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6608" windowHeight="9432" tabRatio="954" firstSheet="4" activeTab="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5.2'!$A$1:$I$45</definedName>
    <definedName name="_xlnm.Print_Area" localSheetId="8">'ფორმა 5.4'!$A$1:$H$46</definedName>
    <definedName name="_xlnm.Print_Area" localSheetId="9">'ფორმა 5.5'!$A$1:$M$47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  <fileRecoveryPr repairLoad="1"/>
</workbook>
</file>

<file path=xl/calcChain.xml><?xml version="1.0" encoding="utf-8"?>
<calcChain xmlns="http://schemas.openxmlformats.org/spreadsheetml/2006/main">
  <c r="J16" i="10"/>
  <c r="I16"/>
  <c r="J14"/>
  <c r="I14"/>
  <c r="C14"/>
  <c r="B14"/>
  <c r="C10"/>
  <c r="B10"/>
  <c r="C9"/>
  <c r="B9"/>
  <c r="C64" i="12"/>
  <c r="C45"/>
  <c r="C34"/>
  <c r="C11"/>
  <c r="C10" s="1"/>
  <c r="G10" i="43"/>
  <c r="G11"/>
  <c r="G12"/>
  <c r="G13"/>
  <c r="G14"/>
  <c r="G15"/>
  <c r="G16"/>
  <c r="G17"/>
  <c r="G18"/>
  <c r="G19"/>
  <c r="G20"/>
  <c r="G21"/>
  <c r="G22"/>
  <c r="G23"/>
  <c r="G24"/>
  <c r="G25"/>
  <c r="G26"/>
  <c r="G9"/>
  <c r="H31"/>
  <c r="G31"/>
  <c r="I31"/>
  <c r="C12" i="7" l="1"/>
  <c r="D12"/>
  <c r="D9" i="3"/>
  <c r="C12"/>
  <c r="D12"/>
  <c r="C14" i="59" l="1"/>
  <c r="D15" i="47"/>
  <c r="C25" i="59" l="1"/>
  <c r="C24"/>
  <c r="C23"/>
  <c r="C22"/>
  <c r="C21"/>
  <c r="C20" s="1"/>
  <c r="C19"/>
  <c r="C18"/>
  <c r="C12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/>
  <c r="D12" i="40"/>
  <c r="C12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11" i="59" s="1"/>
  <c r="C37" i="47"/>
  <c r="D33"/>
  <c r="C33"/>
  <c r="D24"/>
  <c r="D18" s="1"/>
  <c r="C24"/>
  <c r="C18" s="1"/>
  <c r="C15"/>
  <c r="C14" l="1"/>
  <c r="C9" s="1"/>
  <c r="D14"/>
  <c r="D9" s="1"/>
  <c r="C10" i="59" s="1"/>
  <c r="L33" i="46"/>
  <c r="H34" i="45"/>
  <c r="G34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D64" i="12" l="1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E9" l="1"/>
  <c r="G9"/>
  <c r="I9"/>
  <c r="D45" i="12"/>
  <c r="D34"/>
  <c r="D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F14"/>
  <c r="D14"/>
  <c r="J10"/>
  <c r="F10"/>
  <c r="D10"/>
  <c r="D19" i="3"/>
  <c r="C19"/>
  <c r="D16"/>
  <c r="C16"/>
  <c r="C26" l="1"/>
  <c r="C10" s="1"/>
  <c r="D10"/>
  <c r="D10" i="12"/>
  <c r="D44"/>
  <c r="J9" i="10"/>
  <c r="D26" i="3"/>
  <c r="D9" i="10"/>
  <c r="F9"/>
  <c r="C9" i="3" l="1"/>
  <c r="C17" i="59"/>
</calcChain>
</file>

<file path=xl/sharedStrings.xml><?xml version="1.0" encoding="utf-8"?>
<sst xmlns="http://schemas.openxmlformats.org/spreadsheetml/2006/main" count="1022" uniqueCount="574">
  <si>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</si>
  <si>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</si>
  <si>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</si>
  <si>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</si>
  <si>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</si>
  <si>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</si>
  <si>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</si>
  <si>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</si>
  <si>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</si>
  <si>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</si>
  <si>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</si>
  <si>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</si>
  <si>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</si>
  <si>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</si>
  <si>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</si>
  <si>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</si>
  <si>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</si>
  <si>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</si>
  <si>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</si>
  <si>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</si>
  <si>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</si>
  <si>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</si>
  <si>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</si>
  <si>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</si>
  <si>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</si>
  <si>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</si>
  <si>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</si>
  <si>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</si>
  <si>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</si>
  <si>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</si>
  <si>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</si>
  <si>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</si>
  <si>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</si>
  <si>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</si>
  <si>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</si>
  <si>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</si>
  <si>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</si>
  <si>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</si>
  <si>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</si>
  <si>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</si>
  <si>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</si>
  <si>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</si>
  <si>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</si>
  <si>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</si>
  <si>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</si>
  <si>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</si>
  <si>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</si>
  <si>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</si>
  <si>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</si>
  <si>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</si>
  <si>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</si>
  <si>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</si>
  <si>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</si>
  <si>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</si>
  <si>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</si>
  <si>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</si>
  <si>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</si>
  <si>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</si>
  <si>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</si>
  <si>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</si>
  <si>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</si>
  <si>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</si>
  <si>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</si>
  <si>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</si>
  <si>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</si>
  <si>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</si>
  <si>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</si>
  <si>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</si>
  <si>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</si>
  <si>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</si>
  <si>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</si>
  <si>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</si>
  <si>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</si>
  <si>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</si>
  <si>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</si>
  <si>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</si>
  <si>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</si>
  <si>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</si>
  <si>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</si>
  <si>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</si>
  <si>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</si>
  <si>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</si>
  <si>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</si>
  <si>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</si>
  <si>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</si>
  <si>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</si>
  <si>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</si>
  <si>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</si>
  <si>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</si>
  <si>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</si>
  <si>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</si>
  <si>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</si>
  <si>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</si>
  <si>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</si>
  <si>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</si>
  <si>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</si>
  <si>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</si>
  <si>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</si>
  <si>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</si>
  <si>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</si>
  <si>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</si>
  <si>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</si>
  <si>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</si>
  <si>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</si>
  <si>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</si>
  <si>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</si>
  <si>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</si>
  <si>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</si>
  <si>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</si>
  <si>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</si>
  <si>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</si>
  <si>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</si>
  <si>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</si>
  <si>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</si>
  <si>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</si>
  <si>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</si>
  <si>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</si>
  <si>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</si>
  <si>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</si>
  <si>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</si>
  <si>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</si>
  <si>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</si>
  <si>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</si>
  <si>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</si>
  <si>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</si>
  <si>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</si>
  <si>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</si>
  <si>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</si>
  <si>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</si>
  <si>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</si>
  <si>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</si>
  <si>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</si>
  <si>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</si>
  <si>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</si>
  <si>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</si>
  <si>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</si>
  <si>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</si>
  <si>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</si>
  <si>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</si>
  <si>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</si>
  <si>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</si>
  <si>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</si>
  <si>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</si>
  <si>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</si>
  <si>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</si>
  <si>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</si>
  <si>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</si>
  <si>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</si>
  <si>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</si>
  <si>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</si>
  <si>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</si>
  <si>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</si>
  <si>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</si>
  <si>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</si>
  <si>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</si>
  <si>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</si>
  <si>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</si>
  <si>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</si>
  <si>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</si>
  <si>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</si>
  <si>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</si>
  <si>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</si>
  <si>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</si>
  <si>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</si>
  <si>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</si>
  <si>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</si>
  <si>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</si>
  <si>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</si>
  <si>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</si>
  <si>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</si>
  <si>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</si>
  <si>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</si>
  <si>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</si>
  <si>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</si>
  <si>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</si>
  <si>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</si>
  <si>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</si>
  <si>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</si>
  <si>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</si>
  <si>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</si>
  <si>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</si>
  <si>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</si>
  <si>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</si>
  <si>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</si>
  <si>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</si>
  <si>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</si>
  <si>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</si>
  <si>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</si>
  <si>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</si>
  <si>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</si>
  <si>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</si>
  <si>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</si>
  <si>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</si>
  <si>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</si>
  <si>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</si>
  <si>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</si>
  <si>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</si>
  <si>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</si>
  <si>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</si>
  <si>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</si>
  <si>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</si>
  <si>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</si>
  <si>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</si>
  <si>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</si>
  <si>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</si>
  <si>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</si>
  <si>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</si>
  <si>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</si>
  <si>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</si>
  <si>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</si>
  <si>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</si>
  <si>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</si>
  <si>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</si>
  <si>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</si>
  <si>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</si>
  <si>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</si>
  <si>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</si>
  <si>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</si>
  <si>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</si>
  <si>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</si>
  <si>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</si>
  <si>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</si>
  <si>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</si>
  <si>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</si>
  <si>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</si>
  <si>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</si>
  <si>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</si>
  <si>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</si>
  <si>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</si>
  <si>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</si>
  <si>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</si>
  <si>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</si>
  <si>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</si>
  <si>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</si>
  <si>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</si>
  <si>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</si>
  <si>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</si>
  <si>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</si>
  <si>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</si>
  <si>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</si>
  <si>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</si>
  <si>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</si>
  <si>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</si>
  <si>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</si>
  <si>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</si>
  <si>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</si>
  <si>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</si>
  <si>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</si>
  <si>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</si>
  <si>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</si>
  <si>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</si>
  <si>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</si>
  <si>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</si>
  <si>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</si>
  <si>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</si>
  <si>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</si>
  <si>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</si>
  <si>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</si>
  <si>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</si>
  <si>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</si>
  <si>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</si>
  <si>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</si>
  <si>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</si>
  <si>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</si>
  <si>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</si>
  <si>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</si>
  <si>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</si>
  <si>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</si>
  <si>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</si>
  <si>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</si>
  <si>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</si>
  <si>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</si>
  <si>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</si>
  <si>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</si>
  <si>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</si>
  <si>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</si>
  <si>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</si>
  <si>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</si>
  <si>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</si>
  <si>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</si>
  <si>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</si>
  <si>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</si>
  <si>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</si>
  <si>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</si>
  <si>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</si>
  <si>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</si>
  <si>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</si>
  <si>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</si>
  <si>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</si>
  <si>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</si>
  <si>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</si>
  <si>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</si>
  <si>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</si>
  <si>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</si>
  <si>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</si>
  <si>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</si>
  <si>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</si>
  <si>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</si>
  <si>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</si>
  <si>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</si>
  <si>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</si>
  <si>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</si>
  <si>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</si>
  <si>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</si>
  <si>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</si>
  <si>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</si>
  <si>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</si>
  <si>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</si>
  <si>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</si>
  <si>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</si>
  <si>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</si>
  <si>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</si>
  <si>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</si>
  <si>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</si>
  <si>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</si>
  <si>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</si>
  <si>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</si>
  <si>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</si>
  <si>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</si>
  <si>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</si>
  <si>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</si>
  <si>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</si>
  <si>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</si>
  <si>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</si>
  <si>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</si>
  <si>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</si>
  <si>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</si>
  <si>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</si>
  <si>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</si>
  <si>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</si>
  <si>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</si>
  <si>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</si>
  <si>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</si>
  <si>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</si>
  <si>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</si>
  <si>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</si>
  <si>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</si>
  <si>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</si>
  <si>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</si>
  <si>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</si>
  <si>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</si>
  <si>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</si>
  <si>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</si>
  <si>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</si>
  <si>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</si>
  <si>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</si>
  <si>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</si>
  <si>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</si>
  <si>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</si>
  <si>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</si>
  <si>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</si>
  <si>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</si>
  <si>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</si>
  <si>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</si>
  <si>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</si>
  <si>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</si>
  <si>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</si>
  <si>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</si>
  <si>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</si>
  <si>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</si>
  <si>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</si>
  <si>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</si>
  <si>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</si>
  <si>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</si>
  <si>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</si>
  <si>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</si>
  <si>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</si>
  <si>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</si>
  <si>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</si>
  <si>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</si>
  <si>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</si>
  <si>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</si>
  <si>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</si>
  <si>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</si>
  <si>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</si>
  <si>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</si>
  <si>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</si>
  <si>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</si>
  <si>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</si>
  <si>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</si>
  <si>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</si>
  <si>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</si>
  <si>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</si>
  <si>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</si>
  <si>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</si>
  <si>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</si>
  <si>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</si>
  <si>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</si>
  <si>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</si>
  <si>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</si>
  <si>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</si>
  <si>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</si>
  <si>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</si>
  <si>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</si>
  <si>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</si>
  <si>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</si>
  <si>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</si>
  <si>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</si>
  <si>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</si>
  <si>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</si>
  <si>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</si>
  <si>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</si>
  <si>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</si>
  <si>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</si>
  <si>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</si>
  <si>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</si>
  <si>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</si>
  <si>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</si>
  <si>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</si>
  <si>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</si>
  <si>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</si>
  <si>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</si>
  <si>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</si>
  <si>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</si>
  <si>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</si>
  <si>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</si>
  <si>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</si>
  <si>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</si>
  <si>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</si>
  <si>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</si>
  <si>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</si>
  <si>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</si>
  <si>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</si>
  <si>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</si>
  <si>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</si>
  <si>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</si>
  <si>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</si>
  <si>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</si>
  <si>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</si>
  <si>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</si>
  <si>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</si>
  <si>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</si>
  <si>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</si>
  <si>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</si>
  <si>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</si>
  <si>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</si>
  <si>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</si>
  <si>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</si>
  <si>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</si>
  <si>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</si>
  <si>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</si>
  <si>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</si>
  <si>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</si>
  <si>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</si>
  <si>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</si>
  <si>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</si>
  <si>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</si>
  <si>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</si>
  <si>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</si>
  <si>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</si>
  <si>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</si>
  <si>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</si>
  <si>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</si>
  <si>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</si>
  <si>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</si>
  <si>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</si>
  <si>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</si>
  <si>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</si>
  <si>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</si>
  <si>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</si>
  <si>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</si>
  <si>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</si>
  <si>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</si>
  <si>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</si>
  <si>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</si>
  <si>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</si>
  <si>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</si>
  <si>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</si>
  <si>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</si>
  <si>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</si>
  <si>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</si>
  <si>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</si>
  <si>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</si>
  <si>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</si>
  <si>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</si>
  <si>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</si>
  <si>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</si>
  <si>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</si>
  <si>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"სოციალური სამართლიანობისათვის"</t>
  </si>
  <si>
    <t>09/01/2020-09/21/2020</t>
  </si>
  <si>
    <t>ტუსკაძე მამუკა</t>
  </si>
  <si>
    <t>ფულადი შემოწირულობა</t>
  </si>
  <si>
    <t>ალთუნაშვილი კახა</t>
  </si>
  <si>
    <t>GE17BG0000000345959152</t>
  </si>
  <si>
    <t>BAGAGE22</t>
  </si>
  <si>
    <t>GE89BG0000000710168800</t>
  </si>
  <si>
    <t>53001013096</t>
  </si>
  <si>
    <t>22001009542</t>
  </si>
  <si>
    <t>დასაქმების სააგენტო ეიჩარი</t>
  </si>
  <si>
    <t>ლოგო დამზადება და მომსახურება</t>
  </si>
  <si>
    <t>ფოტო ვიდეო მომსახურება</t>
  </si>
  <si>
    <t>ხმის ჩამწერი სტუდია</t>
  </si>
  <si>
    <t>შპს საფეხბურთო კლუბი თბილისი</t>
  </si>
  <si>
    <t>ი/მ ამური ბექაური</t>
  </si>
  <si>
    <t>შპს ედკო</t>
  </si>
  <si>
    <t>ანი ხარაძე</t>
  </si>
  <si>
    <t>ღვალაძე გიორგი</t>
  </si>
  <si>
    <t>შპს ახალი ამბები</t>
  </si>
  <si>
    <t>მანანა ჩოხელი</t>
  </si>
  <si>
    <t>01011013678</t>
  </si>
  <si>
    <t>402037407</t>
  </si>
  <si>
    <t>205075014</t>
  </si>
  <si>
    <t>01001039761</t>
  </si>
  <si>
    <t>01027029007</t>
  </si>
  <si>
    <t>01001006538</t>
  </si>
  <si>
    <t>20001010214</t>
  </si>
  <si>
    <t>37601061999</t>
  </si>
  <si>
    <t>11001000578</t>
  </si>
  <si>
    <t>მაჭარაშვილი</t>
  </si>
  <si>
    <t>მანანა</t>
  </si>
  <si>
    <t>ახალაია</t>
  </si>
  <si>
    <t>შორენა</t>
  </si>
  <si>
    <t>მერაბ</t>
  </si>
  <si>
    <t>ბაგრატაშვილი</t>
  </si>
  <si>
    <t>ჯემალ</t>
  </si>
  <si>
    <t>მაკალათია</t>
  </si>
  <si>
    <t>ბოგვერაძე</t>
  </si>
  <si>
    <t>ქეთევან</t>
  </si>
  <si>
    <t>ბორცვაძე</t>
  </si>
  <si>
    <t>გვანცა</t>
  </si>
  <si>
    <t>გალახვარიძე</t>
  </si>
  <si>
    <t>ზურაბი</t>
  </si>
  <si>
    <t>ჯინჭარაძე</t>
  </si>
  <si>
    <t>ზიკო</t>
  </si>
  <si>
    <t>ხაჩიძე</t>
  </si>
  <si>
    <t>გიორგი</t>
  </si>
  <si>
    <t>ბერიძე</t>
  </si>
  <si>
    <t>ალექსი</t>
  </si>
  <si>
    <t>ლეილა</t>
  </si>
  <si>
    <t>ჩქარეული</t>
  </si>
  <si>
    <t>ლევან</t>
  </si>
  <si>
    <t>ბოძაშვილი</t>
  </si>
  <si>
    <t>საქართველოს ბანკი</t>
  </si>
  <si>
    <t>GE75BG0000000161991206</t>
  </si>
  <si>
    <t>იჯარა</t>
  </si>
  <si>
    <t>თბილისი</t>
  </si>
  <si>
    <t>01.12.09.017.011.01.619/611/615/618</t>
  </si>
  <si>
    <t>04.08.2020-04.08-2021</t>
  </si>
  <si>
    <t>189 კვ.მ</t>
  </si>
  <si>
    <t>1500 ა შ შ დოლარის ექვივალენტი ლარში</t>
  </si>
  <si>
    <t>ბექა ბერულავა</t>
  </si>
  <si>
    <t>თელავი</t>
  </si>
  <si>
    <t>53.20.37.258</t>
  </si>
  <si>
    <t>18.08.2020-18.11.2020</t>
  </si>
  <si>
    <t>153.33 კვ.მ</t>
  </si>
  <si>
    <t>300 ა შ შ დოლარის ექვივალენტი ლარში</t>
  </si>
  <si>
    <t>01005019924</t>
  </si>
  <si>
    <t>01.11.12.017.011.01.506</t>
  </si>
  <si>
    <t>20.08.2020-20.11.2020</t>
  </si>
  <si>
    <t>47 კვ.მ</t>
  </si>
  <si>
    <t>1000 ლარი</t>
  </si>
  <si>
    <t>გვანცა ბორცვაძე</t>
  </si>
  <si>
    <t>თეთრიწყარო</t>
  </si>
  <si>
    <t>84.01.33.123</t>
  </si>
  <si>
    <t>01.08.202-01.11.2020</t>
  </si>
  <si>
    <t>100.2კვ.მ</t>
  </si>
  <si>
    <t>500 ლარი</t>
  </si>
  <si>
    <t>22001005181</t>
  </si>
  <si>
    <t>ხაშური</t>
  </si>
  <si>
    <t>69.08.58.346.01.511</t>
  </si>
  <si>
    <t>35 კვ.მ</t>
  </si>
  <si>
    <t>600 ლარი</t>
  </si>
  <si>
    <t>01030016651</t>
  </si>
  <si>
    <t>დალი ტალახაძე</t>
  </si>
  <si>
    <t>01.12.08.012.003.02.501</t>
  </si>
  <si>
    <t>33 კვ.მ</t>
  </si>
  <si>
    <t>800 ლარი</t>
  </si>
  <si>
    <t>11001000476</t>
  </si>
  <si>
    <t>ლუდმილა კურტანძე</t>
  </si>
  <si>
    <t>ბრენდირებული აქსესუარებით რკლამის ხარჯი</t>
  </si>
  <si>
    <t>ბეჭდური რეკლამი ხარჯი</t>
  </si>
  <si>
    <t>ინტერნეტ-რეკლამს ხრჯი</t>
  </si>
  <si>
    <t>01008039449</t>
  </si>
  <si>
    <t>მპგ სოციალური სამართლიანობისათვის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</si>
</sst>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[Black]#,##0.00;[Red]\(#,##0.00\);[Black]#,##0.00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8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14" fontId="20" fillId="2" borderId="1" xfId="0" applyNumberFormat="1" applyFont="1" applyFill="1" applyBorder="1" applyAlignment="1">
      <alignment vertical="top"/>
    </xf>
    <xf numFmtId="49" fontId="20" fillId="0" borderId="1" xfId="0" applyNumberFormat="1" applyFont="1" applyFill="1" applyBorder="1" applyAlignment="1">
      <alignment horizontal="left" vertical="top"/>
    </xf>
    <xf numFmtId="169" fontId="20" fillId="2" borderId="1" xfId="0" applyNumberFormat="1" applyFont="1" applyFill="1" applyBorder="1" applyAlignment="1">
      <alignment vertical="top"/>
    </xf>
    <xf numFmtId="0" fontId="20" fillId="2" borderId="1" xfId="0" applyNumberFormat="1" applyFont="1" applyFill="1" applyBorder="1" applyAlignment="1">
      <alignment vertical="top"/>
    </xf>
    <xf numFmtId="0" fontId="0" fillId="2" borderId="1" xfId="0" applyFill="1" applyBorder="1"/>
    <xf numFmtId="0" fontId="0" fillId="0" borderId="1" xfId="0" applyBorder="1"/>
    <xf numFmtId="0" fontId="20" fillId="0" borderId="0" xfId="0" applyNumberFormat="1" applyFont="1" applyFill="1" applyBorder="1" applyAlignment="1">
      <alignment vertical="top"/>
    </xf>
    <xf numFmtId="49" fontId="20" fillId="0" borderId="0" xfId="0" applyNumberFormat="1" applyFont="1" applyFill="1" applyBorder="1" applyAlignment="1">
      <alignment horizontal="right" vertical="top"/>
    </xf>
    <xf numFmtId="169" fontId="20" fillId="0" borderId="0" xfId="0" applyNumberFormat="1" applyFont="1" applyFill="1" applyBorder="1" applyAlignment="1">
      <alignment vertical="top"/>
    </xf>
    <xf numFmtId="49" fontId="20" fillId="0" borderId="1" xfId="0" applyNumberFormat="1" applyFont="1" applyFill="1" applyBorder="1" applyAlignment="1">
      <alignment vertical="top"/>
    </xf>
    <xf numFmtId="0" fontId="13" fillId="2" borderId="1" xfId="0" applyFont="1" applyFill="1" applyBorder="1" applyAlignment="1"/>
    <xf numFmtId="0" fontId="17" fillId="0" borderId="1" xfId="1" applyFont="1" applyFill="1" applyBorder="1" applyAlignment="1" applyProtection="1">
      <alignment vertical="center" wrapText="1"/>
    </xf>
    <xf numFmtId="0" fontId="20" fillId="0" borderId="1" xfId="0" applyNumberFormat="1" applyFont="1" applyFill="1" applyBorder="1" applyAlignment="1">
      <alignment vertical="top"/>
    </xf>
    <xf numFmtId="0" fontId="22" fillId="5" borderId="0" xfId="0" applyFont="1" applyFill="1" applyAlignment="1" applyProtection="1">
      <alignment horizontal="left"/>
    </xf>
    <xf numFmtId="0" fontId="17" fillId="5" borderId="0" xfId="1" applyFont="1" applyFill="1" applyAlignment="1" applyProtection="1">
      <alignment horizontal="left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9" fontId="20" fillId="0" borderId="1" xfId="0" applyNumberFormat="1" applyFont="1" applyFill="1" applyBorder="1" applyAlignment="1">
      <alignment vertical="top"/>
    </xf>
    <xf numFmtId="0" fontId="25" fillId="0" borderId="43" xfId="2" applyFont="1" applyFill="1" applyBorder="1" applyAlignment="1" applyProtection="1">
      <alignment horizontal="right" vertical="top"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19" fillId="0" borderId="1" xfId="15" applyFont="1" applyBorder="1" applyAlignment="1" applyProtection="1">
      <alignment vertical="center"/>
      <protection locked="0"/>
    </xf>
    <xf numFmtId="49" fontId="19" fillId="0" borderId="1" xfId="15" applyNumberFormat="1" applyFont="1" applyBorder="1" applyAlignment="1" applyProtection="1">
      <alignment horizontal="right"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49" fontId="20" fillId="0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right" vertical="top"/>
    </xf>
    <xf numFmtId="0" fontId="35" fillId="0" borderId="0" xfId="0" applyFont="1" applyAlignment="1">
      <alignment horizontal="center" vertic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171450</xdr:rowOff>
    </xdr:from>
    <xdr:to>
      <xdr:col>2</xdr:col>
      <xdr:colOff>1495425</xdr:colOff>
      <xdr:row>39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topLeftCell="A7" zoomScaleSheetLayoutView="100" workbookViewId="0">
      <selection activeCell="F15" sqref="F15:G15"/>
    </sheetView>
  </sheetViews>
  <sheetFormatPr defaultColWidth="9.109375" defaultRowHeight="14.4"/>
  <cols>
    <col min="1" max="1" width="6.33203125" style="258" bestFit="1" customWidth="1"/>
    <col min="2" max="2" width="13.109375" style="258" customWidth="1"/>
    <col min="3" max="3" width="17.88671875" style="258" customWidth="1"/>
    <col min="4" max="4" width="15.109375" style="258" customWidth="1"/>
    <col min="5" max="5" width="24.5546875" style="258" customWidth="1"/>
    <col min="6" max="8" width="19.109375" style="259" customWidth="1"/>
    <col min="9" max="9" width="16.44140625" style="258" bestFit="1" customWidth="1"/>
    <col min="10" max="10" width="17.44140625" style="258" customWidth="1"/>
    <col min="11" max="11" width="13.109375" style="258" bestFit="1" customWidth="1"/>
    <col min="12" max="12" width="15.33203125" style="258" customWidth="1"/>
    <col min="13" max="16384" width="9.109375" style="258"/>
  </cols>
  <sheetData>
    <row r="1" spans="1:12" s="269" customFormat="1" ht="13.8">
      <c r="A1" s="334" t="s">
        <v>289</v>
      </c>
      <c r="B1" s="322"/>
      <c r="C1" s="322"/>
      <c r="D1" s="322"/>
      <c r="E1" s="323"/>
      <c r="F1" s="317"/>
      <c r="G1" s="323"/>
      <c r="H1" s="333"/>
      <c r="I1" s="322"/>
      <c r="J1" s="323"/>
      <c r="K1" s="323"/>
      <c r="L1" s="332" t="s">
        <v>97</v>
      </c>
    </row>
    <row r="2" spans="1:12" s="269" customFormat="1" ht="13.8">
      <c r="A2" s="331" t="s">
        <v>128</v>
      </c>
      <c r="B2" s="322"/>
      <c r="C2" s="322"/>
      <c r="D2" s="322"/>
      <c r="E2" s="323"/>
      <c r="F2" s="317"/>
      <c r="G2" s="323"/>
      <c r="H2" s="330"/>
      <c r="I2" s="322"/>
      <c r="J2" s="323"/>
      <c r="K2" s="323"/>
      <c r="L2" s="329" t="s">
        <v>479</v>
      </c>
    </row>
    <row r="3" spans="1:12" s="269" customFormat="1" ht="13.8">
      <c r="A3" s="328"/>
      <c r="B3" s="322"/>
      <c r="C3" s="327"/>
      <c r="D3" s="326"/>
      <c r="E3" s="323"/>
      <c r="F3" s="325"/>
      <c r="G3" s="323"/>
      <c r="H3" s="323"/>
      <c r="I3" s="317"/>
      <c r="J3" s="322"/>
      <c r="K3" s="322"/>
      <c r="L3" s="321"/>
    </row>
    <row r="4" spans="1:12" s="269" customFormat="1" ht="13.8">
      <c r="A4" s="355" t="s">
        <v>257</v>
      </c>
      <c r="B4" s="317"/>
      <c r="C4" s="317"/>
      <c r="D4" s="362"/>
      <c r="E4" s="363"/>
      <c r="F4" s="324"/>
      <c r="G4" s="323"/>
      <c r="H4" s="364"/>
      <c r="I4" s="363"/>
      <c r="J4" s="322"/>
      <c r="K4" s="323"/>
      <c r="L4" s="321"/>
    </row>
    <row r="5" spans="1:12" s="269" customFormat="1" thickBot="1">
      <c r="A5" s="416" t="s">
        <v>478</v>
      </c>
      <c r="B5" s="416"/>
      <c r="C5" s="416"/>
      <c r="D5" s="416"/>
      <c r="E5" s="416"/>
      <c r="F5" s="416"/>
      <c r="G5" s="324"/>
      <c r="H5" s="324"/>
      <c r="I5" s="323"/>
      <c r="J5" s="322"/>
      <c r="K5" s="322"/>
      <c r="L5" s="321"/>
    </row>
    <row r="6" spans="1:12" ht="15" thickBot="1">
      <c r="A6" s="320"/>
      <c r="B6" s="319"/>
      <c r="C6" s="318"/>
      <c r="D6" s="318"/>
      <c r="E6" s="318"/>
      <c r="F6" s="317"/>
      <c r="G6" s="317"/>
      <c r="H6" s="317"/>
      <c r="I6" s="419" t="s">
        <v>405</v>
      </c>
      <c r="J6" s="420"/>
      <c r="K6" s="421"/>
      <c r="L6" s="316"/>
    </row>
    <row r="7" spans="1:12" s="304" customFormat="1" ht="36.6" thickBot="1">
      <c r="A7" s="315" t="s">
        <v>64</v>
      </c>
      <c r="B7" s="314" t="s">
        <v>129</v>
      </c>
      <c r="C7" s="314" t="s">
        <v>404</v>
      </c>
      <c r="D7" s="313" t="s">
        <v>263</v>
      </c>
      <c r="E7" s="312" t="s">
        <v>403</v>
      </c>
      <c r="F7" s="311" t="s">
        <v>402</v>
      </c>
      <c r="G7" s="310" t="s">
        <v>216</v>
      </c>
      <c r="H7" s="309" t="s">
        <v>213</v>
      </c>
      <c r="I7" s="308" t="s">
        <v>401</v>
      </c>
      <c r="J7" s="307" t="s">
        <v>260</v>
      </c>
      <c r="K7" s="306" t="s">
        <v>217</v>
      </c>
      <c r="L7" s="305" t="s">
        <v>218</v>
      </c>
    </row>
    <row r="8" spans="1:12" s="298" customFormat="1" ht="1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4">
      <c r="A9" s="297">
        <v>1</v>
      </c>
      <c r="B9" s="451">
        <v>44075</v>
      </c>
      <c r="C9" s="288" t="s">
        <v>481</v>
      </c>
      <c r="D9" s="296">
        <v>3000</v>
      </c>
      <c r="E9" s="452" t="s">
        <v>480</v>
      </c>
      <c r="F9" s="285" t="s">
        <v>486</v>
      </c>
      <c r="G9" s="295" t="s">
        <v>485</v>
      </c>
      <c r="H9" s="285" t="s">
        <v>484</v>
      </c>
      <c r="I9" s="294"/>
      <c r="J9" s="293"/>
      <c r="K9" s="292"/>
      <c r="L9" s="291"/>
    </row>
    <row r="10" spans="1:12" ht="24">
      <c r="A10" s="290">
        <v>2</v>
      </c>
      <c r="B10" s="451">
        <v>44075</v>
      </c>
      <c r="C10" s="288" t="s">
        <v>481</v>
      </c>
      <c r="D10" s="454">
        <v>1000</v>
      </c>
      <c r="E10" s="452" t="s">
        <v>480</v>
      </c>
      <c r="F10" s="285" t="s">
        <v>486</v>
      </c>
      <c r="G10" s="295" t="s">
        <v>485</v>
      </c>
      <c r="H10" s="285" t="s">
        <v>484</v>
      </c>
      <c r="I10" s="284"/>
      <c r="J10" s="283"/>
      <c r="K10" s="282"/>
      <c r="L10" s="281"/>
    </row>
    <row r="11" spans="1:12" ht="24">
      <c r="A11" s="290">
        <v>3</v>
      </c>
      <c r="B11" s="451">
        <v>44076</v>
      </c>
      <c r="C11" s="288" t="s">
        <v>481</v>
      </c>
      <c r="D11" s="454">
        <v>4000</v>
      </c>
      <c r="E11" s="452" t="s">
        <v>480</v>
      </c>
      <c r="F11" s="285" t="s">
        <v>486</v>
      </c>
      <c r="G11" s="295" t="s">
        <v>485</v>
      </c>
      <c r="H11" s="285" t="s">
        <v>484</v>
      </c>
      <c r="I11" s="284"/>
      <c r="J11" s="283"/>
      <c r="K11" s="282"/>
      <c r="L11" s="281"/>
    </row>
    <row r="12" spans="1:12" ht="24">
      <c r="A12" s="290">
        <v>4</v>
      </c>
      <c r="B12" s="451">
        <v>44077</v>
      </c>
      <c r="C12" s="288" t="s">
        <v>481</v>
      </c>
      <c r="D12" s="287">
        <v>2000</v>
      </c>
      <c r="E12" s="452" t="s">
        <v>480</v>
      </c>
      <c r="F12" s="285" t="s">
        <v>486</v>
      </c>
      <c r="G12" s="295" t="s">
        <v>485</v>
      </c>
      <c r="H12" s="285" t="s">
        <v>484</v>
      </c>
      <c r="I12" s="284"/>
      <c r="J12" s="283"/>
      <c r="K12" s="282"/>
      <c r="L12" s="281"/>
    </row>
    <row r="13" spans="1:12" ht="24">
      <c r="A13" s="290">
        <v>5</v>
      </c>
      <c r="B13" s="451">
        <v>44089</v>
      </c>
      <c r="C13" s="288" t="s">
        <v>481</v>
      </c>
      <c r="D13" s="287">
        <v>4000</v>
      </c>
      <c r="E13" s="452" t="s">
        <v>480</v>
      </c>
      <c r="F13" s="285" t="s">
        <v>486</v>
      </c>
      <c r="G13" s="295" t="s">
        <v>485</v>
      </c>
      <c r="H13" s="285" t="s">
        <v>484</v>
      </c>
      <c r="I13" s="284"/>
      <c r="J13" s="283"/>
      <c r="K13" s="282"/>
      <c r="L13" s="281"/>
    </row>
    <row r="14" spans="1:12" ht="24">
      <c r="A14" s="290">
        <v>6</v>
      </c>
      <c r="B14" s="451">
        <v>44091</v>
      </c>
      <c r="C14" s="288" t="s">
        <v>481</v>
      </c>
      <c r="D14" s="287">
        <v>30000</v>
      </c>
      <c r="E14" s="286" t="s">
        <v>482</v>
      </c>
      <c r="F14" s="285" t="s">
        <v>487</v>
      </c>
      <c r="G14" s="285" t="s">
        <v>483</v>
      </c>
      <c r="H14" s="285" t="s">
        <v>484</v>
      </c>
      <c r="I14" s="284"/>
      <c r="J14" s="283"/>
      <c r="K14" s="282"/>
      <c r="L14" s="281"/>
    </row>
    <row r="15" spans="1:12" ht="24">
      <c r="A15" s="290">
        <v>7</v>
      </c>
      <c r="B15" s="451">
        <v>44095</v>
      </c>
      <c r="C15" s="288" t="s">
        <v>481</v>
      </c>
      <c r="D15" s="287">
        <v>4000</v>
      </c>
      <c r="E15" s="452" t="s">
        <v>480</v>
      </c>
      <c r="F15" s="285" t="s">
        <v>486</v>
      </c>
      <c r="G15" s="295" t="s">
        <v>485</v>
      </c>
      <c r="H15" s="285" t="s">
        <v>484</v>
      </c>
      <c r="I15" s="284"/>
      <c r="J15" s="283"/>
      <c r="K15" s="282"/>
      <c r="L15" s="281"/>
    </row>
    <row r="16" spans="1:12">
      <c r="A16" s="290">
        <v>8</v>
      </c>
      <c r="B16" s="289"/>
      <c r="C16" s="288"/>
      <c r="D16" s="287"/>
      <c r="E16" s="286"/>
      <c r="F16" s="285"/>
      <c r="G16" s="285"/>
      <c r="H16" s="285"/>
      <c r="I16" s="284"/>
      <c r="J16" s="283"/>
      <c r="K16" s="282"/>
      <c r="L16" s="281"/>
    </row>
    <row r="17" spans="1:12">
      <c r="A17" s="290">
        <v>9</v>
      </c>
      <c r="B17" s="289"/>
      <c r="C17" s="288"/>
      <c r="D17" s="287"/>
      <c r="E17" s="286"/>
      <c r="F17" s="285"/>
      <c r="G17" s="285"/>
      <c r="H17" s="285"/>
      <c r="I17" s="284"/>
      <c r="J17" s="283"/>
      <c r="K17" s="282"/>
      <c r="L17" s="281"/>
    </row>
    <row r="18" spans="1:12">
      <c r="A18" s="290">
        <v>10</v>
      </c>
      <c r="B18" s="289"/>
      <c r="C18" s="288"/>
      <c r="D18" s="287"/>
      <c r="E18" s="286"/>
      <c r="F18" s="285"/>
      <c r="G18" s="285"/>
      <c r="H18" s="285"/>
      <c r="I18" s="284"/>
      <c r="J18" s="283"/>
      <c r="K18" s="282"/>
      <c r="L18" s="281"/>
    </row>
    <row r="19" spans="1:12">
      <c r="A19" s="290">
        <v>11</v>
      </c>
      <c r="B19" s="289"/>
      <c r="C19" s="288"/>
      <c r="D19" s="287"/>
      <c r="E19" s="286"/>
      <c r="F19" s="285"/>
      <c r="G19" s="285"/>
      <c r="H19" s="285"/>
      <c r="I19" s="284"/>
      <c r="J19" s="283"/>
      <c r="K19" s="282"/>
      <c r="L19" s="281"/>
    </row>
    <row r="20" spans="1:12">
      <c r="A20" s="290">
        <v>12</v>
      </c>
      <c r="B20" s="289"/>
      <c r="C20" s="288"/>
      <c r="D20" s="287"/>
      <c r="E20" s="286"/>
      <c r="F20" s="285"/>
      <c r="G20" s="285"/>
      <c r="H20" s="285"/>
      <c r="I20" s="284"/>
      <c r="J20" s="283"/>
      <c r="K20" s="282"/>
      <c r="L20" s="281"/>
    </row>
    <row r="21" spans="1:12">
      <c r="A21" s="290">
        <v>13</v>
      </c>
      <c r="B21" s="289"/>
      <c r="C21" s="288"/>
      <c r="D21" s="287"/>
      <c r="E21" s="286"/>
      <c r="F21" s="285"/>
      <c r="G21" s="285"/>
      <c r="H21" s="285"/>
      <c r="I21" s="284"/>
      <c r="J21" s="283"/>
      <c r="K21" s="282"/>
      <c r="L21" s="281"/>
    </row>
    <row r="22" spans="1:12">
      <c r="A22" s="290">
        <v>14</v>
      </c>
      <c r="B22" s="289"/>
      <c r="C22" s="288"/>
      <c r="D22" s="287"/>
      <c r="E22" s="286"/>
      <c r="F22" s="285"/>
      <c r="G22" s="285"/>
      <c r="H22" s="285"/>
      <c r="I22" s="284"/>
      <c r="J22" s="283"/>
      <c r="K22" s="282"/>
      <c r="L22" s="281"/>
    </row>
    <row r="23" spans="1:12">
      <c r="A23" s="290">
        <v>15</v>
      </c>
      <c r="B23" s="289"/>
      <c r="C23" s="288"/>
      <c r="D23" s="287"/>
      <c r="E23" s="286"/>
      <c r="F23" s="285"/>
      <c r="G23" s="285"/>
      <c r="H23" s="285"/>
      <c r="I23" s="284"/>
      <c r="J23" s="283"/>
      <c r="K23" s="282"/>
      <c r="L23" s="281"/>
    </row>
    <row r="24" spans="1:12">
      <c r="A24" s="290">
        <v>16</v>
      </c>
      <c r="B24" s="289"/>
      <c r="C24" s="288"/>
      <c r="D24" s="287"/>
      <c r="E24" s="286"/>
      <c r="F24" s="285"/>
      <c r="G24" s="285"/>
      <c r="H24" s="285"/>
      <c r="I24" s="284"/>
      <c r="J24" s="283"/>
      <c r="K24" s="282"/>
      <c r="L24" s="281"/>
    </row>
    <row r="25" spans="1:12">
      <c r="A25" s="290">
        <v>17</v>
      </c>
      <c r="B25" s="289"/>
      <c r="C25" s="288"/>
      <c r="D25" s="287"/>
      <c r="E25" s="286"/>
      <c r="F25" s="285"/>
      <c r="G25" s="285"/>
      <c r="H25" s="285"/>
      <c r="I25" s="284"/>
      <c r="J25" s="283"/>
      <c r="K25" s="282"/>
      <c r="L25" s="281"/>
    </row>
    <row r="26" spans="1:12">
      <c r="A26" s="290">
        <v>18</v>
      </c>
      <c r="B26" s="289"/>
      <c r="C26" s="288"/>
      <c r="D26" s="287"/>
      <c r="E26" s="286"/>
      <c r="F26" s="285"/>
      <c r="G26" s="285"/>
      <c r="H26" s="285"/>
      <c r="I26" s="284"/>
      <c r="J26" s="283"/>
      <c r="K26" s="282"/>
      <c r="L26" s="281"/>
    </row>
    <row r="27" spans="1:12">
      <c r="A27" s="290">
        <v>19</v>
      </c>
      <c r="B27" s="289"/>
      <c r="C27" s="288"/>
      <c r="D27" s="287"/>
      <c r="E27" s="286"/>
      <c r="F27" s="285"/>
      <c r="G27" s="285"/>
      <c r="H27" s="285"/>
      <c r="I27" s="284"/>
      <c r="J27" s="283"/>
      <c r="K27" s="282"/>
      <c r="L27" s="281"/>
    </row>
    <row r="28" spans="1:12" ht="15" thickBot="1">
      <c r="A28" s="280" t="s">
        <v>259</v>
      </c>
      <c r="B28" s="279"/>
      <c r="C28" s="278"/>
      <c r="D28" s="277"/>
      <c r="E28" s="276"/>
      <c r="F28" s="275"/>
      <c r="G28" s="275"/>
      <c r="H28" s="275"/>
      <c r="I28" s="274"/>
      <c r="J28" s="273"/>
      <c r="K28" s="272"/>
      <c r="L28" s="271"/>
    </row>
    <row r="29" spans="1:1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 ht="13.8">
      <c r="A31" s="418" t="s">
        <v>375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</row>
    <row r="32" spans="1:12" s="270" customFormat="1" ht="13.2">
      <c r="A32" s="418" t="s">
        <v>400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</row>
    <row r="33" spans="1:12" s="270" customFormat="1" ht="13.2">
      <c r="A33" s="418"/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</row>
    <row r="34" spans="1:12" s="269" customFormat="1" ht="13.8">
      <c r="A34" s="418" t="s">
        <v>399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</row>
    <row r="35" spans="1:12" s="269" customFormat="1" ht="13.8">
      <c r="A35" s="418"/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</row>
    <row r="36" spans="1:12" s="269" customFormat="1" ht="13.8">
      <c r="A36" s="418" t="s">
        <v>398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</row>
    <row r="37" spans="1:12" s="269" customFormat="1" ht="13.8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 ht="13.8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 ht="13.8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 ht="13.8">
      <c r="A41" s="424" t="s">
        <v>96</v>
      </c>
      <c r="B41" s="424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 ht="13.8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>
      <c r="A43" s="262"/>
      <c r="B43" s="261"/>
      <c r="C43" s="417" t="s">
        <v>251</v>
      </c>
      <c r="D43" s="417"/>
      <c r="E43" s="417"/>
      <c r="F43" s="262"/>
      <c r="G43" s="261"/>
      <c r="H43" s="422" t="s">
        <v>397</v>
      </c>
      <c r="I43" s="264"/>
      <c r="J43" s="261"/>
      <c r="K43" s="262"/>
      <c r="L43" s="261"/>
    </row>
    <row r="44" spans="1:12" s="263" customFormat="1" ht="13.8">
      <c r="A44" s="262"/>
      <c r="B44" s="261"/>
      <c r="C44" s="262"/>
      <c r="D44" s="261"/>
      <c r="E44" s="262"/>
      <c r="F44" s="262"/>
      <c r="G44" s="261"/>
      <c r="H44" s="423"/>
      <c r="I44" s="264"/>
      <c r="J44" s="261"/>
      <c r="K44" s="262"/>
      <c r="L44" s="261"/>
    </row>
    <row r="45" spans="1:12" s="260" customFormat="1" ht="13.8">
      <c r="A45" s="262"/>
      <c r="B45" s="261"/>
      <c r="C45" s="417" t="s">
        <v>127</v>
      </c>
      <c r="D45" s="417"/>
      <c r="E45" s="417"/>
      <c r="F45" s="262"/>
      <c r="G45" s="261"/>
      <c r="H45" s="262"/>
      <c r="I45" s="262"/>
      <c r="J45" s="261"/>
      <c r="K45" s="262"/>
      <c r="L45" s="261"/>
    </row>
    <row r="46" spans="1:12" s="260" customFormat="1">
      <c r="E46" s="258"/>
    </row>
    <row r="47" spans="1:12" s="260" customFormat="1">
      <c r="E47" s="258"/>
    </row>
    <row r="48" spans="1:12" s="260" customFormat="1">
      <c r="E48" s="258"/>
    </row>
    <row r="49" spans="5:5" s="260" customFormat="1">
      <c r="E49" s="258"/>
    </row>
    <row r="50" spans="5:5" s="260" customFormat="1" ht="13.8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0" sqref="D10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3" t="s">
        <v>284</v>
      </c>
      <c r="B1" s="75"/>
      <c r="C1" s="427" t="s">
        <v>97</v>
      </c>
      <c r="D1" s="427"/>
      <c r="E1" s="107"/>
    </row>
    <row r="2" spans="1:7">
      <c r="A2" s="75" t="s">
        <v>128</v>
      </c>
      <c r="B2" s="75"/>
      <c r="C2" s="425" t="str">
        <f>'ფორმა N1'!L2</f>
        <v>09/01/2020-09/21/2020</v>
      </c>
      <c r="D2" s="426"/>
      <c r="E2" s="107"/>
    </row>
    <row r="3" spans="1:7">
      <c r="A3" s="73"/>
      <c r="B3" s="75"/>
      <c r="C3" s="74"/>
      <c r="D3" s="74"/>
      <c r="E3" s="107"/>
    </row>
    <row r="4" spans="1:7">
      <c r="A4" s="76" t="s">
        <v>257</v>
      </c>
      <c r="B4" s="101"/>
      <c r="C4" s="102"/>
      <c r="D4" s="75"/>
      <c r="E4" s="107"/>
    </row>
    <row r="5" spans="1:7">
      <c r="A5" s="219" t="str">
        <f>'ფორმა N1'!A5</f>
        <v>მპგ "სოციალური სამართლიანობისათვის"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>
      <c r="A9" s="220">
        <v>1</v>
      </c>
      <c r="B9" s="220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7"/>
    </row>
    <row r="18" spans="1:5" s="3" customFormat="1" ht="27.6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27.6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385</v>
      </c>
      <c r="C24" s="244"/>
      <c r="D24" s="8"/>
      <c r="E24" s="107"/>
    </row>
    <row r="25" spans="1:5" s="3" customFormat="1">
      <c r="A25" s="87" t="s">
        <v>234</v>
      </c>
      <c r="B25" s="87" t="s">
        <v>391</v>
      </c>
      <c r="C25" s="8"/>
      <c r="D25" s="8"/>
      <c r="E25" s="107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>
      <c r="A28" s="228" t="s">
        <v>87</v>
      </c>
      <c r="B28" s="228" t="s">
        <v>291</v>
      </c>
      <c r="C28" s="8"/>
      <c r="D28" s="8"/>
      <c r="E28" s="107"/>
    </row>
    <row r="29" spans="1:5">
      <c r="A29" s="228" t="s">
        <v>88</v>
      </c>
      <c r="B29" s="228" t="s">
        <v>294</v>
      </c>
      <c r="C29" s="8"/>
      <c r="D29" s="8"/>
      <c r="E29" s="107"/>
    </row>
    <row r="30" spans="1:5">
      <c r="A30" s="228" t="s">
        <v>393</v>
      </c>
      <c r="B30" s="228" t="s">
        <v>292</v>
      </c>
      <c r="C30" s="8"/>
      <c r="D30" s="8"/>
      <c r="E30" s="107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>
      <c r="A32" s="228" t="s">
        <v>12</v>
      </c>
      <c r="B32" s="228" t="s">
        <v>439</v>
      </c>
      <c r="C32" s="8"/>
      <c r="D32" s="8"/>
      <c r="E32" s="107"/>
    </row>
    <row r="33" spans="1:9">
      <c r="A33" s="228" t="s">
        <v>13</v>
      </c>
      <c r="B33" s="228" t="s">
        <v>440</v>
      </c>
      <c r="C33" s="8"/>
      <c r="D33" s="8"/>
      <c r="E33" s="107"/>
    </row>
    <row r="34" spans="1:9">
      <c r="A34" s="228" t="s">
        <v>264</v>
      </c>
      <c r="B34" s="228" t="s">
        <v>441</v>
      </c>
      <c r="C34" s="8"/>
      <c r="D34" s="8"/>
      <c r="E34" s="107"/>
    </row>
    <row r="35" spans="1:9">
      <c r="A35" s="87" t="s">
        <v>34</v>
      </c>
      <c r="B35" s="241" t="s">
        <v>390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254</v>
      </c>
      <c r="D43" s="110"/>
      <c r="E43" s="109"/>
      <c r="F43" s="109"/>
      <c r="G43"/>
      <c r="H43"/>
      <c r="I43"/>
    </row>
    <row r="44" spans="1:9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3.2">
      <c r="B45" s="65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F13" sqref="F13"/>
    </sheetView>
  </sheetViews>
  <sheetFormatPr defaultColWidth="9.109375" defaultRowHeight="13.8"/>
  <cols>
    <col min="1" max="1" width="14.33203125" style="21" bestFit="1" customWidth="1"/>
    <col min="2" max="2" width="80" style="237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3" t="s">
        <v>255</v>
      </c>
      <c r="B1" s="233"/>
      <c r="C1" s="427" t="s">
        <v>97</v>
      </c>
      <c r="D1" s="427"/>
      <c r="E1" s="112"/>
    </row>
    <row r="2" spans="1:12" s="6" customFormat="1">
      <c r="A2" s="75" t="s">
        <v>128</v>
      </c>
      <c r="B2" s="233"/>
      <c r="C2" s="428" t="str">
        <f>'ფორმა N1'!L2</f>
        <v>09/01/2020-09/21/2020</v>
      </c>
      <c r="D2" s="429"/>
      <c r="E2" s="112"/>
    </row>
    <row r="3" spans="1:12" s="6" customFormat="1">
      <c r="A3" s="75"/>
      <c r="B3" s="233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4"/>
      <c r="C4" s="75"/>
      <c r="D4" s="75"/>
      <c r="E4" s="107"/>
      <c r="L4" s="6"/>
    </row>
    <row r="5" spans="1:12" s="2" customFormat="1">
      <c r="A5" s="118" t="str">
        <f>'ფორმა N1'!A5</f>
        <v>მპგ "სოციალური სამართლიანობისათვის"</v>
      </c>
      <c r="B5" s="235"/>
      <c r="C5" s="59"/>
      <c r="D5" s="59"/>
      <c r="E5" s="107"/>
    </row>
    <row r="6" spans="1:12" s="2" customFormat="1">
      <c r="A6" s="76"/>
      <c r="B6" s="234"/>
      <c r="C6" s="75"/>
      <c r="D6" s="75"/>
      <c r="E6" s="107"/>
    </row>
    <row r="7" spans="1:12" s="6" customFormat="1" ht="16.2">
      <c r="A7" s="99"/>
      <c r="B7" s="111"/>
      <c r="C7" s="77"/>
      <c r="D7" s="77"/>
      <c r="E7" s="112"/>
    </row>
    <row r="8" spans="1:12" s="6" customFormat="1" ht="27.6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>
      <c r="A9" s="220">
        <v>1</v>
      </c>
      <c r="B9" s="220" t="s">
        <v>65</v>
      </c>
      <c r="C9" s="84">
        <f>SUM(C10,C26)</f>
        <v>48000</v>
      </c>
      <c r="D9" s="84">
        <f>SUM(D10,D26)</f>
        <v>48000</v>
      </c>
      <c r="E9" s="112"/>
    </row>
    <row r="10" spans="1:12" s="7" customFormat="1">
      <c r="A10" s="86">
        <v>1.1000000000000001</v>
      </c>
      <c r="B10" s="86" t="s">
        <v>69</v>
      </c>
      <c r="C10" s="84">
        <f>SUM(C11,C12,C16,C19,C25,C26)</f>
        <v>48000</v>
      </c>
      <c r="D10" s="84">
        <f>SUM(D11,D12,D16,D19,D24,D25)</f>
        <v>48000</v>
      </c>
      <c r="E10" s="112"/>
    </row>
    <row r="11" spans="1:12" s="9" customFormat="1" ht="16.2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290</v>
      </c>
      <c r="C12" s="106">
        <f>SUM(C13:C15)</f>
        <v>48000</v>
      </c>
      <c r="D12" s="106">
        <f>SUM(D13:D15)</f>
        <v>48000</v>
      </c>
      <c r="E12" s="112"/>
    </row>
    <row r="13" spans="1:12" s="3" customFormat="1">
      <c r="A13" s="96" t="s">
        <v>70</v>
      </c>
      <c r="B13" s="96" t="s">
        <v>293</v>
      </c>
      <c r="C13" s="8">
        <v>48000</v>
      </c>
      <c r="D13" s="8">
        <v>48000</v>
      </c>
      <c r="E13" s="112"/>
    </row>
    <row r="14" spans="1:12" s="3" customFormat="1">
      <c r="A14" s="96" t="s">
        <v>437</v>
      </c>
      <c r="B14" s="96" t="s">
        <v>436</v>
      </c>
      <c r="C14" s="8"/>
      <c r="D14" s="8"/>
      <c r="E14" s="112"/>
    </row>
    <row r="15" spans="1:12" s="3" customFormat="1">
      <c r="A15" s="96" t="s">
        <v>438</v>
      </c>
      <c r="B15" s="96" t="s">
        <v>86</v>
      </c>
      <c r="C15" s="8"/>
      <c r="D15" s="8"/>
      <c r="E15" s="112"/>
    </row>
    <row r="16" spans="1:12" s="3" customForma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73</v>
      </c>
      <c r="B17" s="96" t="s">
        <v>75</v>
      </c>
      <c r="C17" s="8"/>
      <c r="D17" s="8"/>
      <c r="E17" s="112"/>
    </row>
    <row r="18" spans="1:5" s="3" customFormat="1" ht="27.6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27.6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384</v>
      </c>
      <c r="C23" s="8"/>
      <c r="D23" s="8"/>
      <c r="E23" s="112"/>
    </row>
    <row r="24" spans="1:5" s="3" customFormat="1">
      <c r="A24" s="87" t="s">
        <v>84</v>
      </c>
      <c r="B24" s="87" t="s">
        <v>385</v>
      </c>
      <c r="C24" s="244"/>
      <c r="D24" s="8"/>
      <c r="E24" s="112"/>
    </row>
    <row r="25" spans="1:5" s="3" customFormat="1">
      <c r="A25" s="87" t="s">
        <v>234</v>
      </c>
      <c r="B25" s="87" t="s">
        <v>391</v>
      </c>
      <c r="C25" s="8"/>
      <c r="D25" s="8"/>
      <c r="E25" s="112"/>
    </row>
    <row r="26" spans="1:5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>
      <c r="A28" s="228" t="s">
        <v>87</v>
      </c>
      <c r="B28" s="228" t="s">
        <v>291</v>
      </c>
      <c r="C28" s="8"/>
      <c r="D28" s="8"/>
      <c r="E28" s="112"/>
    </row>
    <row r="29" spans="1:5">
      <c r="A29" s="228" t="s">
        <v>88</v>
      </c>
      <c r="B29" s="228" t="s">
        <v>294</v>
      </c>
      <c r="C29" s="8"/>
      <c r="D29" s="8"/>
      <c r="E29" s="112"/>
    </row>
    <row r="30" spans="1:5">
      <c r="A30" s="228" t="s">
        <v>393</v>
      </c>
      <c r="B30" s="228" t="s">
        <v>292</v>
      </c>
      <c r="C30" s="8"/>
      <c r="D30" s="8"/>
      <c r="E30" s="112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>
      <c r="A32" s="228" t="s">
        <v>12</v>
      </c>
      <c r="B32" s="228" t="s">
        <v>439</v>
      </c>
      <c r="C32" s="8"/>
      <c r="D32" s="8"/>
      <c r="E32" s="112"/>
    </row>
    <row r="33" spans="1:9">
      <c r="A33" s="228" t="s">
        <v>13</v>
      </c>
      <c r="B33" s="228" t="s">
        <v>440</v>
      </c>
      <c r="C33" s="8"/>
      <c r="D33" s="8"/>
      <c r="E33" s="112"/>
    </row>
    <row r="34" spans="1:9">
      <c r="A34" s="228" t="s">
        <v>264</v>
      </c>
      <c r="B34" s="228" t="s">
        <v>441</v>
      </c>
      <c r="C34" s="8"/>
      <c r="D34" s="8"/>
      <c r="E34" s="112"/>
    </row>
    <row r="35" spans="1:9" s="23" customFormat="1">
      <c r="A35" s="87" t="s">
        <v>34</v>
      </c>
      <c r="B35" s="241" t="s">
        <v>390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388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3.2">
      <c r="B45" s="239" t="s">
        <v>127</v>
      </c>
    </row>
    <row r="46" spans="1:9" customFormat="1" ht="13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C3" sqref="C3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3" t="s">
        <v>443</v>
      </c>
      <c r="B1" s="217"/>
      <c r="C1" s="427" t="s">
        <v>97</v>
      </c>
      <c r="D1" s="427"/>
      <c r="E1" s="90"/>
    </row>
    <row r="2" spans="1:5" s="6" customFormat="1">
      <c r="A2" s="365" t="s">
        <v>445</v>
      </c>
      <c r="B2" s="217"/>
      <c r="C2" s="425" t="str">
        <f>'ფორმა N1'!L2</f>
        <v>09/01/2020-09/21/2020</v>
      </c>
      <c r="D2" s="426"/>
      <c r="E2" s="90"/>
    </row>
    <row r="3" spans="1:5" s="6" customFormat="1">
      <c r="A3" s="365" t="s">
        <v>444</v>
      </c>
      <c r="B3" s="217"/>
      <c r="C3" s="218"/>
      <c r="D3" s="218"/>
      <c r="E3" s="90"/>
    </row>
    <row r="4" spans="1:5" s="6" customFormat="1">
      <c r="A4" s="75" t="s">
        <v>128</v>
      </c>
      <c r="B4" s="217"/>
      <c r="C4" s="218"/>
      <c r="D4" s="218"/>
      <c r="E4" s="90"/>
    </row>
    <row r="5" spans="1:5" s="6" customFormat="1">
      <c r="A5" s="75"/>
      <c r="B5" s="217"/>
      <c r="C5" s="218"/>
      <c r="D5" s="218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19" t="str">
        <f>'ფორმა N1'!A5</f>
        <v>მპგ "სოციალური სამართლიანობისათვის"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17"/>
      <c r="B9" s="217"/>
      <c r="C9" s="77"/>
      <c r="D9" s="77"/>
      <c r="E9" s="90"/>
    </row>
    <row r="10" spans="1:5" s="6" customFormat="1" ht="27.6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0">
        <v>1</v>
      </c>
      <c r="B11" s="220" t="s">
        <v>57</v>
      </c>
      <c r="C11" s="81">
        <f>SUM(C12,C16,C56,C59,C60,C61,C79)</f>
        <v>0</v>
      </c>
      <c r="D11" s="81">
        <f>SUM(D12,D16,D56,D59,D60,D61,D67,D75,D76)</f>
        <v>0</v>
      </c>
      <c r="E11" s="221"/>
    </row>
    <row r="12" spans="1:5" s="9" customFormat="1" ht="16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68" t="s">
        <v>447</v>
      </c>
      <c r="B15" s="369" t="s">
        <v>448</v>
      </c>
      <c r="C15" s="369"/>
      <c r="D15" s="369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21"/>
    </row>
    <row r="17" spans="1:6" s="3" customFormat="1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>
      <c r="A18" s="96" t="s">
        <v>87</v>
      </c>
      <c r="B18" s="96" t="s">
        <v>61</v>
      </c>
      <c r="C18" s="4"/>
      <c r="D18" s="222"/>
      <c r="E18" s="94"/>
    </row>
    <row r="19" spans="1:6" s="3" customFormat="1">
      <c r="A19" s="96" t="s">
        <v>88</v>
      </c>
      <c r="B19" s="96" t="s">
        <v>62</v>
      </c>
      <c r="C19" s="4"/>
      <c r="D19" s="222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3"/>
      <c r="F20" s="224"/>
    </row>
    <row r="21" spans="1:6" s="227" customFormat="1" ht="27.6">
      <c r="A21" s="96" t="s">
        <v>12</v>
      </c>
      <c r="B21" s="96" t="s">
        <v>233</v>
      </c>
      <c r="C21" s="225"/>
      <c r="D21" s="38"/>
      <c r="E21" s="226"/>
    </row>
    <row r="22" spans="1:6" s="227" customFormat="1">
      <c r="A22" s="96" t="s">
        <v>13</v>
      </c>
      <c r="B22" s="96" t="s">
        <v>14</v>
      </c>
      <c r="C22" s="225"/>
      <c r="D22" s="39"/>
      <c r="E22" s="226"/>
    </row>
    <row r="23" spans="1:6" s="227" customFormat="1" ht="27.6">
      <c r="A23" s="96" t="s">
        <v>264</v>
      </c>
      <c r="B23" s="96" t="s">
        <v>22</v>
      </c>
      <c r="C23" s="225"/>
      <c r="D23" s="40"/>
      <c r="E23" s="226"/>
    </row>
    <row r="24" spans="1:6" s="227" customFormat="1" ht="16.5" customHeight="1">
      <c r="A24" s="96" t="s">
        <v>265</v>
      </c>
      <c r="B24" s="96" t="s">
        <v>15</v>
      </c>
      <c r="C24" s="225"/>
      <c r="D24" s="40"/>
      <c r="E24" s="226"/>
    </row>
    <row r="25" spans="1:6" s="227" customFormat="1" ht="16.5" customHeight="1">
      <c r="A25" s="96" t="s">
        <v>266</v>
      </c>
      <c r="B25" s="96" t="s">
        <v>16</v>
      </c>
      <c r="C25" s="225"/>
      <c r="D25" s="40"/>
      <c r="E25" s="226"/>
    </row>
    <row r="26" spans="1:6" s="227" customFormat="1" ht="16.5" customHeight="1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6"/>
    </row>
    <row r="27" spans="1:6" s="227" customFormat="1" ht="16.5" customHeight="1">
      <c r="A27" s="228" t="s">
        <v>268</v>
      </c>
      <c r="B27" s="228" t="s">
        <v>18</v>
      </c>
      <c r="C27" s="225"/>
      <c r="D27" s="40"/>
      <c r="E27" s="226"/>
    </row>
    <row r="28" spans="1:6" s="227" customFormat="1" ht="16.5" customHeight="1">
      <c r="A28" s="228" t="s">
        <v>269</v>
      </c>
      <c r="B28" s="228" t="s">
        <v>19</v>
      </c>
      <c r="C28" s="225"/>
      <c r="D28" s="40"/>
      <c r="E28" s="226"/>
    </row>
    <row r="29" spans="1:6" s="227" customFormat="1" ht="16.5" customHeight="1">
      <c r="A29" s="228" t="s">
        <v>270</v>
      </c>
      <c r="B29" s="228" t="s">
        <v>20</v>
      </c>
      <c r="C29" s="225"/>
      <c r="D29" s="40"/>
      <c r="E29" s="226"/>
    </row>
    <row r="30" spans="1:6" s="227" customFormat="1" ht="16.5" customHeight="1">
      <c r="A30" s="228" t="s">
        <v>271</v>
      </c>
      <c r="B30" s="228" t="s">
        <v>23</v>
      </c>
      <c r="C30" s="225"/>
      <c r="D30" s="41"/>
      <c r="E30" s="226"/>
    </row>
    <row r="31" spans="1:6" s="227" customFormat="1" ht="16.5" customHeight="1">
      <c r="A31" s="96" t="s">
        <v>272</v>
      </c>
      <c r="B31" s="96" t="s">
        <v>21</v>
      </c>
      <c r="C31" s="225"/>
      <c r="D31" s="41"/>
      <c r="E31" s="226"/>
    </row>
    <row r="32" spans="1:6" s="3" customFormat="1" ht="16.5" customHeight="1">
      <c r="A32" s="87" t="s">
        <v>34</v>
      </c>
      <c r="B32" s="87" t="s">
        <v>3</v>
      </c>
      <c r="C32" s="4"/>
      <c r="D32" s="222"/>
      <c r="E32" s="223"/>
    </row>
    <row r="33" spans="1:5" s="3" customFormat="1" ht="16.5" customHeight="1">
      <c r="A33" s="87" t="s">
        <v>35</v>
      </c>
      <c r="B33" s="87" t="s">
        <v>4</v>
      </c>
      <c r="C33" s="4"/>
      <c r="D33" s="222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2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273</v>
      </c>
      <c r="B36" s="96" t="s">
        <v>56</v>
      </c>
      <c r="C36" s="4"/>
      <c r="D36" s="222"/>
      <c r="E36" s="94"/>
    </row>
    <row r="37" spans="1:5" s="3" customFormat="1" ht="16.5" customHeight="1">
      <c r="A37" s="96" t="s">
        <v>274</v>
      </c>
      <c r="B37" s="96" t="s">
        <v>55</v>
      </c>
      <c r="C37" s="4"/>
      <c r="D37" s="222"/>
      <c r="E37" s="94"/>
    </row>
    <row r="38" spans="1:5" s="3" customFormat="1" ht="16.5" customHeight="1">
      <c r="A38" s="87" t="s">
        <v>38</v>
      </c>
      <c r="B38" s="87" t="s">
        <v>49</v>
      </c>
      <c r="C38" s="4"/>
      <c r="D38" s="222"/>
      <c r="E38" s="94"/>
    </row>
    <row r="39" spans="1:5" s="3" customFormat="1" ht="16.5" customHeight="1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323</v>
      </c>
      <c r="B40" s="17" t="s">
        <v>327</v>
      </c>
      <c r="C40" s="4"/>
      <c r="D40" s="222"/>
      <c r="E40" s="94"/>
    </row>
    <row r="41" spans="1:5" s="3" customFormat="1" ht="16.5" customHeight="1">
      <c r="A41" s="17" t="s">
        <v>324</v>
      </c>
      <c r="B41" s="17" t="s">
        <v>328</v>
      </c>
      <c r="C41" s="4"/>
      <c r="D41" s="222"/>
      <c r="E41" s="94"/>
    </row>
    <row r="42" spans="1:5" s="3" customFormat="1" ht="16.5" customHeight="1">
      <c r="A42" s="17" t="s">
        <v>325</v>
      </c>
      <c r="B42" s="17" t="s">
        <v>331</v>
      </c>
      <c r="C42" s="4"/>
      <c r="D42" s="222"/>
      <c r="E42" s="94"/>
    </row>
    <row r="43" spans="1:5" s="3" customFormat="1" ht="16.5" customHeight="1">
      <c r="A43" s="17" t="s">
        <v>330</v>
      </c>
      <c r="B43" s="17" t="s">
        <v>332</v>
      </c>
      <c r="C43" s="4"/>
      <c r="D43" s="222"/>
      <c r="E43" s="94"/>
    </row>
    <row r="44" spans="1:5" s="3" customFormat="1" ht="16.5" customHeight="1">
      <c r="A44" s="17" t="s">
        <v>333</v>
      </c>
      <c r="B44" s="17" t="s">
        <v>429</v>
      </c>
      <c r="C44" s="4"/>
      <c r="D44" s="222"/>
      <c r="E44" s="94"/>
    </row>
    <row r="45" spans="1:5" s="3" customFormat="1" ht="16.5" customHeight="1">
      <c r="A45" s="17" t="s">
        <v>430</v>
      </c>
      <c r="B45" s="17" t="s">
        <v>329</v>
      </c>
      <c r="C45" s="4"/>
      <c r="D45" s="222"/>
      <c r="E45" s="94"/>
    </row>
    <row r="46" spans="1:5" s="3" customFormat="1" ht="27.6">
      <c r="A46" s="87" t="s">
        <v>40</v>
      </c>
      <c r="B46" s="87" t="s">
        <v>28</v>
      </c>
      <c r="C46" s="4"/>
      <c r="D46" s="222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2"/>
      <c r="E47" s="94"/>
    </row>
    <row r="48" spans="1:5" s="3" customFormat="1" ht="16.5" customHeight="1">
      <c r="A48" s="87" t="s">
        <v>42</v>
      </c>
      <c r="B48" s="87" t="s">
        <v>25</v>
      </c>
      <c r="C48" s="4"/>
      <c r="D48" s="222"/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2"/>
      <c r="E49" s="94"/>
    </row>
    <row r="50" spans="1:6" s="3" customFormat="1" ht="16.5" customHeight="1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338</v>
      </c>
      <c r="B51" s="96" t="s">
        <v>341</v>
      </c>
      <c r="C51" s="4"/>
      <c r="D51" s="222"/>
      <c r="E51" s="94"/>
    </row>
    <row r="52" spans="1:6" s="3" customFormat="1" ht="16.5" customHeight="1">
      <c r="A52" s="96" t="s">
        <v>339</v>
      </c>
      <c r="B52" s="96" t="s">
        <v>340</v>
      </c>
      <c r="C52" s="4"/>
      <c r="D52" s="222"/>
      <c r="E52" s="94"/>
    </row>
    <row r="53" spans="1:6" s="3" customFormat="1" ht="16.5" customHeight="1">
      <c r="A53" s="96" t="s">
        <v>342</v>
      </c>
      <c r="B53" s="96" t="s">
        <v>343</v>
      </c>
      <c r="C53" s="4"/>
      <c r="D53" s="222"/>
      <c r="E53" s="94"/>
    </row>
    <row r="54" spans="1:6" s="3" customFormat="1">
      <c r="A54" s="87" t="s">
        <v>45</v>
      </c>
      <c r="B54" s="87" t="s">
        <v>29</v>
      </c>
      <c r="C54" s="4"/>
      <c r="D54" s="222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2"/>
      <c r="E55" s="223"/>
      <c r="F55" s="224"/>
    </row>
    <row r="56" spans="1:6" s="3" customFormat="1" ht="27.6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3"/>
      <c r="F56" s="224"/>
    </row>
    <row r="57" spans="1:6" s="3" customFormat="1" ht="27.6">
      <c r="A57" s="87" t="s">
        <v>50</v>
      </c>
      <c r="B57" s="87" t="s">
        <v>48</v>
      </c>
      <c r="C57" s="4"/>
      <c r="D57" s="222"/>
      <c r="E57" s="223"/>
      <c r="F57" s="224"/>
    </row>
    <row r="58" spans="1:6" s="3" customFormat="1" ht="16.5" customHeight="1">
      <c r="A58" s="87" t="s">
        <v>51</v>
      </c>
      <c r="B58" s="87" t="s">
        <v>47</v>
      </c>
      <c r="C58" s="4"/>
      <c r="D58" s="222"/>
      <c r="E58" s="223"/>
      <c r="F58" s="224"/>
    </row>
    <row r="59" spans="1:6" s="3" customFormat="1">
      <c r="A59" s="86">
        <v>1.4</v>
      </c>
      <c r="B59" s="86" t="s">
        <v>370</v>
      </c>
      <c r="C59" s="4"/>
      <c r="D59" s="222"/>
      <c r="E59" s="223"/>
      <c r="F59" s="224"/>
    </row>
    <row r="60" spans="1:6" s="227" customFormat="1">
      <c r="A60" s="86">
        <v>1.5</v>
      </c>
      <c r="B60" s="86" t="s">
        <v>7</v>
      </c>
      <c r="C60" s="225"/>
      <c r="D60" s="40"/>
      <c r="E60" s="226"/>
    </row>
    <row r="61" spans="1:6" s="227" customFormat="1">
      <c r="A61" s="86">
        <v>1.6</v>
      </c>
      <c r="B61" s="45" t="s">
        <v>8</v>
      </c>
      <c r="C61" s="84">
        <f>SUM(C62:C66)</f>
        <v>0</v>
      </c>
      <c r="D61" s="85">
        <f>SUM(D62:D66)</f>
        <v>0</v>
      </c>
      <c r="E61" s="226"/>
    </row>
    <row r="62" spans="1:6" s="227" customFormat="1">
      <c r="A62" s="87" t="s">
        <v>280</v>
      </c>
      <c r="B62" s="46" t="s">
        <v>52</v>
      </c>
      <c r="C62" s="225"/>
      <c r="D62" s="40"/>
      <c r="E62" s="226"/>
    </row>
    <row r="63" spans="1:6" s="227" customFormat="1" ht="27.6">
      <c r="A63" s="87" t="s">
        <v>281</v>
      </c>
      <c r="B63" s="46" t="s">
        <v>54</v>
      </c>
      <c r="C63" s="225"/>
      <c r="D63" s="40"/>
      <c r="E63" s="226"/>
    </row>
    <row r="64" spans="1:6" s="227" customFormat="1">
      <c r="A64" s="87" t="s">
        <v>282</v>
      </c>
      <c r="B64" s="46" t="s">
        <v>53</v>
      </c>
      <c r="C64" s="40"/>
      <c r="D64" s="40"/>
      <c r="E64" s="226"/>
    </row>
    <row r="65" spans="1:5" s="227" customFormat="1">
      <c r="A65" s="87" t="s">
        <v>283</v>
      </c>
      <c r="B65" s="46" t="s">
        <v>27</v>
      </c>
      <c r="C65" s="225"/>
      <c r="D65" s="40"/>
      <c r="E65" s="226"/>
    </row>
    <row r="66" spans="1:5" s="227" customFormat="1">
      <c r="A66" s="87" t="s">
        <v>309</v>
      </c>
      <c r="B66" s="46" t="s">
        <v>310</v>
      </c>
      <c r="C66" s="225"/>
      <c r="D66" s="40"/>
      <c r="E66" s="226"/>
    </row>
    <row r="67" spans="1:5">
      <c r="A67" s="220">
        <v>2</v>
      </c>
      <c r="B67" s="220" t="s">
        <v>365</v>
      </c>
      <c r="C67" s="229"/>
      <c r="D67" s="84">
        <f>SUM(D68:D74)</f>
        <v>0</v>
      </c>
      <c r="E67" s="95"/>
    </row>
    <row r="68" spans="1:5">
      <c r="A68" s="97">
        <v>2.1</v>
      </c>
      <c r="B68" s="230" t="s">
        <v>89</v>
      </c>
      <c r="C68" s="231"/>
      <c r="D68" s="22"/>
      <c r="E68" s="95"/>
    </row>
    <row r="69" spans="1:5">
      <c r="A69" s="97">
        <v>2.2000000000000002</v>
      </c>
      <c r="B69" s="230" t="s">
        <v>366</v>
      </c>
      <c r="C69" s="231"/>
      <c r="D69" s="22"/>
      <c r="E69" s="95"/>
    </row>
    <row r="70" spans="1:5">
      <c r="A70" s="97">
        <v>2.2999999999999998</v>
      </c>
      <c r="B70" s="230" t="s">
        <v>93</v>
      </c>
      <c r="C70" s="231"/>
      <c r="D70" s="22"/>
      <c r="E70" s="95"/>
    </row>
    <row r="71" spans="1:5">
      <c r="A71" s="97">
        <v>2.4</v>
      </c>
      <c r="B71" s="230" t="s">
        <v>92</v>
      </c>
      <c r="C71" s="231"/>
      <c r="D71" s="22"/>
      <c r="E71" s="95"/>
    </row>
    <row r="72" spans="1:5">
      <c r="A72" s="97">
        <v>2.5</v>
      </c>
      <c r="B72" s="230" t="s">
        <v>367</v>
      </c>
      <c r="C72" s="231"/>
      <c r="D72" s="22"/>
      <c r="E72" s="95"/>
    </row>
    <row r="73" spans="1:5">
      <c r="A73" s="97">
        <v>2.6</v>
      </c>
      <c r="B73" s="230" t="s">
        <v>90</v>
      </c>
      <c r="C73" s="231"/>
      <c r="D73" s="22"/>
      <c r="E73" s="95"/>
    </row>
    <row r="74" spans="1:5">
      <c r="A74" s="97">
        <v>2.7</v>
      </c>
      <c r="B74" s="230" t="s">
        <v>91</v>
      </c>
      <c r="C74" s="232"/>
      <c r="D74" s="22"/>
      <c r="E74" s="95"/>
    </row>
    <row r="75" spans="1:5">
      <c r="A75" s="220">
        <v>3</v>
      </c>
      <c r="B75" s="220" t="s">
        <v>389</v>
      </c>
      <c r="C75" s="84"/>
      <c r="D75" s="22"/>
      <c r="E75" s="95"/>
    </row>
    <row r="76" spans="1:5">
      <c r="A76" s="220">
        <v>4</v>
      </c>
      <c r="B76" s="220" t="s">
        <v>235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236</v>
      </c>
      <c r="C77" s="231"/>
      <c r="D77" s="8"/>
      <c r="E77" s="95"/>
    </row>
    <row r="78" spans="1:5">
      <c r="A78" s="97">
        <v>4.2</v>
      </c>
      <c r="B78" s="97" t="s">
        <v>237</v>
      </c>
      <c r="C78" s="232"/>
      <c r="D78" s="8"/>
      <c r="E78" s="95"/>
    </row>
    <row r="79" spans="1:5">
      <c r="A79" s="220">
        <v>5</v>
      </c>
      <c r="B79" s="220" t="s">
        <v>262</v>
      </c>
      <c r="C79" s="246"/>
      <c r="D79" s="232"/>
      <c r="E79" s="95"/>
    </row>
    <row r="80" spans="1:5">
      <c r="B80" s="44"/>
    </row>
    <row r="81" spans="1:9">
      <c r="A81" s="430" t="s">
        <v>431</v>
      </c>
      <c r="B81" s="430"/>
      <c r="C81" s="430"/>
      <c r="D81" s="430"/>
      <c r="E81" s="5"/>
    </row>
    <row r="82" spans="1:9">
      <c r="B82" s="44"/>
    </row>
    <row r="83" spans="1:9" s="23" customFormat="1" ht="13.2"/>
    <row r="84" spans="1:9">
      <c r="A84" s="68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3.2">
      <c r="B89" s="65" t="s">
        <v>127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19" zoomScale="80" zoomScaleSheetLayoutView="80" workbookViewId="0">
      <selection activeCell="C11" sqref="C11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>
      <c r="A1" s="73" t="s">
        <v>285</v>
      </c>
      <c r="B1" s="113"/>
      <c r="C1" s="427" t="s">
        <v>97</v>
      </c>
      <c r="D1" s="427"/>
      <c r="E1" s="147"/>
    </row>
    <row r="2" spans="1:12">
      <c r="A2" s="75" t="s">
        <v>128</v>
      </c>
      <c r="B2" s="113"/>
      <c r="C2" s="425" t="str">
        <f>'ფორმა N1'!L2</f>
        <v>09/01/2020-09/21/2020</v>
      </c>
      <c r="D2" s="426"/>
      <c r="E2" s="147"/>
    </row>
    <row r="3" spans="1:12">
      <c r="A3" s="75"/>
      <c r="B3" s="113"/>
      <c r="C3" s="336"/>
      <c r="D3" s="336"/>
      <c r="E3" s="147"/>
    </row>
    <row r="4" spans="1:12" s="2" customFormat="1">
      <c r="A4" s="76" t="s">
        <v>257</v>
      </c>
      <c r="B4" s="76"/>
      <c r="C4" s="75"/>
      <c r="D4" s="75"/>
      <c r="E4" s="107"/>
      <c r="L4" s="21"/>
    </row>
    <row r="5" spans="1:12" s="2" customFormat="1">
      <c r="A5" s="118" t="str">
        <f>'ფორმა N1'!A5</f>
        <v>მპგ "სოციალური სამართლიანობისათვის"</v>
      </c>
      <c r="B5" s="110"/>
      <c r="C5" s="59"/>
      <c r="D5" s="59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35"/>
      <c r="B7" s="335"/>
      <c r="C7" s="77"/>
      <c r="D7" s="77"/>
      <c r="E7" s="148"/>
    </row>
    <row r="8" spans="1:12" s="6" customFormat="1" ht="27.6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6.2">
      <c r="A9" s="13">
        <v>1</v>
      </c>
      <c r="B9" s="13" t="s">
        <v>57</v>
      </c>
      <c r="C9" s="81">
        <f>SUM(C10,C14,C54,C57,C58,C59,C76)</f>
        <v>45878</v>
      </c>
      <c r="D9" s="81">
        <f>SUM(D10,D14,D54,D57,D58,D59,D65,D72,D73)</f>
        <v>42524.4</v>
      </c>
      <c r="E9" s="149"/>
    </row>
    <row r="10" spans="1:12" s="9" customFormat="1" ht="16.2">
      <c r="A10" s="14">
        <v>1.1000000000000001</v>
      </c>
      <c r="B10" s="14" t="s">
        <v>58</v>
      </c>
      <c r="C10" s="83">
        <f>SUM(C11:C13)</f>
        <v>15625</v>
      </c>
      <c r="D10" s="83">
        <f>SUM(D11:D13)</f>
        <v>12250</v>
      </c>
      <c r="E10" s="149"/>
    </row>
    <row r="11" spans="1:12" s="9" customFormat="1" ht="16.5" customHeight="1">
      <c r="A11" s="16" t="s">
        <v>30</v>
      </c>
      <c r="B11" s="16" t="s">
        <v>59</v>
      </c>
      <c r="C11" s="33">
        <v>15625</v>
      </c>
      <c r="D11" s="34">
        <v>12250</v>
      </c>
      <c r="E11" s="149"/>
    </row>
    <row r="12" spans="1:12" ht="16.5" customHeight="1">
      <c r="A12" s="16" t="s">
        <v>31</v>
      </c>
      <c r="B12" s="16" t="s">
        <v>0</v>
      </c>
      <c r="C12" s="33"/>
      <c r="D12" s="34"/>
      <c r="E12" s="147"/>
    </row>
    <row r="13" spans="1:12" ht="16.5" customHeight="1">
      <c r="A13" s="368" t="s">
        <v>447</v>
      </c>
      <c r="B13" s="369" t="s">
        <v>449</v>
      </c>
      <c r="C13" s="369"/>
      <c r="D13" s="369"/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30253</v>
      </c>
      <c r="D14" s="83">
        <f>SUM(D15,D18,D30:D33,D36,D37,D44,D45,D46,D47,D48,D52,D53)</f>
        <v>30274.400000000001</v>
      </c>
      <c r="E14" s="147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>
      <c r="A16" s="17" t="s">
        <v>87</v>
      </c>
      <c r="B16" s="17" t="s">
        <v>61</v>
      </c>
      <c r="C16" s="35"/>
      <c r="D16" s="36"/>
      <c r="E16" s="147"/>
    </row>
    <row r="17" spans="1:5" ht="17.25" customHeight="1">
      <c r="A17" s="17" t="s">
        <v>88</v>
      </c>
      <c r="B17" s="17" t="s">
        <v>62</v>
      </c>
      <c r="C17" s="35"/>
      <c r="D17" s="36"/>
      <c r="E17" s="147"/>
    </row>
    <row r="18" spans="1:5">
      <c r="A18" s="16" t="s">
        <v>33</v>
      </c>
      <c r="B18" s="16" t="s">
        <v>2</v>
      </c>
      <c r="C18" s="82">
        <f>SUM(C19:C24,C29)</f>
        <v>6715.5</v>
      </c>
      <c r="D18" s="82">
        <f>SUM(D19:D24,D29)</f>
        <v>6715.5</v>
      </c>
      <c r="E18" s="147"/>
    </row>
    <row r="19" spans="1:5" ht="27.6">
      <c r="A19" s="17" t="s">
        <v>12</v>
      </c>
      <c r="B19" s="17" t="s">
        <v>233</v>
      </c>
      <c r="C19" s="38">
        <v>221</v>
      </c>
      <c r="D19" s="38">
        <v>221</v>
      </c>
      <c r="E19" s="147"/>
    </row>
    <row r="20" spans="1:5">
      <c r="A20" s="17" t="s">
        <v>13</v>
      </c>
      <c r="B20" s="17" t="s">
        <v>14</v>
      </c>
      <c r="C20" s="39">
        <v>3220</v>
      </c>
      <c r="D20" s="39">
        <v>3220</v>
      </c>
      <c r="E20" s="147"/>
    </row>
    <row r="21" spans="1:5" ht="27.6">
      <c r="A21" s="17" t="s">
        <v>264</v>
      </c>
      <c r="B21" s="17" t="s">
        <v>22</v>
      </c>
      <c r="C21" s="40">
        <v>3274.5</v>
      </c>
      <c r="D21" s="40">
        <v>3274.5</v>
      </c>
      <c r="E21" s="147"/>
    </row>
    <row r="22" spans="1:5">
      <c r="A22" s="17" t="s">
        <v>265</v>
      </c>
      <c r="B22" s="17" t="s">
        <v>15</v>
      </c>
      <c r="C22" s="37"/>
      <c r="D22" s="40"/>
      <c r="E22" s="147"/>
    </row>
    <row r="23" spans="1:5">
      <c r="A23" s="17" t="s">
        <v>266</v>
      </c>
      <c r="B23" s="17" t="s">
        <v>16</v>
      </c>
      <c r="C23" s="37"/>
      <c r="D23" s="40"/>
      <c r="E23" s="147"/>
    </row>
    <row r="24" spans="1:5">
      <c r="A24" s="17" t="s">
        <v>267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>
      <c r="A25" s="18" t="s">
        <v>268</v>
      </c>
      <c r="B25" s="18" t="s">
        <v>18</v>
      </c>
      <c r="C25" s="37"/>
      <c r="D25" s="40"/>
      <c r="E25" s="147"/>
    </row>
    <row r="26" spans="1:5" ht="16.5" customHeight="1">
      <c r="A26" s="18" t="s">
        <v>269</v>
      </c>
      <c r="B26" s="18" t="s">
        <v>19</v>
      </c>
      <c r="C26" s="37"/>
      <c r="D26" s="40"/>
      <c r="E26" s="147"/>
    </row>
    <row r="27" spans="1:5" ht="16.5" customHeight="1">
      <c r="A27" s="18" t="s">
        <v>270</v>
      </c>
      <c r="B27" s="18" t="s">
        <v>20</v>
      </c>
      <c r="C27" s="37"/>
      <c r="D27" s="40"/>
      <c r="E27" s="147"/>
    </row>
    <row r="28" spans="1:5" ht="16.5" customHeight="1">
      <c r="A28" s="18" t="s">
        <v>271</v>
      </c>
      <c r="B28" s="18" t="s">
        <v>23</v>
      </c>
      <c r="C28" s="37"/>
      <c r="D28" s="41"/>
      <c r="E28" s="147"/>
    </row>
    <row r="29" spans="1:5">
      <c r="A29" s="17" t="s">
        <v>272</v>
      </c>
      <c r="B29" s="17" t="s">
        <v>21</v>
      </c>
      <c r="C29" s="37"/>
      <c r="D29" s="41"/>
      <c r="E29" s="147"/>
    </row>
    <row r="30" spans="1:5">
      <c r="A30" s="16" t="s">
        <v>34</v>
      </c>
      <c r="B30" s="16" t="s">
        <v>3</v>
      </c>
      <c r="C30" s="33">
        <v>448</v>
      </c>
      <c r="D30" s="34">
        <v>448</v>
      </c>
      <c r="E30" s="147"/>
    </row>
    <row r="31" spans="1:5">
      <c r="A31" s="16" t="s">
        <v>35</v>
      </c>
      <c r="B31" s="16" t="s">
        <v>4</v>
      </c>
      <c r="C31" s="33"/>
      <c r="D31" s="34"/>
      <c r="E31" s="147"/>
    </row>
    <row r="32" spans="1:5">
      <c r="A32" s="16" t="s">
        <v>36</v>
      </c>
      <c r="B32" s="16" t="s">
        <v>5</v>
      </c>
      <c r="C32" s="33"/>
      <c r="D32" s="34"/>
      <c r="E32" s="147"/>
    </row>
    <row r="33" spans="1:5">
      <c r="A33" s="16" t="s">
        <v>37</v>
      </c>
      <c r="B33" s="16" t="s">
        <v>63</v>
      </c>
      <c r="C33" s="82">
        <f>SUM(C34:C35)</f>
        <v>5000</v>
      </c>
      <c r="D33" s="82">
        <f>SUM(D34:D35)</f>
        <v>5000</v>
      </c>
      <c r="E33" s="147"/>
    </row>
    <row r="34" spans="1:5">
      <c r="A34" s="17" t="s">
        <v>273</v>
      </c>
      <c r="B34" s="17" t="s">
        <v>56</v>
      </c>
      <c r="C34" s="33">
        <v>5000</v>
      </c>
      <c r="D34" s="34">
        <v>5000</v>
      </c>
      <c r="E34" s="147"/>
    </row>
    <row r="35" spans="1:5">
      <c r="A35" s="17" t="s">
        <v>274</v>
      </c>
      <c r="B35" s="17" t="s">
        <v>55</v>
      </c>
      <c r="C35" s="33"/>
      <c r="D35" s="34"/>
      <c r="E35" s="147"/>
    </row>
    <row r="36" spans="1:5">
      <c r="A36" s="16" t="s">
        <v>38</v>
      </c>
      <c r="B36" s="16" t="s">
        <v>49</v>
      </c>
      <c r="C36" s="33"/>
      <c r="D36" s="34">
        <v>21.4</v>
      </c>
      <c r="E36" s="147"/>
    </row>
    <row r="37" spans="1:5">
      <c r="A37" s="16" t="s">
        <v>39</v>
      </c>
      <c r="B37" s="16" t="s">
        <v>326</v>
      </c>
      <c r="C37" s="82">
        <f>SUM(C38:C43)</f>
        <v>9779</v>
      </c>
      <c r="D37" s="82">
        <f>SUM(D38:D43)</f>
        <v>9779</v>
      </c>
      <c r="E37" s="147"/>
    </row>
    <row r="38" spans="1:5">
      <c r="A38" s="17" t="s">
        <v>323</v>
      </c>
      <c r="B38" s="17" t="s">
        <v>327</v>
      </c>
      <c r="C38" s="33"/>
      <c r="D38" s="33"/>
      <c r="E38" s="147"/>
    </row>
    <row r="39" spans="1:5">
      <c r="A39" s="17" t="s">
        <v>324</v>
      </c>
      <c r="B39" s="17" t="s">
        <v>328</v>
      </c>
      <c r="C39" s="33">
        <v>2253</v>
      </c>
      <c r="D39" s="33">
        <v>2253</v>
      </c>
      <c r="E39" s="147"/>
    </row>
    <row r="40" spans="1:5">
      <c r="A40" s="17" t="s">
        <v>325</v>
      </c>
      <c r="B40" s="17" t="s">
        <v>331</v>
      </c>
      <c r="C40" s="34">
        <v>2526</v>
      </c>
      <c r="D40" s="34">
        <v>2526</v>
      </c>
      <c r="E40" s="147"/>
    </row>
    <row r="41" spans="1:5">
      <c r="A41" s="17" t="s">
        <v>330</v>
      </c>
      <c r="B41" s="17" t="s">
        <v>332</v>
      </c>
      <c r="C41" s="34">
        <v>5000</v>
      </c>
      <c r="D41" s="34">
        <v>5000</v>
      </c>
      <c r="E41" s="147"/>
    </row>
    <row r="42" spans="1:5">
      <c r="A42" s="17" t="s">
        <v>333</v>
      </c>
      <c r="B42" s="17" t="s">
        <v>429</v>
      </c>
      <c r="C42" s="33"/>
      <c r="D42" s="34"/>
      <c r="E42" s="147"/>
    </row>
    <row r="43" spans="1:5">
      <c r="A43" s="17" t="s">
        <v>430</v>
      </c>
      <c r="B43" s="17" t="s">
        <v>329</v>
      </c>
      <c r="C43" s="33"/>
      <c r="D43" s="34"/>
      <c r="E43" s="147"/>
    </row>
    <row r="44" spans="1:5" ht="27.6">
      <c r="A44" s="16" t="s">
        <v>40</v>
      </c>
      <c r="B44" s="16" t="s">
        <v>28</v>
      </c>
      <c r="C44" s="34">
        <v>602.5</v>
      </c>
      <c r="D44" s="34">
        <v>602.5</v>
      </c>
      <c r="E44" s="147"/>
    </row>
    <row r="45" spans="1:5">
      <c r="A45" s="16" t="s">
        <v>41</v>
      </c>
      <c r="B45" s="16" t="s">
        <v>24</v>
      </c>
      <c r="C45" s="34"/>
      <c r="D45" s="34"/>
      <c r="E45" s="147"/>
    </row>
    <row r="46" spans="1:5">
      <c r="A46" s="16" t="s">
        <v>42</v>
      </c>
      <c r="B46" s="16" t="s">
        <v>25</v>
      </c>
      <c r="C46" s="34"/>
      <c r="D46" s="34"/>
      <c r="E46" s="147"/>
    </row>
    <row r="47" spans="1:5">
      <c r="A47" s="16" t="s">
        <v>43</v>
      </c>
      <c r="B47" s="16" t="s">
        <v>26</v>
      </c>
      <c r="C47" s="34">
        <v>365</v>
      </c>
      <c r="D47" s="34">
        <v>365</v>
      </c>
      <c r="E47" s="147"/>
    </row>
    <row r="48" spans="1:5">
      <c r="A48" s="16" t="s">
        <v>44</v>
      </c>
      <c r="B48" s="16" t="s">
        <v>279</v>
      </c>
      <c r="C48" s="82">
        <f>SUM(C49:C51)</f>
        <v>5823</v>
      </c>
      <c r="D48" s="82">
        <f>SUM(D49:D51)</f>
        <v>5823</v>
      </c>
      <c r="E48" s="147"/>
    </row>
    <row r="49" spans="1:5">
      <c r="A49" s="96" t="s">
        <v>338</v>
      </c>
      <c r="B49" s="96" t="s">
        <v>341</v>
      </c>
      <c r="C49" s="34">
        <v>5823</v>
      </c>
      <c r="D49" s="34">
        <v>5823</v>
      </c>
      <c r="E49" s="147"/>
    </row>
    <row r="50" spans="1:5">
      <c r="A50" s="96" t="s">
        <v>339</v>
      </c>
      <c r="B50" s="96" t="s">
        <v>340</v>
      </c>
      <c r="C50" s="33"/>
      <c r="D50" s="34"/>
      <c r="E50" s="147"/>
    </row>
    <row r="51" spans="1:5">
      <c r="A51" s="96" t="s">
        <v>342</v>
      </c>
      <c r="B51" s="96" t="s">
        <v>343</v>
      </c>
      <c r="C51" s="33"/>
      <c r="D51" s="34"/>
      <c r="E51" s="147"/>
    </row>
    <row r="52" spans="1:5" ht="26.25" customHeight="1">
      <c r="A52" s="16" t="s">
        <v>45</v>
      </c>
      <c r="B52" s="16" t="s">
        <v>29</v>
      </c>
      <c r="C52" s="33"/>
      <c r="D52" s="34"/>
      <c r="E52" s="147"/>
    </row>
    <row r="53" spans="1:5">
      <c r="A53" s="16" t="s">
        <v>46</v>
      </c>
      <c r="B53" s="16" t="s">
        <v>6</v>
      </c>
      <c r="C53" s="33">
        <v>1520</v>
      </c>
      <c r="D53" s="34">
        <v>1520</v>
      </c>
      <c r="E53" s="147"/>
    </row>
    <row r="54" spans="1:5" ht="27.6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27.6">
      <c r="A55" s="16" t="s">
        <v>50</v>
      </c>
      <c r="B55" s="16" t="s">
        <v>48</v>
      </c>
      <c r="C55" s="33"/>
      <c r="D55" s="34"/>
      <c r="E55" s="147"/>
    </row>
    <row r="56" spans="1:5">
      <c r="A56" s="16" t="s">
        <v>51</v>
      </c>
      <c r="B56" s="16" t="s">
        <v>47</v>
      </c>
      <c r="C56" s="33"/>
      <c r="D56" s="34"/>
      <c r="E56" s="147"/>
    </row>
    <row r="57" spans="1:5">
      <c r="A57" s="14">
        <v>1.4</v>
      </c>
      <c r="B57" s="14" t="s">
        <v>370</v>
      </c>
      <c r="C57" s="33"/>
      <c r="D57" s="34"/>
      <c r="E57" s="147"/>
    </row>
    <row r="58" spans="1:5">
      <c r="A58" s="14">
        <v>1.5</v>
      </c>
      <c r="B58" s="14" t="s">
        <v>7</v>
      </c>
      <c r="C58" s="37"/>
      <c r="D58" s="40"/>
      <c r="E58" s="147"/>
    </row>
    <row r="59" spans="1:5">
      <c r="A59" s="14">
        <v>1.6</v>
      </c>
      <c r="B59" s="45" t="s">
        <v>8</v>
      </c>
      <c r="C59" s="83">
        <f>SUM(C60:C64)</f>
        <v>0</v>
      </c>
      <c r="D59" s="83">
        <f>SUM(D60:D64)</f>
        <v>0</v>
      </c>
      <c r="E59" s="147"/>
    </row>
    <row r="60" spans="1:5">
      <c r="A60" s="16" t="s">
        <v>280</v>
      </c>
      <c r="B60" s="46" t="s">
        <v>52</v>
      </c>
      <c r="C60" s="37"/>
      <c r="D60" s="40"/>
      <c r="E60" s="147"/>
    </row>
    <row r="61" spans="1:5" ht="27.6">
      <c r="A61" s="16" t="s">
        <v>281</v>
      </c>
      <c r="B61" s="46" t="s">
        <v>54</v>
      </c>
      <c r="C61" s="37"/>
      <c r="D61" s="40"/>
      <c r="E61" s="147"/>
    </row>
    <row r="62" spans="1:5">
      <c r="A62" s="16" t="s">
        <v>282</v>
      </c>
      <c r="B62" s="46" t="s">
        <v>53</v>
      </c>
      <c r="C62" s="40"/>
      <c r="D62" s="40"/>
      <c r="E62" s="147"/>
    </row>
    <row r="63" spans="1:5">
      <c r="A63" s="16" t="s">
        <v>283</v>
      </c>
      <c r="B63" s="46" t="s">
        <v>27</v>
      </c>
      <c r="C63" s="37"/>
      <c r="D63" s="40"/>
      <c r="E63" s="147"/>
    </row>
    <row r="64" spans="1:5">
      <c r="A64" s="16" t="s">
        <v>309</v>
      </c>
      <c r="B64" s="199" t="s">
        <v>310</v>
      </c>
      <c r="C64" s="37"/>
      <c r="D64" s="200"/>
      <c r="E64" s="147"/>
    </row>
    <row r="65" spans="1:5">
      <c r="A65" s="13">
        <v>2</v>
      </c>
      <c r="B65" s="47" t="s">
        <v>95</v>
      </c>
      <c r="C65" s="249"/>
      <c r="D65" s="117">
        <f>SUM(D66:D71)</f>
        <v>0</v>
      </c>
      <c r="E65" s="147"/>
    </row>
    <row r="66" spans="1:5">
      <c r="A66" s="15">
        <v>2.1</v>
      </c>
      <c r="B66" s="48" t="s">
        <v>89</v>
      </c>
      <c r="C66" s="249"/>
      <c r="D66" s="42"/>
      <c r="E66" s="147"/>
    </row>
    <row r="67" spans="1:5">
      <c r="A67" s="15">
        <v>2.2000000000000002</v>
      </c>
      <c r="B67" s="48" t="s">
        <v>93</v>
      </c>
      <c r="C67" s="251"/>
      <c r="D67" s="43"/>
      <c r="E67" s="147"/>
    </row>
    <row r="68" spans="1:5">
      <c r="A68" s="15">
        <v>2.2999999999999998</v>
      </c>
      <c r="B68" s="48" t="s">
        <v>92</v>
      </c>
      <c r="C68" s="251"/>
      <c r="D68" s="43"/>
      <c r="E68" s="147"/>
    </row>
    <row r="69" spans="1:5">
      <c r="A69" s="15">
        <v>2.4</v>
      </c>
      <c r="B69" s="48" t="s">
        <v>94</v>
      </c>
      <c r="C69" s="251"/>
      <c r="D69" s="43"/>
      <c r="E69" s="147"/>
    </row>
    <row r="70" spans="1:5">
      <c r="A70" s="15">
        <v>2.5</v>
      </c>
      <c r="B70" s="48" t="s">
        <v>90</v>
      </c>
      <c r="C70" s="251"/>
      <c r="D70" s="43"/>
      <c r="E70" s="147"/>
    </row>
    <row r="71" spans="1:5">
      <c r="A71" s="15">
        <v>2.6</v>
      </c>
      <c r="B71" s="48" t="s">
        <v>91</v>
      </c>
      <c r="C71" s="251"/>
      <c r="D71" s="43"/>
      <c r="E71" s="147"/>
    </row>
    <row r="72" spans="1:5" s="2" customFormat="1">
      <c r="A72" s="13">
        <v>3</v>
      </c>
      <c r="B72" s="247" t="s">
        <v>389</v>
      </c>
      <c r="C72" s="250"/>
      <c r="D72" s="248"/>
      <c r="E72" s="104"/>
    </row>
    <row r="73" spans="1:5" s="2" customFormat="1">
      <c r="A73" s="13">
        <v>4</v>
      </c>
      <c r="B73" s="13" t="s">
        <v>235</v>
      </c>
      <c r="C73" s="250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236</v>
      </c>
      <c r="C74" s="8"/>
      <c r="D74" s="8"/>
      <c r="E74" s="104"/>
    </row>
    <row r="75" spans="1:5" s="2" customFormat="1">
      <c r="A75" s="15">
        <v>4.2</v>
      </c>
      <c r="B75" s="15" t="s">
        <v>237</v>
      </c>
      <c r="C75" s="8"/>
      <c r="D75" s="8"/>
      <c r="E75" s="104"/>
    </row>
    <row r="76" spans="1:5" s="2" customFormat="1">
      <c r="A76" s="13">
        <v>5</v>
      </c>
      <c r="B76" s="245" t="s">
        <v>262</v>
      </c>
      <c r="C76" s="8"/>
      <c r="D76" s="84"/>
      <c r="E76" s="104"/>
    </row>
    <row r="77" spans="1:5" s="2" customFormat="1">
      <c r="A77" s="345"/>
      <c r="B77" s="345"/>
      <c r="C77" s="12"/>
      <c r="D77" s="12"/>
      <c r="E77" s="104"/>
    </row>
    <row r="78" spans="1:5" s="2" customFormat="1">
      <c r="A78" s="430" t="s">
        <v>431</v>
      </c>
      <c r="B78" s="430"/>
      <c r="C78" s="430"/>
      <c r="D78" s="430"/>
      <c r="E78" s="104"/>
    </row>
    <row r="79" spans="1:5" s="2" customFormat="1">
      <c r="A79" s="345"/>
      <c r="B79" s="345"/>
      <c r="C79" s="12"/>
      <c r="D79" s="12"/>
      <c r="E79" s="104"/>
    </row>
    <row r="80" spans="1:5" s="23" customFormat="1" ht="13.2"/>
    <row r="81" spans="1:9" s="2" customFormat="1">
      <c r="A81" s="68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431" t="s">
        <v>433</v>
      </c>
      <c r="C85" s="431"/>
      <c r="D85" s="431"/>
      <c r="E85"/>
      <c r="F85"/>
      <c r="G85"/>
      <c r="H85"/>
      <c r="I85"/>
    </row>
    <row r="86" spans="1:9" customFormat="1" ht="13.2">
      <c r="B86" s="65" t="s">
        <v>434</v>
      </c>
    </row>
    <row r="87" spans="1:9" s="2" customFormat="1">
      <c r="A87" s="11"/>
      <c r="B87" s="431" t="s">
        <v>435</v>
      </c>
      <c r="C87" s="431"/>
      <c r="D87" s="431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10" zoomScale="80" zoomScaleSheetLayoutView="80" workbookViewId="0">
      <selection activeCell="G24" sqref="G24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3" t="s">
        <v>307</v>
      </c>
      <c r="B1" s="76"/>
      <c r="C1" s="427" t="s">
        <v>97</v>
      </c>
      <c r="D1" s="427"/>
      <c r="E1" s="90"/>
    </row>
    <row r="2" spans="1:5" s="6" customFormat="1">
      <c r="A2" s="73" t="s">
        <v>301</v>
      </c>
      <c r="B2" s="76"/>
      <c r="C2" s="425" t="str">
        <f>'ფორმა N1'!L2</f>
        <v>09/01/2020-09/21/2020</v>
      </c>
      <c r="D2" s="425"/>
      <c r="E2" s="90"/>
    </row>
    <row r="3" spans="1:5" s="6" customFormat="1">
      <c r="A3" s="75" t="s">
        <v>128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13" t="str">
        <f>'ფორმა N1'!A5</f>
        <v>მპგ "სოციალური სამართლიანობისათვის"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27.6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6.2">
      <c r="A10" s="97" t="s">
        <v>302</v>
      </c>
      <c r="B10" s="97"/>
      <c r="C10" s="4"/>
      <c r="D10" s="4"/>
      <c r="E10" s="92"/>
    </row>
    <row r="11" spans="1:5" s="10" customFormat="1">
      <c r="A11" s="97" t="s">
        <v>303</v>
      </c>
      <c r="B11" s="97"/>
      <c r="C11" s="4"/>
      <c r="D11" s="4"/>
      <c r="E11" s="93"/>
    </row>
    <row r="12" spans="1:5" s="10" customFormat="1">
      <c r="A12" s="86" t="s">
        <v>261</v>
      </c>
      <c r="B12" s="86"/>
      <c r="C12" s="4"/>
      <c r="D12" s="4"/>
      <c r="E12" s="93"/>
    </row>
    <row r="13" spans="1:5" s="10" customFormat="1">
      <c r="A13" s="86" t="s">
        <v>261</v>
      </c>
      <c r="B13" s="86"/>
      <c r="C13" s="4"/>
      <c r="D13" s="4"/>
      <c r="E13" s="93"/>
    </row>
    <row r="14" spans="1:5" s="10" customFormat="1">
      <c r="A14" s="86" t="s">
        <v>261</v>
      </c>
      <c r="B14" s="86"/>
      <c r="C14" s="4"/>
      <c r="D14" s="4"/>
      <c r="E14" s="93"/>
    </row>
    <row r="15" spans="1:5" s="10" customFormat="1">
      <c r="A15" s="86" t="s">
        <v>261</v>
      </c>
      <c r="B15" s="86"/>
      <c r="C15" s="4"/>
      <c r="D15" s="4"/>
      <c r="E15" s="93"/>
    </row>
    <row r="16" spans="1:5" s="10" customFormat="1">
      <c r="A16" s="86" t="s">
        <v>261</v>
      </c>
      <c r="B16" s="86"/>
      <c r="C16" s="4"/>
      <c r="D16" s="4"/>
      <c r="E16" s="93"/>
    </row>
    <row r="17" spans="1:5" s="10" customFormat="1" ht="17.25" customHeight="1">
      <c r="A17" s="97" t="s">
        <v>304</v>
      </c>
      <c r="B17" s="455" t="s">
        <v>488</v>
      </c>
      <c r="C17" s="455">
        <v>20</v>
      </c>
      <c r="D17" s="455">
        <v>20</v>
      </c>
      <c r="E17" s="93"/>
    </row>
    <row r="18" spans="1:5" s="10" customFormat="1" ht="18" customHeight="1">
      <c r="A18" s="97" t="s">
        <v>305</v>
      </c>
      <c r="B18" s="455" t="s">
        <v>489</v>
      </c>
      <c r="C18" s="455">
        <v>400</v>
      </c>
      <c r="D18" s="455">
        <v>400</v>
      </c>
      <c r="E18" s="93"/>
    </row>
    <row r="19" spans="1:5" s="10" customFormat="1">
      <c r="A19" s="86" t="s">
        <v>261</v>
      </c>
      <c r="B19" s="455" t="s">
        <v>490</v>
      </c>
      <c r="C19" s="455">
        <v>800</v>
      </c>
      <c r="D19" s="455">
        <v>800</v>
      </c>
      <c r="E19" s="93"/>
    </row>
    <row r="20" spans="1:5" s="10" customFormat="1">
      <c r="A20" s="86" t="s">
        <v>261</v>
      </c>
      <c r="B20" s="455" t="s">
        <v>491</v>
      </c>
      <c r="C20" s="455">
        <v>300</v>
      </c>
      <c r="D20" s="455">
        <v>300</v>
      </c>
      <c r="E20" s="93"/>
    </row>
    <row r="21" spans="1:5" s="10" customFormat="1">
      <c r="A21" s="86" t="s">
        <v>261</v>
      </c>
      <c r="B21" s="86"/>
      <c r="C21" s="4"/>
      <c r="D21" s="4"/>
      <c r="E21" s="93"/>
    </row>
    <row r="22" spans="1:5" s="10" customFormat="1">
      <c r="A22" s="86" t="s">
        <v>261</v>
      </c>
      <c r="B22" s="86"/>
      <c r="C22" s="4"/>
      <c r="D22" s="4"/>
      <c r="E22" s="93"/>
    </row>
    <row r="23" spans="1:5" s="10" customFormat="1">
      <c r="A23" s="86" t="s">
        <v>261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308</v>
      </c>
      <c r="C25" s="85">
        <f>SUM(C10:C24)</f>
        <v>1520</v>
      </c>
      <c r="D25" s="85">
        <f>SUM(D10:D24)</f>
        <v>1520</v>
      </c>
      <c r="E25" s="95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8" t="s">
        <v>373</v>
      </c>
    </row>
    <row r="30" spans="1:5">
      <c r="A30" s="198"/>
    </row>
    <row r="31" spans="1:5">
      <c r="A31" s="198" t="s">
        <v>321</v>
      </c>
    </row>
    <row r="32" spans="1:5" s="23" customFormat="1" ht="13.2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3.2">
      <c r="A38" s="65"/>
      <c r="B38" s="65" t="s">
        <v>127</v>
      </c>
    </row>
    <row r="39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tabSelected="1" view="pageBreakPreview" topLeftCell="A7" zoomScale="80" zoomScaleSheetLayoutView="80" workbookViewId="0">
      <selection activeCell="E19" sqref="E19"/>
    </sheetView>
  </sheetViews>
  <sheetFormatPr defaultColWidth="9.109375" defaultRowHeight="13.2"/>
  <cols>
    <col min="1" max="1" width="5.44140625" style="182" customWidth="1"/>
    <col min="2" max="2" width="20.88671875" style="182" customWidth="1"/>
    <col min="3" max="3" width="26" style="470" customWidth="1"/>
    <col min="4" max="4" width="17" style="182" customWidth="1"/>
    <col min="5" max="5" width="18.109375" style="182" customWidth="1"/>
    <col min="6" max="6" width="14.6640625" style="182" customWidth="1"/>
    <col min="7" max="7" width="15.5546875" style="182" customWidth="1"/>
    <col min="8" max="8" width="14.6640625" style="182" customWidth="1"/>
    <col min="9" max="9" width="29.6640625" style="182" customWidth="1"/>
    <col min="10" max="10" width="0" style="182" hidden="1" customWidth="1"/>
    <col min="11" max="16384" width="9.109375" style="182"/>
  </cols>
  <sheetData>
    <row r="1" spans="1:10" ht="13.8">
      <c r="A1" s="73" t="s">
        <v>406</v>
      </c>
      <c r="B1" s="73"/>
      <c r="C1" s="115"/>
      <c r="D1" s="76"/>
      <c r="E1" s="76"/>
      <c r="F1" s="76"/>
      <c r="G1" s="256"/>
      <c r="H1" s="256"/>
      <c r="I1" s="427" t="s">
        <v>97</v>
      </c>
      <c r="J1" s="427"/>
    </row>
    <row r="2" spans="1:10" ht="13.8">
      <c r="A2" s="75" t="s">
        <v>128</v>
      </c>
      <c r="B2" s="73"/>
      <c r="C2" s="115"/>
      <c r="D2" s="76"/>
      <c r="E2" s="76"/>
      <c r="F2" s="76"/>
      <c r="G2" s="256"/>
      <c r="H2" s="256"/>
      <c r="I2" s="425" t="str">
        <f>'ფორმა N1'!L2</f>
        <v>09/01/2020-09/21/2020</v>
      </c>
      <c r="J2" s="425"/>
    </row>
    <row r="3" spans="1:10" ht="13.8">
      <c r="A3" s="75"/>
      <c r="B3" s="75"/>
      <c r="C3" s="464"/>
      <c r="D3" s="73"/>
      <c r="E3" s="73"/>
      <c r="F3" s="73"/>
      <c r="G3" s="256"/>
      <c r="H3" s="256"/>
      <c r="I3" s="256"/>
    </row>
    <row r="4" spans="1:10" ht="13.8">
      <c r="A4" s="76" t="s">
        <v>257</v>
      </c>
      <c r="B4" s="76"/>
      <c r="C4" s="115"/>
      <c r="D4" s="76"/>
      <c r="E4" s="76"/>
      <c r="F4" s="76"/>
      <c r="G4" s="75"/>
      <c r="H4" s="75"/>
      <c r="I4" s="75"/>
    </row>
    <row r="5" spans="1:10" ht="13.8">
      <c r="A5" s="413" t="str">
        <f>'ფორმა N1'!A5</f>
        <v>მპგ "სოციალური სამართლიანობისათვის"</v>
      </c>
      <c r="B5" s="79"/>
      <c r="C5" s="413"/>
      <c r="D5" s="79"/>
      <c r="E5" s="79"/>
      <c r="F5" s="79"/>
      <c r="G5" s="80"/>
      <c r="H5" s="80"/>
      <c r="I5" s="80"/>
    </row>
    <row r="6" spans="1:10" ht="13.8">
      <c r="A6" s="76"/>
      <c r="B6" s="76"/>
      <c r="C6" s="115"/>
      <c r="D6" s="76"/>
      <c r="E6" s="76"/>
      <c r="F6" s="76"/>
      <c r="G6" s="75"/>
      <c r="H6" s="75"/>
      <c r="I6" s="75"/>
    </row>
    <row r="7" spans="1:10" ht="13.8">
      <c r="A7" s="255"/>
      <c r="B7" s="255"/>
      <c r="C7" s="465"/>
      <c r="D7" s="255"/>
      <c r="E7" s="255"/>
      <c r="F7" s="255"/>
      <c r="G7" s="77"/>
      <c r="H7" s="77"/>
      <c r="I7" s="77"/>
    </row>
    <row r="8" spans="1:10" ht="41.4">
      <c r="A8" s="89" t="s">
        <v>64</v>
      </c>
      <c r="B8" s="89" t="s">
        <v>312</v>
      </c>
      <c r="C8" s="88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11" t="s">
        <v>319</v>
      </c>
    </row>
    <row r="9" spans="1:10" ht="13.8">
      <c r="A9" s="97">
        <v>1</v>
      </c>
      <c r="B9" s="462" t="s">
        <v>509</v>
      </c>
      <c r="C9" s="452" t="s">
        <v>508</v>
      </c>
      <c r="D9" s="479" t="s">
        <v>499</v>
      </c>
      <c r="E9" s="97"/>
      <c r="F9" s="97" t="s">
        <v>319</v>
      </c>
      <c r="G9" s="4">
        <f>H9/0.784</f>
        <v>637.75510204081627</v>
      </c>
      <c r="H9" s="453">
        <v>500</v>
      </c>
      <c r="I9" s="4"/>
      <c r="J9" s="211" t="s">
        <v>0</v>
      </c>
    </row>
    <row r="10" spans="1:10" ht="13.8">
      <c r="A10" s="97">
        <v>2</v>
      </c>
      <c r="B10" s="462" t="s">
        <v>511</v>
      </c>
      <c r="C10" s="452" t="s">
        <v>510</v>
      </c>
      <c r="D10" s="479" t="s">
        <v>502</v>
      </c>
      <c r="E10" s="97"/>
      <c r="F10" s="97" t="s">
        <v>319</v>
      </c>
      <c r="G10" s="4">
        <f t="shared" ref="G10:G26" si="0">H10/0.784</f>
        <v>637.75510204081627</v>
      </c>
      <c r="H10" s="453">
        <v>500</v>
      </c>
      <c r="I10" s="4"/>
    </row>
    <row r="11" spans="1:10" ht="13.8">
      <c r="A11" s="97">
        <v>3</v>
      </c>
      <c r="B11" s="460" t="s">
        <v>512</v>
      </c>
      <c r="C11" s="466" t="s">
        <v>513</v>
      </c>
      <c r="D11" s="462"/>
      <c r="E11" s="86"/>
      <c r="F11" s="97" t="s">
        <v>319</v>
      </c>
      <c r="G11" s="4">
        <f t="shared" si="0"/>
        <v>1530.612244897959</v>
      </c>
      <c r="H11" s="453">
        <v>1200</v>
      </c>
      <c r="I11" s="4"/>
    </row>
    <row r="12" spans="1:10" ht="13.8">
      <c r="A12" s="97">
        <v>4</v>
      </c>
      <c r="B12" s="460" t="s">
        <v>514</v>
      </c>
      <c r="C12" s="466" t="s">
        <v>515</v>
      </c>
      <c r="D12" s="462"/>
      <c r="E12" s="86"/>
      <c r="F12" s="97" t="s">
        <v>319</v>
      </c>
      <c r="G12" s="4">
        <f t="shared" si="0"/>
        <v>637.75510204081627</v>
      </c>
      <c r="H12" s="453">
        <v>500</v>
      </c>
      <c r="I12" s="4"/>
    </row>
    <row r="13" spans="1:10" ht="13.8">
      <c r="A13" s="97">
        <v>5</v>
      </c>
      <c r="B13" s="462" t="s">
        <v>517</v>
      </c>
      <c r="C13" s="452" t="s">
        <v>516</v>
      </c>
      <c r="D13" s="479" t="s">
        <v>503</v>
      </c>
      <c r="E13" s="86"/>
      <c r="F13" s="97" t="s">
        <v>319</v>
      </c>
      <c r="G13" s="4">
        <f t="shared" si="0"/>
        <v>382.65306122448976</v>
      </c>
      <c r="H13" s="453">
        <v>300</v>
      </c>
      <c r="I13" s="4"/>
    </row>
    <row r="14" spans="1:10" ht="13.8">
      <c r="A14" s="97">
        <v>6</v>
      </c>
      <c r="B14" s="462" t="s">
        <v>519</v>
      </c>
      <c r="C14" s="452" t="s">
        <v>518</v>
      </c>
      <c r="D14" s="461"/>
      <c r="E14" s="86"/>
      <c r="F14" s="97" t="s">
        <v>319</v>
      </c>
      <c r="G14" s="4">
        <f t="shared" si="0"/>
        <v>637.75510204081627</v>
      </c>
      <c r="H14" s="453">
        <v>500</v>
      </c>
      <c r="I14" s="4"/>
    </row>
    <row r="15" spans="1:10" ht="13.8">
      <c r="A15" s="97">
        <v>7</v>
      </c>
      <c r="B15" s="462" t="s">
        <v>521</v>
      </c>
      <c r="C15" s="452" t="s">
        <v>520</v>
      </c>
      <c r="D15" s="479" t="s">
        <v>505</v>
      </c>
      <c r="E15" s="86"/>
      <c r="F15" s="97" t="s">
        <v>319</v>
      </c>
      <c r="G15" s="4">
        <f t="shared" si="0"/>
        <v>1275.5102040816325</v>
      </c>
      <c r="H15" s="453">
        <v>1000</v>
      </c>
      <c r="I15" s="4"/>
    </row>
    <row r="16" spans="1:10" ht="13.8">
      <c r="A16" s="97">
        <v>8</v>
      </c>
      <c r="B16" s="462" t="s">
        <v>523</v>
      </c>
      <c r="C16" s="452" t="s">
        <v>522</v>
      </c>
      <c r="D16" s="479" t="s">
        <v>506</v>
      </c>
      <c r="E16" s="86"/>
      <c r="F16" s="97" t="s">
        <v>319</v>
      </c>
      <c r="G16" s="4">
        <f t="shared" si="0"/>
        <v>637.75510204081627</v>
      </c>
      <c r="H16" s="453">
        <v>500</v>
      </c>
      <c r="I16" s="4"/>
    </row>
    <row r="17" spans="1:9" ht="13.8">
      <c r="A17" s="97">
        <v>9</v>
      </c>
      <c r="B17" s="462" t="s">
        <v>525</v>
      </c>
      <c r="C17" s="452" t="s">
        <v>524</v>
      </c>
      <c r="D17" s="461"/>
      <c r="E17" s="86"/>
      <c r="F17" s="97" t="s">
        <v>319</v>
      </c>
      <c r="G17" s="4">
        <f t="shared" si="0"/>
        <v>1147.9591836734694</v>
      </c>
      <c r="H17" s="453">
        <v>900</v>
      </c>
      <c r="I17" s="4"/>
    </row>
    <row r="18" spans="1:9" ht="13.8">
      <c r="A18" s="97">
        <v>10</v>
      </c>
      <c r="B18" s="462" t="s">
        <v>527</v>
      </c>
      <c r="C18" s="452" t="s">
        <v>526</v>
      </c>
      <c r="D18" s="479" t="s">
        <v>507</v>
      </c>
      <c r="E18" s="86"/>
      <c r="F18" s="97" t="s">
        <v>319</v>
      </c>
      <c r="G18" s="4">
        <f t="shared" si="0"/>
        <v>637.75510204081627</v>
      </c>
      <c r="H18" s="453">
        <v>500</v>
      </c>
      <c r="I18" s="4"/>
    </row>
    <row r="19" spans="1:9" ht="13.8">
      <c r="A19" s="97">
        <v>11</v>
      </c>
      <c r="B19" s="460" t="s">
        <v>528</v>
      </c>
      <c r="C19" s="466" t="s">
        <v>529</v>
      </c>
      <c r="D19" s="462"/>
      <c r="E19" s="86"/>
      <c r="F19" s="97" t="s">
        <v>319</v>
      </c>
      <c r="G19" s="4">
        <f t="shared" si="0"/>
        <v>637.75510204081627</v>
      </c>
      <c r="H19" s="453">
        <v>500</v>
      </c>
      <c r="I19" s="4"/>
    </row>
    <row r="20" spans="1:9" ht="13.8">
      <c r="A20" s="97">
        <v>12</v>
      </c>
      <c r="B20" s="462" t="s">
        <v>517</v>
      </c>
      <c r="C20" s="452" t="s">
        <v>516</v>
      </c>
      <c r="D20" s="479" t="s">
        <v>503</v>
      </c>
      <c r="E20" s="86"/>
      <c r="F20" s="97" t="s">
        <v>319</v>
      </c>
      <c r="G20" s="4">
        <f t="shared" si="0"/>
        <v>255.10204081632651</v>
      </c>
      <c r="H20" s="453">
        <v>200</v>
      </c>
      <c r="I20" s="4"/>
    </row>
    <row r="21" spans="1:9" ht="13.8">
      <c r="A21" s="97">
        <v>13</v>
      </c>
      <c r="B21" s="460" t="s">
        <v>530</v>
      </c>
      <c r="C21" s="466" t="s">
        <v>531</v>
      </c>
      <c r="D21" s="86"/>
      <c r="E21" s="86"/>
      <c r="F21" s="97" t="s">
        <v>319</v>
      </c>
      <c r="G21" s="4">
        <f t="shared" si="0"/>
        <v>2551.0204081632651</v>
      </c>
      <c r="H21" s="453">
        <v>2000</v>
      </c>
      <c r="I21" s="4"/>
    </row>
    <row r="22" spans="1:9" ht="13.8">
      <c r="A22" s="97">
        <v>14</v>
      </c>
      <c r="B22" s="460" t="s">
        <v>512</v>
      </c>
      <c r="C22" s="466" t="s">
        <v>513</v>
      </c>
      <c r="D22" s="86"/>
      <c r="E22" s="86"/>
      <c r="F22" s="97" t="s">
        <v>319</v>
      </c>
      <c r="G22" s="4">
        <f t="shared" si="0"/>
        <v>382.65306122448976</v>
      </c>
      <c r="H22" s="453">
        <v>300</v>
      </c>
      <c r="I22" s="4"/>
    </row>
    <row r="23" spans="1:9" ht="13.8">
      <c r="A23" s="97">
        <v>15</v>
      </c>
      <c r="B23" s="462" t="s">
        <v>509</v>
      </c>
      <c r="C23" s="452" t="s">
        <v>508</v>
      </c>
      <c r="D23" s="479" t="s">
        <v>499</v>
      </c>
      <c r="E23" s="86"/>
      <c r="F23" s="97" t="s">
        <v>319</v>
      </c>
      <c r="G23" s="4">
        <f t="shared" si="0"/>
        <v>1530.612244897959</v>
      </c>
      <c r="H23" s="453">
        <v>1200</v>
      </c>
      <c r="I23" s="4"/>
    </row>
    <row r="24" spans="1:9" ht="13.8">
      <c r="A24" s="97">
        <v>16</v>
      </c>
      <c r="B24" s="462" t="s">
        <v>509</v>
      </c>
      <c r="C24" s="452" t="s">
        <v>508</v>
      </c>
      <c r="D24" s="479" t="s">
        <v>499</v>
      </c>
      <c r="E24" s="86"/>
      <c r="F24" s="97" t="s">
        <v>319</v>
      </c>
      <c r="G24" s="4">
        <f t="shared" si="0"/>
        <v>637.75510204081627</v>
      </c>
      <c r="H24" s="453">
        <v>500</v>
      </c>
      <c r="I24" s="4"/>
    </row>
    <row r="25" spans="1:9" ht="13.8">
      <c r="A25" s="97">
        <v>17</v>
      </c>
      <c r="B25" s="462" t="s">
        <v>511</v>
      </c>
      <c r="C25" s="452" t="s">
        <v>510</v>
      </c>
      <c r="D25" s="479" t="s">
        <v>502</v>
      </c>
      <c r="E25" s="86"/>
      <c r="F25" s="97" t="s">
        <v>319</v>
      </c>
      <c r="G25" s="4">
        <f t="shared" si="0"/>
        <v>1020.408163265306</v>
      </c>
      <c r="H25" s="453">
        <v>800</v>
      </c>
      <c r="I25" s="4"/>
    </row>
    <row r="26" spans="1:9" ht="13.8">
      <c r="A26" s="97">
        <v>18</v>
      </c>
      <c r="B26" s="462" t="s">
        <v>523</v>
      </c>
      <c r="C26" s="452" t="s">
        <v>522</v>
      </c>
      <c r="D26" s="479" t="s">
        <v>506</v>
      </c>
      <c r="E26" s="86"/>
      <c r="F26" s="97" t="s">
        <v>319</v>
      </c>
      <c r="G26" s="4">
        <f t="shared" si="0"/>
        <v>446.42857142857139</v>
      </c>
      <c r="H26" s="453">
        <v>350</v>
      </c>
      <c r="I26" s="4"/>
    </row>
    <row r="27" spans="1:9" ht="13.8">
      <c r="A27" s="97">
        <v>19</v>
      </c>
      <c r="B27" s="86"/>
      <c r="C27" s="220"/>
      <c r="D27" s="86"/>
      <c r="E27" s="86"/>
      <c r="F27" s="97"/>
      <c r="G27" s="4"/>
      <c r="H27" s="453"/>
      <c r="I27" s="4"/>
    </row>
    <row r="28" spans="1:9" ht="13.8">
      <c r="A28" s="97">
        <v>20</v>
      </c>
      <c r="B28" s="86"/>
      <c r="C28" s="220"/>
      <c r="D28" s="86"/>
      <c r="E28" s="86"/>
      <c r="F28" s="97"/>
      <c r="G28" s="4"/>
      <c r="H28" s="463"/>
      <c r="I28" s="4"/>
    </row>
    <row r="29" spans="1:9" ht="13.8">
      <c r="A29" s="97">
        <v>21</v>
      </c>
      <c r="B29" s="86"/>
      <c r="C29" s="220"/>
      <c r="D29" s="86"/>
      <c r="E29" s="86"/>
      <c r="F29" s="97"/>
      <c r="G29" s="4"/>
      <c r="H29" s="453"/>
      <c r="I29" s="4"/>
    </row>
    <row r="30" spans="1:9" ht="13.8">
      <c r="A30" s="86" t="s">
        <v>259</v>
      </c>
      <c r="B30" s="86"/>
      <c r="C30" s="220"/>
      <c r="D30" s="86"/>
      <c r="E30" s="86"/>
      <c r="F30" s="97"/>
      <c r="G30" s="4"/>
      <c r="H30" s="453"/>
      <c r="I30" s="4"/>
    </row>
    <row r="31" spans="1:9" ht="13.8">
      <c r="A31" s="86"/>
      <c r="B31" s="98"/>
      <c r="C31" s="467"/>
      <c r="D31" s="98"/>
      <c r="E31" s="98"/>
      <c r="F31" s="86" t="s">
        <v>394</v>
      </c>
      <c r="G31" s="85">
        <f>SUM(G9:G30)</f>
        <v>15624.999999999998</v>
      </c>
      <c r="H31" s="453">
        <f>SUM(H9:H30)</f>
        <v>12250</v>
      </c>
      <c r="I31" s="85">
        <f>SUM(I9:I30)</f>
        <v>0</v>
      </c>
    </row>
    <row r="32" spans="1:9" ht="13.8">
      <c r="A32" s="209"/>
      <c r="B32" s="209"/>
      <c r="C32" s="209"/>
      <c r="D32" s="209"/>
      <c r="E32" s="209"/>
      <c r="F32" s="209"/>
      <c r="G32" s="209"/>
      <c r="H32" s="457"/>
      <c r="I32" s="181"/>
    </row>
    <row r="33" spans="1:9" ht="13.8">
      <c r="A33" s="210" t="s">
        <v>407</v>
      </c>
      <c r="B33" s="210"/>
      <c r="C33" s="209"/>
      <c r="D33" s="209"/>
      <c r="E33" s="209"/>
      <c r="F33" s="209"/>
      <c r="G33" s="209"/>
      <c r="H33" s="457"/>
      <c r="I33" s="181"/>
    </row>
    <row r="34" spans="1:9" ht="13.8">
      <c r="A34" s="210"/>
      <c r="B34" s="210"/>
      <c r="C34" s="209"/>
      <c r="D34" s="209"/>
      <c r="E34" s="209"/>
      <c r="F34" s="209"/>
      <c r="G34" s="209"/>
      <c r="H34" s="457"/>
      <c r="I34" s="181"/>
    </row>
    <row r="35" spans="1:9" ht="13.8">
      <c r="A35" s="210"/>
      <c r="B35" s="210"/>
      <c r="C35" s="210"/>
      <c r="D35" s="181"/>
      <c r="E35" s="181"/>
      <c r="F35" s="181"/>
      <c r="G35" s="181"/>
      <c r="H35" s="457"/>
      <c r="I35" s="181"/>
    </row>
    <row r="36" spans="1:9" ht="13.8">
      <c r="A36" s="210"/>
      <c r="B36" s="210"/>
      <c r="C36" s="210"/>
      <c r="D36" s="181"/>
      <c r="E36" s="181"/>
      <c r="F36" s="181"/>
      <c r="G36" s="181"/>
      <c r="H36" s="457"/>
      <c r="I36" s="181"/>
    </row>
    <row r="37" spans="1:9" ht="13.8">
      <c r="A37" s="207"/>
      <c r="B37" s="207"/>
      <c r="C37" s="468"/>
      <c r="D37" s="207"/>
      <c r="E37" s="207"/>
      <c r="F37" s="207"/>
      <c r="G37" s="207"/>
      <c r="H37" s="453">
        <v>500</v>
      </c>
      <c r="I37" s="207"/>
    </row>
    <row r="38" spans="1:9" ht="13.8">
      <c r="A38" s="187" t="s">
        <v>96</v>
      </c>
      <c r="B38" s="187"/>
      <c r="C38" s="210"/>
      <c r="D38" s="181"/>
      <c r="E38" s="181"/>
      <c r="F38" s="181"/>
      <c r="G38" s="181"/>
      <c r="H38" s="457"/>
      <c r="I38" s="181"/>
    </row>
    <row r="39" spans="1:9" ht="13.8">
      <c r="A39" s="181"/>
      <c r="B39" s="181"/>
      <c r="C39" s="210"/>
      <c r="D39" s="181"/>
      <c r="E39" s="181"/>
      <c r="F39" s="181"/>
      <c r="G39" s="181"/>
      <c r="H39" s="457"/>
      <c r="I39" s="181"/>
    </row>
    <row r="40" spans="1:9" ht="13.8">
      <c r="A40" s="181"/>
      <c r="B40" s="181"/>
      <c r="C40" s="210"/>
      <c r="D40" s="181"/>
      <c r="E40" s="185"/>
      <c r="F40" s="185"/>
      <c r="G40" s="185"/>
      <c r="H40" s="457"/>
      <c r="I40" s="181"/>
    </row>
    <row r="41" spans="1:9" ht="13.8">
      <c r="A41" s="187"/>
      <c r="B41" s="187"/>
      <c r="C41" s="209" t="s">
        <v>356</v>
      </c>
      <c r="D41" s="187"/>
      <c r="E41" s="187"/>
      <c r="F41" s="187"/>
      <c r="G41" s="187"/>
      <c r="H41" s="457">
        <v>300</v>
      </c>
      <c r="I41" s="181"/>
    </row>
    <row r="42" spans="1:9" ht="13.8">
      <c r="A42" s="181"/>
      <c r="B42" s="181"/>
      <c r="C42" s="210" t="s">
        <v>355</v>
      </c>
      <c r="D42" s="181"/>
      <c r="E42" s="181"/>
      <c r="F42" s="181"/>
      <c r="G42" s="181"/>
      <c r="H42" s="453">
        <v>500</v>
      </c>
      <c r="I42" s="181"/>
    </row>
    <row r="43" spans="1:9" ht="13.8">
      <c r="A43" s="189"/>
      <c r="B43" s="189"/>
      <c r="C43" s="469" t="s">
        <v>127</v>
      </c>
      <c r="D43" s="189"/>
      <c r="E43" s="189"/>
      <c r="F43" s="189"/>
      <c r="G43" s="189"/>
      <c r="H43" s="457"/>
    </row>
    <row r="44" spans="1:9" ht="13.8">
      <c r="H44" s="457"/>
    </row>
    <row r="45" spans="1:9" ht="13.8">
      <c r="H45" s="457"/>
    </row>
    <row r="46" spans="1:9" ht="13.8">
      <c r="H46" s="457"/>
    </row>
    <row r="47" spans="1:9" ht="13.8">
      <c r="H47" s="457"/>
    </row>
    <row r="48" spans="1:9" ht="13.8">
      <c r="H48" s="457"/>
    </row>
    <row r="49" spans="8:8" ht="13.8">
      <c r="H49" s="457">
        <v>1000</v>
      </c>
    </row>
    <row r="50" spans="8:8" ht="13.8">
      <c r="H50" s="457"/>
    </row>
    <row r="51" spans="8:8" ht="13.8">
      <c r="H51" s="457"/>
    </row>
    <row r="52" spans="8:8" ht="13.8">
      <c r="H52" s="457"/>
    </row>
    <row r="53" spans="8:8" ht="13.8">
      <c r="H53" s="457"/>
    </row>
    <row r="54" spans="8:8" ht="13.8">
      <c r="H54" s="453">
        <v>500</v>
      </c>
    </row>
    <row r="55" spans="8:8" ht="13.8">
      <c r="H55" s="457"/>
    </row>
    <row r="56" spans="8:8" ht="13.8">
      <c r="H56" s="457">
        <v>900</v>
      </c>
    </row>
    <row r="57" spans="8:8" ht="13.8">
      <c r="H57" s="453">
        <v>500</v>
      </c>
    </row>
    <row r="58" spans="8:8" ht="13.8">
      <c r="H58" s="453">
        <v>500</v>
      </c>
    </row>
    <row r="59" spans="8:8" ht="13.8">
      <c r="H59" s="457"/>
    </row>
    <row r="60" spans="8:8" ht="13.8">
      <c r="H60" s="457"/>
    </row>
    <row r="61" spans="8:8" ht="13.8">
      <c r="H61" s="457"/>
    </row>
    <row r="62" spans="8:8" ht="13.8">
      <c r="H62" s="457"/>
    </row>
    <row r="63" spans="8:8" ht="13.8">
      <c r="H63" s="457"/>
    </row>
    <row r="64" spans="8:8" ht="13.8">
      <c r="H64" s="457"/>
    </row>
    <row r="65" spans="8:8" ht="13.8">
      <c r="H65" s="457"/>
    </row>
    <row r="66" spans="8:8" ht="13.8">
      <c r="H66" s="457"/>
    </row>
    <row r="67" spans="8:8" ht="13.8">
      <c r="H67" s="457"/>
    </row>
    <row r="68" spans="8:8" ht="13.8">
      <c r="H68" s="457">
        <v>200</v>
      </c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3" t="s">
        <v>408</v>
      </c>
      <c r="B1" s="76"/>
      <c r="C1" s="76"/>
      <c r="D1" s="76"/>
      <c r="E1" s="76"/>
      <c r="F1" s="76"/>
      <c r="G1" s="427" t="s">
        <v>97</v>
      </c>
      <c r="H1" s="427"/>
      <c r="I1" s="350"/>
    </row>
    <row r="2" spans="1:9" ht="13.8">
      <c r="A2" s="75" t="s">
        <v>128</v>
      </c>
      <c r="B2" s="76"/>
      <c r="C2" s="76"/>
      <c r="D2" s="76"/>
      <c r="E2" s="76"/>
      <c r="F2" s="76"/>
      <c r="G2" s="425" t="str">
        <f>'ფორმა N1'!L2</f>
        <v>09/01/2020-09/21/2020</v>
      </c>
      <c r="H2" s="425"/>
      <c r="I2" s="75"/>
    </row>
    <row r="3" spans="1:9" ht="13.8">
      <c r="A3" s="75"/>
      <c r="B3" s="75"/>
      <c r="C3" s="75"/>
      <c r="D3" s="75"/>
      <c r="E3" s="75"/>
      <c r="F3" s="75"/>
      <c r="G3" s="256"/>
      <c r="H3" s="256"/>
      <c r="I3" s="350"/>
    </row>
    <row r="4" spans="1:9" ht="13.8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3.8">
      <c r="A5" s="413" t="str">
        <f>'ფორმა N1'!A5</f>
        <v>მპგ "სოციალური სამართლიანობისათვის"</v>
      </c>
      <c r="B5" s="79"/>
      <c r="C5" s="79"/>
      <c r="D5" s="79"/>
      <c r="E5" s="79"/>
      <c r="F5" s="79"/>
      <c r="G5" s="80"/>
      <c r="H5" s="80"/>
      <c r="I5" s="80"/>
    </row>
    <row r="6" spans="1:9" ht="13.8">
      <c r="A6" s="76"/>
      <c r="B6" s="76"/>
      <c r="C6" s="76"/>
      <c r="D6" s="76"/>
      <c r="E6" s="76"/>
      <c r="F6" s="76"/>
      <c r="G6" s="75"/>
      <c r="H6" s="75"/>
      <c r="I6" s="75"/>
    </row>
    <row r="7" spans="1:9" ht="13.8">
      <c r="A7" s="255"/>
      <c r="B7" s="255"/>
      <c r="C7" s="255"/>
      <c r="D7" s="255"/>
      <c r="E7" s="255"/>
      <c r="F7" s="255"/>
      <c r="G7" s="77"/>
      <c r="H7" s="77"/>
      <c r="I7" s="350"/>
    </row>
    <row r="8" spans="1:9" ht="41.4">
      <c r="A8" s="346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3.8">
      <c r="A9" s="347"/>
      <c r="B9" s="348"/>
      <c r="C9" s="97"/>
      <c r="D9" s="97"/>
      <c r="E9" s="97"/>
      <c r="F9" s="97"/>
      <c r="G9" s="97"/>
      <c r="H9" s="4"/>
      <c r="I9" s="4"/>
    </row>
    <row r="10" spans="1:9" ht="13.8">
      <c r="A10" s="347"/>
      <c r="B10" s="348"/>
      <c r="C10" s="97"/>
      <c r="D10" s="97"/>
      <c r="E10" s="97"/>
      <c r="F10" s="97"/>
      <c r="G10" s="97"/>
      <c r="H10" s="4"/>
      <c r="I10" s="4"/>
    </row>
    <row r="11" spans="1:9" ht="13.8">
      <c r="A11" s="347"/>
      <c r="B11" s="348"/>
      <c r="C11" s="86"/>
      <c r="D11" s="86"/>
      <c r="E11" s="86"/>
      <c r="F11" s="86"/>
      <c r="G11" s="86"/>
      <c r="H11" s="4"/>
      <c r="I11" s="4"/>
    </row>
    <row r="12" spans="1:9" ht="13.8">
      <c r="A12" s="347"/>
      <c r="B12" s="348"/>
      <c r="C12" s="86"/>
      <c r="D12" s="86"/>
      <c r="E12" s="86"/>
      <c r="F12" s="86"/>
      <c r="G12" s="86"/>
      <c r="H12" s="4"/>
      <c r="I12" s="4"/>
    </row>
    <row r="13" spans="1:9" ht="13.8">
      <c r="A13" s="347"/>
      <c r="B13" s="348"/>
      <c r="C13" s="86"/>
      <c r="D13" s="86"/>
      <c r="E13" s="86"/>
      <c r="F13" s="86"/>
      <c r="G13" s="86"/>
      <c r="H13" s="4"/>
      <c r="I13" s="4"/>
    </row>
    <row r="14" spans="1:9" ht="13.8">
      <c r="A14" s="347"/>
      <c r="B14" s="348"/>
      <c r="C14" s="86"/>
      <c r="D14" s="86"/>
      <c r="E14" s="86"/>
      <c r="F14" s="86"/>
      <c r="G14" s="86"/>
      <c r="H14" s="4"/>
      <c r="I14" s="4"/>
    </row>
    <row r="15" spans="1:9" ht="13.8">
      <c r="A15" s="347"/>
      <c r="B15" s="348"/>
      <c r="C15" s="86"/>
      <c r="D15" s="86"/>
      <c r="E15" s="86"/>
      <c r="F15" s="86"/>
      <c r="G15" s="86"/>
      <c r="H15" s="4"/>
      <c r="I15" s="4"/>
    </row>
    <row r="16" spans="1:9" ht="13.8">
      <c r="A16" s="347"/>
      <c r="B16" s="348"/>
      <c r="C16" s="86"/>
      <c r="D16" s="86"/>
      <c r="E16" s="86"/>
      <c r="F16" s="86"/>
      <c r="G16" s="86"/>
      <c r="H16" s="4"/>
      <c r="I16" s="4"/>
    </row>
    <row r="17" spans="1:9" ht="13.8">
      <c r="A17" s="347"/>
      <c r="B17" s="348"/>
      <c r="C17" s="86"/>
      <c r="D17" s="86"/>
      <c r="E17" s="86"/>
      <c r="F17" s="86"/>
      <c r="G17" s="86"/>
      <c r="H17" s="4"/>
      <c r="I17" s="4"/>
    </row>
    <row r="18" spans="1:9" ht="13.8">
      <c r="A18" s="347"/>
      <c r="B18" s="348"/>
      <c r="C18" s="86"/>
      <c r="D18" s="86"/>
      <c r="E18" s="86"/>
      <c r="F18" s="86"/>
      <c r="G18" s="86"/>
      <c r="H18" s="4"/>
      <c r="I18" s="4"/>
    </row>
    <row r="19" spans="1:9" ht="13.8">
      <c r="A19" s="347"/>
      <c r="B19" s="348"/>
      <c r="C19" s="86"/>
      <c r="D19" s="86"/>
      <c r="E19" s="86"/>
      <c r="F19" s="86"/>
      <c r="G19" s="86"/>
      <c r="H19" s="4"/>
      <c r="I19" s="4"/>
    </row>
    <row r="20" spans="1:9" ht="13.8">
      <c r="A20" s="347"/>
      <c r="B20" s="348"/>
      <c r="C20" s="86"/>
      <c r="D20" s="86"/>
      <c r="E20" s="86"/>
      <c r="F20" s="86"/>
      <c r="G20" s="86"/>
      <c r="H20" s="4"/>
      <c r="I20" s="4"/>
    </row>
    <row r="21" spans="1:9" ht="13.8">
      <c r="A21" s="347"/>
      <c r="B21" s="348"/>
      <c r="C21" s="86"/>
      <c r="D21" s="86"/>
      <c r="E21" s="86"/>
      <c r="F21" s="86"/>
      <c r="G21" s="86"/>
      <c r="H21" s="4"/>
      <c r="I21" s="4"/>
    </row>
    <row r="22" spans="1:9" ht="13.8">
      <c r="A22" s="347"/>
      <c r="B22" s="348"/>
      <c r="C22" s="86"/>
      <c r="D22" s="86"/>
      <c r="E22" s="86"/>
      <c r="F22" s="86"/>
      <c r="G22" s="86"/>
      <c r="H22" s="4"/>
      <c r="I22" s="4"/>
    </row>
    <row r="23" spans="1:9" ht="13.8">
      <c r="A23" s="347"/>
      <c r="B23" s="348"/>
      <c r="C23" s="86"/>
      <c r="D23" s="86"/>
      <c r="E23" s="86"/>
      <c r="F23" s="86"/>
      <c r="G23" s="86"/>
      <c r="H23" s="4"/>
      <c r="I23" s="4"/>
    </row>
    <row r="24" spans="1:9" ht="13.8">
      <c r="A24" s="347"/>
      <c r="B24" s="348"/>
      <c r="C24" s="86"/>
      <c r="D24" s="86"/>
      <c r="E24" s="86"/>
      <c r="F24" s="86"/>
      <c r="G24" s="86"/>
      <c r="H24" s="4"/>
      <c r="I24" s="4"/>
    </row>
    <row r="25" spans="1:9" ht="13.8">
      <c r="A25" s="347"/>
      <c r="B25" s="348"/>
      <c r="C25" s="86"/>
      <c r="D25" s="86"/>
      <c r="E25" s="86"/>
      <c r="F25" s="86"/>
      <c r="G25" s="86"/>
      <c r="H25" s="4"/>
      <c r="I25" s="4"/>
    </row>
    <row r="26" spans="1:9" ht="13.8">
      <c r="A26" s="347"/>
      <c r="B26" s="348"/>
      <c r="C26" s="86"/>
      <c r="D26" s="86"/>
      <c r="E26" s="86"/>
      <c r="F26" s="86"/>
      <c r="G26" s="86"/>
      <c r="H26" s="4"/>
      <c r="I26" s="4"/>
    </row>
    <row r="27" spans="1:9" ht="13.8">
      <c r="A27" s="347"/>
      <c r="B27" s="348"/>
      <c r="C27" s="86"/>
      <c r="D27" s="86"/>
      <c r="E27" s="86"/>
      <c r="F27" s="86"/>
      <c r="G27" s="86"/>
      <c r="H27" s="4"/>
      <c r="I27" s="4"/>
    </row>
    <row r="28" spans="1:9" ht="13.8">
      <c r="A28" s="347"/>
      <c r="B28" s="348"/>
      <c r="C28" s="86"/>
      <c r="D28" s="86"/>
      <c r="E28" s="86"/>
      <c r="F28" s="86"/>
      <c r="G28" s="86"/>
      <c r="H28" s="4"/>
      <c r="I28" s="4"/>
    </row>
    <row r="29" spans="1:9" ht="13.8">
      <c r="A29" s="347"/>
      <c r="B29" s="348"/>
      <c r="C29" s="86"/>
      <c r="D29" s="86"/>
      <c r="E29" s="86"/>
      <c r="F29" s="86"/>
      <c r="G29" s="86"/>
      <c r="H29" s="4"/>
      <c r="I29" s="4"/>
    </row>
    <row r="30" spans="1:9" ht="13.8">
      <c r="A30" s="347"/>
      <c r="B30" s="348"/>
      <c r="C30" s="86"/>
      <c r="D30" s="86"/>
      <c r="E30" s="86"/>
      <c r="F30" s="86"/>
      <c r="G30" s="86"/>
      <c r="H30" s="4"/>
      <c r="I30" s="4"/>
    </row>
    <row r="31" spans="1:9" ht="13.8">
      <c r="A31" s="347"/>
      <c r="B31" s="348"/>
      <c r="C31" s="86"/>
      <c r="D31" s="86"/>
      <c r="E31" s="86"/>
      <c r="F31" s="86"/>
      <c r="G31" s="86"/>
      <c r="H31" s="4"/>
      <c r="I31" s="4"/>
    </row>
    <row r="32" spans="1:9" ht="13.8">
      <c r="A32" s="347"/>
      <c r="B32" s="348"/>
      <c r="C32" s="86"/>
      <c r="D32" s="86"/>
      <c r="E32" s="86"/>
      <c r="F32" s="86"/>
      <c r="G32" s="86"/>
      <c r="H32" s="4"/>
      <c r="I32" s="4"/>
    </row>
    <row r="33" spans="1:9" ht="13.8">
      <c r="A33" s="347"/>
      <c r="B33" s="348"/>
      <c r="C33" s="86"/>
      <c r="D33" s="86"/>
      <c r="E33" s="86"/>
      <c r="F33" s="86"/>
      <c r="G33" s="86"/>
      <c r="H33" s="4"/>
      <c r="I33" s="4"/>
    </row>
    <row r="34" spans="1:9" ht="13.8">
      <c r="A34" s="347"/>
      <c r="B34" s="349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3.8">
      <c r="A35" s="44"/>
      <c r="B35" s="44"/>
      <c r="C35" s="44"/>
      <c r="D35" s="44"/>
      <c r="E35" s="44"/>
      <c r="F35" s="44"/>
      <c r="G35" s="2"/>
      <c r="H35" s="2"/>
    </row>
    <row r="36" spans="1:9" ht="13.8">
      <c r="A36" s="198" t="s">
        <v>409</v>
      </c>
      <c r="B36" s="44"/>
      <c r="C36" s="44"/>
      <c r="D36" s="44"/>
      <c r="E36" s="44"/>
      <c r="F36" s="44"/>
      <c r="G36" s="2"/>
      <c r="H36" s="2"/>
    </row>
    <row r="37" spans="1:9" ht="13.8">
      <c r="A37" s="198"/>
      <c r="B37" s="44"/>
      <c r="C37" s="44"/>
      <c r="D37" s="44"/>
      <c r="E37" s="44"/>
      <c r="F37" s="44"/>
      <c r="G37" s="2"/>
      <c r="H37" s="2"/>
    </row>
    <row r="38" spans="1:9" ht="13.8">
      <c r="A38" s="198"/>
      <c r="B38" s="2"/>
      <c r="C38" s="2"/>
      <c r="D38" s="2"/>
      <c r="E38" s="2"/>
      <c r="F38" s="2"/>
      <c r="G38" s="2"/>
      <c r="H38" s="2"/>
    </row>
    <row r="39" spans="1:9" ht="13.8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3.8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82" customWidth="1"/>
    <col min="2" max="2" width="13.109375" style="182" customWidth="1"/>
    <col min="3" max="3" width="15.109375" style="182" customWidth="1"/>
    <col min="4" max="4" width="18" style="182" customWidth="1"/>
    <col min="5" max="5" width="20.5546875" style="182" customWidth="1"/>
    <col min="6" max="6" width="21.33203125" style="182" customWidth="1"/>
    <col min="7" max="7" width="15.109375" style="182" customWidth="1"/>
    <col min="8" max="8" width="15.5546875" style="182" customWidth="1"/>
    <col min="9" max="9" width="13.44140625" style="182" customWidth="1"/>
    <col min="10" max="10" width="0" style="182" hidden="1" customWidth="1"/>
    <col min="11" max="16384" width="9.109375" style="182"/>
  </cols>
  <sheetData>
    <row r="1" spans="1:10" ht="13.8">
      <c r="A1" s="73" t="s">
        <v>410</v>
      </c>
      <c r="B1" s="73"/>
      <c r="C1" s="76"/>
      <c r="D1" s="76"/>
      <c r="E1" s="76"/>
      <c r="F1" s="76"/>
      <c r="G1" s="427" t="s">
        <v>97</v>
      </c>
      <c r="H1" s="427"/>
    </row>
    <row r="2" spans="1:10" ht="13.8">
      <c r="A2" s="75" t="s">
        <v>128</v>
      </c>
      <c r="B2" s="73"/>
      <c r="C2" s="76"/>
      <c r="D2" s="76"/>
      <c r="E2" s="76"/>
      <c r="F2" s="76"/>
      <c r="G2" s="425" t="str">
        <f>'ფორმა N1'!L2</f>
        <v>09/01/2020-09/21/2020</v>
      </c>
      <c r="H2" s="425"/>
    </row>
    <row r="3" spans="1:10" ht="13.8">
      <c r="A3" s="75"/>
      <c r="B3" s="75"/>
      <c r="C3" s="75"/>
      <c r="D3" s="75"/>
      <c r="E3" s="75"/>
      <c r="F3" s="75"/>
      <c r="G3" s="256"/>
      <c r="H3" s="256"/>
    </row>
    <row r="4" spans="1:10" ht="13.8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3.8">
      <c r="A5" s="413" t="str">
        <f>'ფორმა N1'!A5</f>
        <v>მპგ "სოციალური სამართლიანობისათვის"</v>
      </c>
      <c r="B5" s="79"/>
      <c r="C5" s="79"/>
      <c r="D5" s="79"/>
      <c r="E5" s="79"/>
      <c r="F5" s="79"/>
      <c r="G5" s="80"/>
      <c r="H5" s="80"/>
    </row>
    <row r="6" spans="1:10" ht="13.8">
      <c r="A6" s="76"/>
      <c r="B6" s="76"/>
      <c r="C6" s="76"/>
      <c r="D6" s="76"/>
      <c r="E6" s="76"/>
      <c r="F6" s="76"/>
      <c r="G6" s="75"/>
      <c r="H6" s="75"/>
    </row>
    <row r="7" spans="1:10" ht="13.8">
      <c r="A7" s="255"/>
      <c r="B7" s="255"/>
      <c r="C7" s="255"/>
      <c r="D7" s="255"/>
      <c r="E7" s="255"/>
      <c r="F7" s="255"/>
      <c r="G7" s="77"/>
      <c r="H7" s="77"/>
    </row>
    <row r="8" spans="1:10" ht="27.6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11" t="s">
        <v>319</v>
      </c>
    </row>
    <row r="9" spans="1:10" ht="13.8">
      <c r="A9" s="97"/>
      <c r="B9" s="97"/>
      <c r="C9" s="97"/>
      <c r="D9" s="97"/>
      <c r="E9" s="97"/>
      <c r="F9" s="97"/>
      <c r="G9" s="4"/>
      <c r="H9" s="4"/>
      <c r="J9" s="211" t="s">
        <v>0</v>
      </c>
    </row>
    <row r="10" spans="1:10" ht="13.8">
      <c r="A10" s="97"/>
      <c r="B10" s="97"/>
      <c r="C10" s="97"/>
      <c r="D10" s="97"/>
      <c r="E10" s="97"/>
      <c r="F10" s="97"/>
      <c r="G10" s="4"/>
      <c r="H10" s="4"/>
    </row>
    <row r="11" spans="1:10" ht="13.8">
      <c r="A11" s="86"/>
      <c r="B11" s="86"/>
      <c r="C11" s="86"/>
      <c r="D11" s="86"/>
      <c r="E11" s="86"/>
      <c r="F11" s="86"/>
      <c r="G11" s="4"/>
      <c r="H11" s="4"/>
    </row>
    <row r="12" spans="1:10" ht="13.8">
      <c r="A12" s="86"/>
      <c r="B12" s="86"/>
      <c r="C12" s="86"/>
      <c r="D12" s="86"/>
      <c r="E12" s="86"/>
      <c r="F12" s="86"/>
      <c r="G12" s="4"/>
      <c r="H12" s="4"/>
    </row>
    <row r="13" spans="1:10" ht="13.8">
      <c r="A13" s="86"/>
      <c r="B13" s="86"/>
      <c r="C13" s="86"/>
      <c r="D13" s="86"/>
      <c r="E13" s="86"/>
      <c r="F13" s="86"/>
      <c r="G13" s="4"/>
      <c r="H13" s="4"/>
    </row>
    <row r="14" spans="1:10" ht="13.8">
      <c r="A14" s="86"/>
      <c r="B14" s="86"/>
      <c r="C14" s="86"/>
      <c r="D14" s="86"/>
      <c r="E14" s="86"/>
      <c r="F14" s="86"/>
      <c r="G14" s="4"/>
      <c r="H14" s="4"/>
    </row>
    <row r="15" spans="1:10" ht="13.8">
      <c r="A15" s="86"/>
      <c r="B15" s="86"/>
      <c r="C15" s="86"/>
      <c r="D15" s="86"/>
      <c r="E15" s="86"/>
      <c r="F15" s="86"/>
      <c r="G15" s="4"/>
      <c r="H15" s="4"/>
    </row>
    <row r="16" spans="1:10" ht="13.8">
      <c r="A16" s="86"/>
      <c r="B16" s="86"/>
      <c r="C16" s="86"/>
      <c r="D16" s="86"/>
      <c r="E16" s="86"/>
      <c r="F16" s="86"/>
      <c r="G16" s="4"/>
      <c r="H16" s="4"/>
    </row>
    <row r="17" spans="1:8" ht="13.8">
      <c r="A17" s="86"/>
      <c r="B17" s="86"/>
      <c r="C17" s="86"/>
      <c r="D17" s="86"/>
      <c r="E17" s="86"/>
      <c r="F17" s="86"/>
      <c r="G17" s="4"/>
      <c r="H17" s="4"/>
    </row>
    <row r="18" spans="1:8" ht="13.8">
      <c r="A18" s="86"/>
      <c r="B18" s="86"/>
      <c r="C18" s="86"/>
      <c r="D18" s="86"/>
      <c r="E18" s="86"/>
      <c r="F18" s="86"/>
      <c r="G18" s="4"/>
      <c r="H18" s="4"/>
    </row>
    <row r="19" spans="1:8" ht="13.8">
      <c r="A19" s="86"/>
      <c r="B19" s="86"/>
      <c r="C19" s="86"/>
      <c r="D19" s="86"/>
      <c r="E19" s="86"/>
      <c r="F19" s="86"/>
      <c r="G19" s="4"/>
      <c r="H19" s="4"/>
    </row>
    <row r="20" spans="1:8" ht="13.8">
      <c r="A20" s="86"/>
      <c r="B20" s="86"/>
      <c r="C20" s="86"/>
      <c r="D20" s="86"/>
      <c r="E20" s="86"/>
      <c r="F20" s="86"/>
      <c r="G20" s="4"/>
      <c r="H20" s="4"/>
    </row>
    <row r="21" spans="1:8" ht="13.8">
      <c r="A21" s="86"/>
      <c r="B21" s="86"/>
      <c r="C21" s="86"/>
      <c r="D21" s="86"/>
      <c r="E21" s="86"/>
      <c r="F21" s="86"/>
      <c r="G21" s="4"/>
      <c r="H21" s="4"/>
    </row>
    <row r="22" spans="1:8" ht="13.8">
      <c r="A22" s="86"/>
      <c r="B22" s="86"/>
      <c r="C22" s="86"/>
      <c r="D22" s="86"/>
      <c r="E22" s="86"/>
      <c r="F22" s="86"/>
      <c r="G22" s="4"/>
      <c r="H22" s="4"/>
    </row>
    <row r="23" spans="1:8" ht="13.8">
      <c r="A23" s="86"/>
      <c r="B23" s="86"/>
      <c r="C23" s="86"/>
      <c r="D23" s="86"/>
      <c r="E23" s="86"/>
      <c r="F23" s="86"/>
      <c r="G23" s="4"/>
      <c r="H23" s="4"/>
    </row>
    <row r="24" spans="1:8" ht="13.8">
      <c r="A24" s="86"/>
      <c r="B24" s="86"/>
      <c r="C24" s="86"/>
      <c r="D24" s="86"/>
      <c r="E24" s="86"/>
      <c r="F24" s="86"/>
      <c r="G24" s="4"/>
      <c r="H24" s="4"/>
    </row>
    <row r="25" spans="1:8" ht="13.8">
      <c r="A25" s="86"/>
      <c r="B25" s="86"/>
      <c r="C25" s="86"/>
      <c r="D25" s="86"/>
      <c r="E25" s="86"/>
      <c r="F25" s="86"/>
      <c r="G25" s="4"/>
      <c r="H25" s="4"/>
    </row>
    <row r="26" spans="1:8" ht="13.8">
      <c r="A26" s="86"/>
      <c r="B26" s="86"/>
      <c r="C26" s="86"/>
      <c r="D26" s="86"/>
      <c r="E26" s="86"/>
      <c r="F26" s="86"/>
      <c r="G26" s="4"/>
      <c r="H26" s="4"/>
    </row>
    <row r="27" spans="1:8" ht="13.8">
      <c r="A27" s="86"/>
      <c r="B27" s="86"/>
      <c r="C27" s="86"/>
      <c r="D27" s="86"/>
      <c r="E27" s="86"/>
      <c r="F27" s="86"/>
      <c r="G27" s="4"/>
      <c r="H27" s="4"/>
    </row>
    <row r="28" spans="1:8" ht="13.8">
      <c r="A28" s="86"/>
      <c r="B28" s="86"/>
      <c r="C28" s="86"/>
      <c r="D28" s="86"/>
      <c r="E28" s="86"/>
      <c r="F28" s="86"/>
      <c r="G28" s="4"/>
      <c r="H28" s="4"/>
    </row>
    <row r="29" spans="1:8" ht="13.8">
      <c r="A29" s="86"/>
      <c r="B29" s="86"/>
      <c r="C29" s="86"/>
      <c r="D29" s="86"/>
      <c r="E29" s="86"/>
      <c r="F29" s="86"/>
      <c r="G29" s="4"/>
      <c r="H29" s="4"/>
    </row>
    <row r="30" spans="1:8" ht="13.8">
      <c r="A30" s="86"/>
      <c r="B30" s="86"/>
      <c r="C30" s="86"/>
      <c r="D30" s="86"/>
      <c r="E30" s="86"/>
      <c r="F30" s="86"/>
      <c r="G30" s="4"/>
      <c r="H30" s="4"/>
    </row>
    <row r="31" spans="1:8" ht="13.8">
      <c r="A31" s="86"/>
      <c r="B31" s="86"/>
      <c r="C31" s="86"/>
      <c r="D31" s="86"/>
      <c r="E31" s="86"/>
      <c r="F31" s="86"/>
      <c r="G31" s="4"/>
      <c r="H31" s="4"/>
    </row>
    <row r="32" spans="1:8" ht="13.8">
      <c r="A32" s="86"/>
      <c r="B32" s="86"/>
      <c r="C32" s="86"/>
      <c r="D32" s="86"/>
      <c r="E32" s="86"/>
      <c r="F32" s="86"/>
      <c r="G32" s="4"/>
      <c r="H32" s="4"/>
    </row>
    <row r="33" spans="1:9" ht="13.8">
      <c r="A33" s="86"/>
      <c r="B33" s="86"/>
      <c r="C33" s="86"/>
      <c r="D33" s="86"/>
      <c r="E33" s="86"/>
      <c r="F33" s="86"/>
      <c r="G33" s="4"/>
      <c r="H33" s="4"/>
    </row>
    <row r="34" spans="1:9" ht="13.8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3.8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3.8">
      <c r="A36" s="210" t="s">
        <v>411</v>
      </c>
      <c r="B36" s="210"/>
      <c r="C36" s="209"/>
      <c r="D36" s="209"/>
      <c r="E36" s="209"/>
      <c r="F36" s="209"/>
      <c r="G36" s="209"/>
      <c r="H36" s="181"/>
      <c r="I36" s="181"/>
    </row>
    <row r="37" spans="1:9" ht="13.8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3.8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3.8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3.8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3.8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3.8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3.8">
      <c r="A44" s="187"/>
      <c r="B44" s="187"/>
      <c r="C44" s="187" t="s">
        <v>376</v>
      </c>
      <c r="D44" s="187"/>
      <c r="E44" s="209"/>
      <c r="F44" s="187"/>
      <c r="G44" s="187"/>
      <c r="H44" s="181"/>
      <c r="I44" s="188"/>
    </row>
    <row r="45" spans="1:9" ht="13.8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6"/>
  <sheetViews>
    <sheetView view="pageBreakPreview" topLeftCell="D7" zoomScale="80" zoomScaleSheetLayoutView="80" workbookViewId="0">
      <selection activeCell="G12" sqref="G12"/>
    </sheetView>
  </sheetViews>
  <sheetFormatPr defaultColWidth="9.109375" defaultRowHeight="13.2"/>
  <cols>
    <col min="1" max="1" width="5.44140625" style="182" customWidth="1"/>
    <col min="2" max="2" width="20.33203125" style="182" bestFit="1" customWidth="1"/>
    <col min="3" max="3" width="20.88671875" style="182" bestFit="1" customWidth="1"/>
    <col min="4" max="4" width="19.33203125" style="182" customWidth="1"/>
    <col min="5" max="5" width="16.88671875" style="182" customWidth="1"/>
    <col min="6" max="6" width="24.33203125" style="182" customWidth="1"/>
    <col min="7" max="7" width="17" style="182" customWidth="1"/>
    <col min="8" max="8" width="13.6640625" style="182" customWidth="1"/>
    <col min="9" max="9" width="25.44140625" style="182" customWidth="1"/>
    <col min="10" max="10" width="18.5546875" style="182" bestFit="1" customWidth="1"/>
    <col min="11" max="11" width="16.6640625" style="182" customWidth="1"/>
    <col min="12" max="12" width="17.6640625" style="182" customWidth="1"/>
    <col min="13" max="13" width="12.88671875" style="182" customWidth="1"/>
    <col min="14" max="16384" width="9.109375" style="182"/>
  </cols>
  <sheetData>
    <row r="2" spans="1:13" ht="13.8">
      <c r="A2" s="433" t="s">
        <v>412</v>
      </c>
      <c r="B2" s="433"/>
      <c r="C2" s="433"/>
      <c r="D2" s="433"/>
      <c r="E2" s="433"/>
      <c r="F2" s="337"/>
      <c r="G2" s="76"/>
      <c r="H2" s="76"/>
      <c r="I2" s="76"/>
      <c r="J2" s="76"/>
      <c r="K2" s="256"/>
      <c r="L2" s="257"/>
      <c r="M2" s="257" t="s">
        <v>97</v>
      </c>
    </row>
    <row r="3" spans="1:13" ht="13.8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6"/>
      <c r="L3" s="425" t="str">
        <f>'ფორმა N1'!L2</f>
        <v>09/01/2020-09/21/2020</v>
      </c>
      <c r="M3" s="425"/>
    </row>
    <row r="4" spans="1:13" ht="13.8">
      <c r="A4" s="75"/>
      <c r="B4" s="75"/>
      <c r="C4" s="75"/>
      <c r="D4" s="73"/>
      <c r="E4" s="73"/>
      <c r="F4" s="73"/>
      <c r="G4" s="73"/>
      <c r="H4" s="73"/>
      <c r="I4" s="73"/>
      <c r="J4" s="73"/>
      <c r="K4" s="256"/>
      <c r="L4" s="256"/>
      <c r="M4" s="256"/>
    </row>
    <row r="5" spans="1:13" ht="13.8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3.8">
      <c r="A6" s="413" t="str">
        <f>'ფორმა N1'!A5</f>
        <v>მპგ "სოციალური სამართლიანობისათვის"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3.8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3.8">
      <c r="A8" s="255"/>
      <c r="B8" s="359"/>
      <c r="C8" s="255"/>
      <c r="D8" s="255"/>
      <c r="E8" s="255"/>
      <c r="F8" s="255"/>
      <c r="G8" s="255"/>
      <c r="H8" s="255"/>
      <c r="I8" s="255"/>
      <c r="J8" s="255"/>
      <c r="K8" s="77"/>
      <c r="L8" s="77"/>
      <c r="M8" s="77"/>
    </row>
    <row r="9" spans="1:13" ht="41.4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41.4">
      <c r="A10" s="97">
        <v>1</v>
      </c>
      <c r="B10" s="366"/>
      <c r="C10" s="477" t="s">
        <v>569</v>
      </c>
      <c r="D10" s="478" t="s">
        <v>492</v>
      </c>
      <c r="E10" s="458" t="s">
        <v>500</v>
      </c>
      <c r="F10" s="97" t="s">
        <v>573</v>
      </c>
      <c r="G10" s="97"/>
      <c r="H10" s="97"/>
      <c r="I10" s="97" t="s">
        <v>573</v>
      </c>
      <c r="J10" s="97"/>
      <c r="K10" s="455"/>
      <c r="L10" s="4">
        <v>5000</v>
      </c>
      <c r="M10" s="97"/>
    </row>
    <row r="11" spans="1:13" ht="27.6">
      <c r="A11" s="97">
        <v>3</v>
      </c>
      <c r="B11" s="366"/>
      <c r="C11" s="477" t="s">
        <v>570</v>
      </c>
      <c r="D11" s="478" t="s">
        <v>494</v>
      </c>
      <c r="E11" s="480">
        <v>405339218</v>
      </c>
      <c r="F11" s="97" t="s">
        <v>573</v>
      </c>
      <c r="G11" s="86"/>
      <c r="H11" s="86"/>
      <c r="I11" s="97" t="s">
        <v>573</v>
      </c>
      <c r="J11" s="86"/>
      <c r="K11" s="455"/>
      <c r="L11" s="4">
        <v>2253</v>
      </c>
      <c r="M11" s="86"/>
    </row>
    <row r="12" spans="1:13" ht="41.4">
      <c r="A12" s="97">
        <v>4</v>
      </c>
      <c r="B12" s="366"/>
      <c r="C12" s="477" t="s">
        <v>571</v>
      </c>
      <c r="D12" s="478" t="s">
        <v>495</v>
      </c>
      <c r="E12" s="86"/>
      <c r="F12" s="97" t="s">
        <v>573</v>
      </c>
      <c r="G12" s="86"/>
      <c r="H12" s="86"/>
      <c r="I12" s="97" t="s">
        <v>573</v>
      </c>
      <c r="J12" s="86"/>
      <c r="K12" s="455"/>
      <c r="L12" s="4">
        <v>200</v>
      </c>
      <c r="M12" s="86"/>
    </row>
    <row r="13" spans="1:13" ht="41.4">
      <c r="A13" s="97">
        <v>5</v>
      </c>
      <c r="B13" s="366"/>
      <c r="C13" s="477" t="s">
        <v>571</v>
      </c>
      <c r="D13" s="478" t="s">
        <v>496</v>
      </c>
      <c r="E13" s="479" t="s">
        <v>572</v>
      </c>
      <c r="F13" s="97" t="s">
        <v>573</v>
      </c>
      <c r="G13" s="86"/>
      <c r="H13" s="86"/>
      <c r="I13" s="97" t="s">
        <v>573</v>
      </c>
      <c r="J13" s="86"/>
      <c r="K13" s="455"/>
      <c r="L13" s="4">
        <v>1500</v>
      </c>
      <c r="M13" s="86"/>
    </row>
    <row r="14" spans="1:13" ht="41.4">
      <c r="A14" s="97">
        <v>7</v>
      </c>
      <c r="B14" s="366"/>
      <c r="C14" s="477" t="s">
        <v>571</v>
      </c>
      <c r="D14" s="478" t="s">
        <v>497</v>
      </c>
      <c r="E14" s="479" t="s">
        <v>501</v>
      </c>
      <c r="F14" s="97" t="s">
        <v>573</v>
      </c>
      <c r="G14" s="86"/>
      <c r="H14" s="86"/>
      <c r="I14" s="97" t="s">
        <v>573</v>
      </c>
      <c r="J14" s="86"/>
      <c r="K14" s="455"/>
      <c r="L14" s="4">
        <v>826</v>
      </c>
      <c r="M14" s="86"/>
    </row>
    <row r="15" spans="1:13" ht="13.8">
      <c r="A15" s="97">
        <v>8</v>
      </c>
      <c r="B15" s="366"/>
      <c r="C15" s="338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3.8">
      <c r="A16" s="97">
        <v>9</v>
      </c>
      <c r="B16" s="366"/>
      <c r="C16" s="338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3.8">
      <c r="A17" s="97">
        <v>10</v>
      </c>
      <c r="B17" s="366"/>
      <c r="C17" s="338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3.8">
      <c r="A18" s="97">
        <v>11</v>
      </c>
      <c r="B18" s="366"/>
      <c r="C18" s="338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3.8">
      <c r="A19" s="97">
        <v>12</v>
      </c>
      <c r="B19" s="366"/>
      <c r="C19" s="338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3.8">
      <c r="A20" s="97">
        <v>13</v>
      </c>
      <c r="B20" s="366"/>
      <c r="C20" s="338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3.8">
      <c r="A21" s="97">
        <v>14</v>
      </c>
      <c r="B21" s="366"/>
      <c r="C21" s="338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3.8">
      <c r="A22" s="97">
        <v>15</v>
      </c>
      <c r="B22" s="366"/>
      <c r="C22" s="338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3.8">
      <c r="A23" s="97">
        <v>16</v>
      </c>
      <c r="B23" s="366"/>
      <c r="C23" s="338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3.8">
      <c r="A24" s="97">
        <v>17</v>
      </c>
      <c r="B24" s="366"/>
      <c r="C24" s="338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3.8">
      <c r="A25" s="97">
        <v>18</v>
      </c>
      <c r="B25" s="366"/>
      <c r="C25" s="338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3.8">
      <c r="A26" s="97">
        <v>19</v>
      </c>
      <c r="B26" s="366"/>
      <c r="C26" s="338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3.8">
      <c r="A27" s="97">
        <v>20</v>
      </c>
      <c r="B27" s="366"/>
      <c r="C27" s="338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3.8">
      <c r="A28" s="97">
        <v>21</v>
      </c>
      <c r="B28" s="366"/>
      <c r="C28" s="338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3.8">
      <c r="A29" s="97">
        <v>22</v>
      </c>
      <c r="B29" s="366"/>
      <c r="C29" s="338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3.8">
      <c r="A30" s="97">
        <v>23</v>
      </c>
      <c r="B30" s="366"/>
      <c r="C30" s="338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3.8">
      <c r="A31" s="97">
        <v>24</v>
      </c>
      <c r="B31" s="366"/>
      <c r="C31" s="338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3.8">
      <c r="A32" s="86" t="s">
        <v>259</v>
      </c>
      <c r="B32" s="367"/>
      <c r="C32" s="338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3.8">
      <c r="A33" s="86"/>
      <c r="B33" s="367"/>
      <c r="C33" s="338"/>
      <c r="D33" s="98"/>
      <c r="E33" s="98"/>
      <c r="F33" s="98"/>
      <c r="G33" s="98"/>
      <c r="H33" s="86"/>
      <c r="I33" s="86"/>
      <c r="J33" s="86"/>
      <c r="K33" s="86" t="s">
        <v>423</v>
      </c>
      <c r="L33" s="85">
        <f>SUM(L10:L32)</f>
        <v>9779</v>
      </c>
      <c r="M33" s="86"/>
    </row>
    <row r="34" spans="1:13" ht="13.8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181"/>
    </row>
    <row r="35" spans="1:13" ht="13.8">
      <c r="A35" s="210" t="s">
        <v>424</v>
      </c>
      <c r="B35" s="210"/>
      <c r="C35" s="210"/>
      <c r="D35" s="209"/>
      <c r="E35" s="209"/>
      <c r="F35" s="209"/>
      <c r="G35" s="209"/>
      <c r="H35" s="209"/>
      <c r="I35" s="209"/>
      <c r="J35" s="209"/>
      <c r="K35" s="209"/>
      <c r="L35" s="181"/>
    </row>
    <row r="36" spans="1:13" ht="13.8">
      <c r="A36" s="210" t="s">
        <v>425</v>
      </c>
      <c r="B36" s="210"/>
      <c r="C36" s="210"/>
      <c r="D36" s="209"/>
      <c r="E36" s="209"/>
      <c r="F36" s="209"/>
      <c r="G36" s="209"/>
      <c r="H36" s="209"/>
      <c r="I36" s="209"/>
      <c r="J36" s="209"/>
      <c r="K36" s="209"/>
      <c r="L36" s="181"/>
    </row>
    <row r="37" spans="1:13" ht="13.8">
      <c r="A37" s="198" t="s">
        <v>426</v>
      </c>
      <c r="B37" s="198"/>
      <c r="C37" s="210"/>
      <c r="D37" s="181"/>
      <c r="E37" s="181"/>
      <c r="F37" s="181"/>
      <c r="G37" s="181"/>
      <c r="H37" s="181"/>
      <c r="I37" s="181"/>
      <c r="J37" s="181"/>
      <c r="K37" s="181"/>
      <c r="L37" s="181"/>
    </row>
    <row r="38" spans="1:13" ht="13.8">
      <c r="A38" s="198" t="s">
        <v>427</v>
      </c>
      <c r="B38" s="198"/>
      <c r="C38" s="210"/>
      <c r="D38" s="181"/>
      <c r="E38" s="181"/>
      <c r="F38" s="181"/>
      <c r="G38" s="181"/>
      <c r="H38" s="181"/>
      <c r="I38" s="181"/>
      <c r="J38" s="181"/>
      <c r="K38" s="181"/>
      <c r="L38" s="181"/>
    </row>
    <row r="39" spans="1:13" ht="15" customHeight="1">
      <c r="A39" s="438" t="s">
        <v>442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</row>
    <row r="40" spans="1:13" ht="15" customHeight="1">
      <c r="A40" s="438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</row>
    <row r="41" spans="1:13" ht="12.75" customHeight="1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</row>
    <row r="42" spans="1:13" ht="13.8">
      <c r="A42" s="434" t="s">
        <v>96</v>
      </c>
      <c r="B42" s="434"/>
      <c r="C42" s="434"/>
      <c r="D42" s="339"/>
      <c r="E42" s="340"/>
      <c r="F42" s="340"/>
      <c r="G42" s="339"/>
      <c r="H42" s="339"/>
      <c r="I42" s="339"/>
      <c r="J42" s="339"/>
      <c r="K42" s="339"/>
      <c r="L42" s="181"/>
    </row>
    <row r="43" spans="1:13" ht="13.8">
      <c r="A43" s="339"/>
      <c r="B43" s="339"/>
      <c r="C43" s="340"/>
      <c r="D43" s="339"/>
      <c r="E43" s="340"/>
      <c r="F43" s="340"/>
      <c r="G43" s="339"/>
      <c r="H43" s="339"/>
      <c r="I43" s="339"/>
      <c r="J43" s="339"/>
      <c r="K43" s="341"/>
      <c r="L43" s="181"/>
    </row>
    <row r="44" spans="1:13" ht="15" customHeight="1">
      <c r="A44" s="339"/>
      <c r="B44" s="339"/>
      <c r="C44" s="340"/>
      <c r="D44" s="435" t="s">
        <v>251</v>
      </c>
      <c r="E44" s="435"/>
      <c r="F44" s="342"/>
      <c r="G44" s="343"/>
      <c r="H44" s="436" t="s">
        <v>428</v>
      </c>
      <c r="I44" s="436"/>
      <c r="J44" s="436"/>
      <c r="K44" s="344"/>
      <c r="L44" s="181"/>
    </row>
    <row r="45" spans="1:13" ht="13.8">
      <c r="A45" s="339"/>
      <c r="B45" s="339"/>
      <c r="C45" s="340"/>
      <c r="D45" s="339"/>
      <c r="E45" s="340"/>
      <c r="F45" s="340"/>
      <c r="G45" s="339"/>
      <c r="H45" s="437"/>
      <c r="I45" s="437"/>
      <c r="J45" s="437"/>
      <c r="K45" s="344"/>
      <c r="L45" s="181"/>
    </row>
    <row r="46" spans="1:13" ht="13.8">
      <c r="A46" s="339"/>
      <c r="B46" s="339"/>
      <c r="C46" s="340"/>
      <c r="D46" s="432" t="s">
        <v>127</v>
      </c>
      <c r="E46" s="432"/>
      <c r="F46" s="342"/>
      <c r="G46" s="343"/>
      <c r="H46" s="339"/>
      <c r="I46" s="339"/>
      <c r="J46" s="339"/>
      <c r="K46" s="339"/>
      <c r="L46" s="181"/>
    </row>
  </sheetData>
  <mergeCells count="7">
    <mergeCell ref="D46:E46"/>
    <mergeCell ref="A2:E2"/>
    <mergeCell ref="L3:M3"/>
    <mergeCell ref="A42:C42"/>
    <mergeCell ref="D44:E44"/>
    <mergeCell ref="H44:J45"/>
    <mergeCell ref="A39:L40"/>
  </mergeCells>
  <dataValidations count="1">
    <dataValidation type="list" allowBlank="1" showInputMessage="1" showErrorMessage="1" sqref="C10:C3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9" zoomScale="80" zoomScaleSheetLayoutView="80" workbookViewId="0">
      <selection activeCell="G67" sqref="G67"/>
    </sheetView>
  </sheetViews>
  <sheetFormatPr defaultColWidth="9.109375" defaultRowHeight="13.8"/>
  <cols>
    <col min="1" max="1" width="12.88671875" style="29" customWidth="1"/>
    <col min="2" max="2" width="56.2187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3" t="s">
        <v>212</v>
      </c>
      <c r="B1" s="120"/>
      <c r="C1" s="439" t="s">
        <v>186</v>
      </c>
      <c r="D1" s="439"/>
      <c r="E1" s="104"/>
    </row>
    <row r="2" spans="1:5">
      <c r="A2" s="75" t="s">
        <v>128</v>
      </c>
      <c r="B2" s="120"/>
      <c r="C2" s="76"/>
      <c r="D2" s="206" t="str">
        <f>'ფორმა N1'!L2</f>
        <v>09/01/2020-09/21/2020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მპგ "სოციალური სამართლიანობისათვის"</v>
      </c>
      <c r="B5" s="119"/>
      <c r="C5" s="119"/>
      <c r="D5" s="59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1.4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>
      <c r="A9" s="49"/>
      <c r="B9" s="50"/>
      <c r="C9" s="152"/>
      <c r="D9" s="152"/>
      <c r="E9" s="104"/>
    </row>
    <row r="10" spans="1:5">
      <c r="A10" s="51" t="s">
        <v>179</v>
      </c>
      <c r="B10" s="52"/>
      <c r="C10" s="124">
        <f>SUM(C11,C34)</f>
        <v>37063.910000000003</v>
      </c>
      <c r="D10" s="124">
        <f>SUM(D11,D34)</f>
        <v>2509.5100000000002</v>
      </c>
      <c r="E10" s="104"/>
    </row>
    <row r="11" spans="1:5">
      <c r="A11" s="53" t="s">
        <v>180</v>
      </c>
      <c r="B11" s="54"/>
      <c r="C11" s="84">
        <f>SUM(C12:C32)</f>
        <v>3883.91</v>
      </c>
      <c r="D11" s="84">
        <f>SUM(D12:D32)</f>
        <v>2509.5100000000002</v>
      </c>
      <c r="E11" s="104"/>
    </row>
    <row r="12" spans="1:5">
      <c r="A12" s="57">
        <v>1110</v>
      </c>
      <c r="B12" s="56" t="s">
        <v>130</v>
      </c>
      <c r="C12" s="8"/>
      <c r="D12" s="8"/>
      <c r="E12" s="104"/>
    </row>
    <row r="13" spans="1:5">
      <c r="A13" s="57">
        <v>1120</v>
      </c>
      <c r="B13" s="56" t="s">
        <v>131</v>
      </c>
      <c r="C13" s="8"/>
      <c r="D13" s="8"/>
      <c r="E13" s="104"/>
    </row>
    <row r="14" spans="1:5">
      <c r="A14" s="57">
        <v>1211</v>
      </c>
      <c r="B14" s="56" t="s">
        <v>132</v>
      </c>
      <c r="C14" s="471">
        <v>33.909999999999997</v>
      </c>
      <c r="D14" s="459">
        <v>2509.5100000000002</v>
      </c>
      <c r="E14" s="104"/>
    </row>
    <row r="15" spans="1:5">
      <c r="A15" s="57">
        <v>1212</v>
      </c>
      <c r="B15" s="56" t="s">
        <v>133</v>
      </c>
      <c r="C15" s="8"/>
      <c r="D15" s="8"/>
      <c r="E15" s="104"/>
    </row>
    <row r="16" spans="1:5">
      <c r="A16" s="57">
        <v>1213</v>
      </c>
      <c r="B16" s="56" t="s">
        <v>134</v>
      </c>
      <c r="C16" s="8"/>
      <c r="D16" s="8"/>
      <c r="E16" s="104"/>
    </row>
    <row r="17" spans="1:5">
      <c r="A17" s="57">
        <v>1214</v>
      </c>
      <c r="B17" s="56" t="s">
        <v>135</v>
      </c>
      <c r="C17" s="8"/>
      <c r="D17" s="8"/>
      <c r="E17" s="104"/>
    </row>
    <row r="18" spans="1:5">
      <c r="A18" s="57">
        <v>1215</v>
      </c>
      <c r="B18" s="56" t="s">
        <v>136</v>
      </c>
      <c r="C18" s="8"/>
      <c r="D18" s="8"/>
      <c r="E18" s="104"/>
    </row>
    <row r="19" spans="1:5">
      <c r="A19" s="57">
        <v>1300</v>
      </c>
      <c r="B19" s="56" t="s">
        <v>137</v>
      </c>
      <c r="C19" s="8">
        <v>3850</v>
      </c>
      <c r="D19" s="8"/>
      <c r="E19" s="104"/>
    </row>
    <row r="20" spans="1:5">
      <c r="A20" s="57">
        <v>1410</v>
      </c>
      <c r="B20" s="56" t="s">
        <v>138</v>
      </c>
      <c r="C20" s="8"/>
      <c r="D20" s="8"/>
      <c r="E20" s="104"/>
    </row>
    <row r="21" spans="1:5">
      <c r="A21" s="57">
        <v>1421</v>
      </c>
      <c r="B21" s="56" t="s">
        <v>139</v>
      </c>
      <c r="C21" s="8"/>
      <c r="D21" s="8"/>
      <c r="E21" s="104"/>
    </row>
    <row r="22" spans="1:5">
      <c r="A22" s="57">
        <v>1422</v>
      </c>
      <c r="B22" s="56" t="s">
        <v>140</v>
      </c>
      <c r="C22" s="8"/>
      <c r="D22" s="8"/>
      <c r="E22" s="104"/>
    </row>
    <row r="23" spans="1:5">
      <c r="A23" s="57">
        <v>1423</v>
      </c>
      <c r="B23" s="56" t="s">
        <v>141</v>
      </c>
      <c r="C23" s="8"/>
      <c r="D23" s="8"/>
      <c r="E23" s="104"/>
    </row>
    <row r="24" spans="1:5">
      <c r="A24" s="57">
        <v>1431</v>
      </c>
      <c r="B24" s="56" t="s">
        <v>142</v>
      </c>
      <c r="C24" s="8"/>
      <c r="D24" s="8"/>
      <c r="E24" s="104"/>
    </row>
    <row r="25" spans="1:5">
      <c r="A25" s="57">
        <v>1432</v>
      </c>
      <c r="B25" s="56" t="s">
        <v>143</v>
      </c>
      <c r="C25" s="8"/>
      <c r="D25" s="8"/>
      <c r="E25" s="104"/>
    </row>
    <row r="26" spans="1:5">
      <c r="A26" s="57">
        <v>1433</v>
      </c>
      <c r="B26" s="56" t="s">
        <v>144</v>
      </c>
      <c r="C26" s="8"/>
      <c r="D26" s="8"/>
      <c r="E26" s="104"/>
    </row>
    <row r="27" spans="1:5">
      <c r="A27" s="57">
        <v>1441</v>
      </c>
      <c r="B27" s="56" t="s">
        <v>145</v>
      </c>
      <c r="C27" s="8"/>
      <c r="D27" s="8"/>
      <c r="E27" s="104"/>
    </row>
    <row r="28" spans="1:5">
      <c r="A28" s="57">
        <v>1442</v>
      </c>
      <c r="B28" s="56" t="s">
        <v>146</v>
      </c>
      <c r="C28" s="8"/>
      <c r="D28" s="8"/>
      <c r="E28" s="104"/>
    </row>
    <row r="29" spans="1:5">
      <c r="A29" s="57">
        <v>1443</v>
      </c>
      <c r="B29" s="56" t="s">
        <v>147</v>
      </c>
      <c r="C29" s="8"/>
      <c r="D29" s="8"/>
      <c r="E29" s="104"/>
    </row>
    <row r="30" spans="1:5">
      <c r="A30" s="57">
        <v>1444</v>
      </c>
      <c r="B30" s="56" t="s">
        <v>148</v>
      </c>
      <c r="C30" s="8"/>
      <c r="D30" s="8"/>
      <c r="E30" s="104"/>
    </row>
    <row r="31" spans="1:5">
      <c r="A31" s="57">
        <v>1445</v>
      </c>
      <c r="B31" s="56" t="s">
        <v>149</v>
      </c>
      <c r="C31" s="8"/>
      <c r="D31" s="8"/>
      <c r="E31" s="104"/>
    </row>
    <row r="32" spans="1:5">
      <c r="A32" s="57">
        <v>1446</v>
      </c>
      <c r="B32" s="56" t="s">
        <v>150</v>
      </c>
      <c r="C32" s="8"/>
      <c r="D32" s="8"/>
      <c r="E32" s="104"/>
    </row>
    <row r="33" spans="1:5">
      <c r="A33" s="30"/>
      <c r="E33" s="104"/>
    </row>
    <row r="34" spans="1:5">
      <c r="A34" s="58" t="s">
        <v>181</v>
      </c>
      <c r="B34" s="56"/>
      <c r="C34" s="84">
        <f>SUM(C35:C42)</f>
        <v>33180</v>
      </c>
      <c r="D34" s="84">
        <f>SUM(D35:D42)</f>
        <v>0</v>
      </c>
      <c r="E34" s="104"/>
    </row>
    <row r="35" spans="1:5">
      <c r="A35" s="57">
        <v>2110</v>
      </c>
      <c r="B35" s="56" t="s">
        <v>89</v>
      </c>
      <c r="C35" s="8"/>
      <c r="D35" s="8"/>
      <c r="E35" s="104"/>
    </row>
    <row r="36" spans="1:5">
      <c r="A36" s="57">
        <v>2120</v>
      </c>
      <c r="B36" s="56" t="s">
        <v>151</v>
      </c>
      <c r="C36" s="456">
        <v>33180</v>
      </c>
      <c r="D36" s="8"/>
      <c r="E36" s="104"/>
    </row>
    <row r="37" spans="1:5">
      <c r="A37" s="57">
        <v>2130</v>
      </c>
      <c r="B37" s="56" t="s">
        <v>90</v>
      </c>
      <c r="C37" s="8"/>
      <c r="D37" s="8"/>
      <c r="E37" s="104"/>
    </row>
    <row r="38" spans="1:5">
      <c r="A38" s="57">
        <v>2140</v>
      </c>
      <c r="B38" s="56" t="s">
        <v>366</v>
      </c>
      <c r="C38" s="8"/>
      <c r="D38" s="8"/>
      <c r="E38" s="104"/>
    </row>
    <row r="39" spans="1:5">
      <c r="A39" s="57">
        <v>2150</v>
      </c>
      <c r="B39" s="56" t="s">
        <v>369</v>
      </c>
      <c r="C39" s="8"/>
      <c r="D39" s="8"/>
      <c r="E39" s="104"/>
    </row>
    <row r="40" spans="1:5">
      <c r="A40" s="57">
        <v>2220</v>
      </c>
      <c r="B40" s="56" t="s">
        <v>91</v>
      </c>
      <c r="C40" s="8"/>
      <c r="D40" s="8"/>
      <c r="E40" s="104"/>
    </row>
    <row r="41" spans="1:5">
      <c r="A41" s="57">
        <v>2300</v>
      </c>
      <c r="B41" s="56" t="s">
        <v>152</v>
      </c>
      <c r="C41" s="8"/>
      <c r="D41" s="8"/>
      <c r="E41" s="104"/>
    </row>
    <row r="42" spans="1:5">
      <c r="A42" s="57">
        <v>2400</v>
      </c>
      <c r="B42" s="56" t="s">
        <v>153</v>
      </c>
      <c r="C42" s="8"/>
      <c r="D42" s="8"/>
      <c r="E42" s="104"/>
    </row>
    <row r="43" spans="1:5">
      <c r="A43" s="31"/>
      <c r="E43" s="104"/>
    </row>
    <row r="44" spans="1:5">
      <c r="A44" s="55" t="s">
        <v>185</v>
      </c>
      <c r="B44" s="56"/>
      <c r="C44" s="84">
        <v>37063.910000000003</v>
      </c>
      <c r="D44" s="84">
        <f>SUM(D45,D64)</f>
        <v>2509.5100000000002</v>
      </c>
      <c r="E44" s="104"/>
    </row>
    <row r="45" spans="1:5">
      <c r="A45" s="58" t="s">
        <v>182</v>
      </c>
      <c r="B45" s="56"/>
      <c r="C45" s="84">
        <f>SUM(C46:C61)</f>
        <v>0</v>
      </c>
      <c r="D45" s="84">
        <f>SUM(D46:D61)</f>
        <v>3375</v>
      </c>
      <c r="E45" s="104"/>
    </row>
    <row r="46" spans="1:5">
      <c r="A46" s="57">
        <v>3100</v>
      </c>
      <c r="B46" s="56" t="s">
        <v>154</v>
      </c>
      <c r="C46" s="8"/>
      <c r="D46" s="8"/>
      <c r="E46" s="104"/>
    </row>
    <row r="47" spans="1:5">
      <c r="A47" s="57">
        <v>3210</v>
      </c>
      <c r="B47" s="56" t="s">
        <v>155</v>
      </c>
      <c r="C47" s="8"/>
      <c r="D47" s="8"/>
      <c r="E47" s="104"/>
    </row>
    <row r="48" spans="1:5">
      <c r="A48" s="57">
        <v>3221</v>
      </c>
      <c r="B48" s="56" t="s">
        <v>156</v>
      </c>
      <c r="C48" s="8"/>
      <c r="D48" s="8"/>
      <c r="E48" s="104"/>
    </row>
    <row r="49" spans="1:5">
      <c r="A49" s="57">
        <v>3222</v>
      </c>
      <c r="B49" s="56" t="s">
        <v>157</v>
      </c>
      <c r="C49" s="8"/>
      <c r="D49" s="8">
        <v>3375</v>
      </c>
      <c r="E49" s="104"/>
    </row>
    <row r="50" spans="1:5">
      <c r="A50" s="57">
        <v>3223</v>
      </c>
      <c r="B50" s="56" t="s">
        <v>158</v>
      </c>
      <c r="C50" s="8"/>
      <c r="D50" s="8"/>
      <c r="E50" s="104"/>
    </row>
    <row r="51" spans="1:5">
      <c r="A51" s="57">
        <v>3224</v>
      </c>
      <c r="B51" s="56" t="s">
        <v>159</v>
      </c>
      <c r="C51" s="8"/>
      <c r="D51" s="8"/>
      <c r="E51" s="104"/>
    </row>
    <row r="52" spans="1:5">
      <c r="A52" s="57">
        <v>3231</v>
      </c>
      <c r="B52" s="56" t="s">
        <v>160</v>
      </c>
      <c r="C52" s="8"/>
      <c r="D52" s="8"/>
      <c r="E52" s="104"/>
    </row>
    <row r="53" spans="1:5">
      <c r="A53" s="57">
        <v>3232</v>
      </c>
      <c r="B53" s="56" t="s">
        <v>161</v>
      </c>
      <c r="C53" s="8"/>
      <c r="D53" s="8"/>
      <c r="E53" s="104"/>
    </row>
    <row r="54" spans="1:5">
      <c r="A54" s="57">
        <v>3234</v>
      </c>
      <c r="B54" s="56" t="s">
        <v>162</v>
      </c>
      <c r="C54" s="8"/>
      <c r="D54" s="8"/>
      <c r="E54" s="104"/>
    </row>
    <row r="55" spans="1:5" ht="27.6">
      <c r="A55" s="57">
        <v>3236</v>
      </c>
      <c r="B55" s="56" t="s">
        <v>177</v>
      </c>
      <c r="C55" s="8"/>
      <c r="D55" s="8"/>
      <c r="E55" s="104"/>
    </row>
    <row r="56" spans="1:5" ht="41.4">
      <c r="A56" s="57">
        <v>3237</v>
      </c>
      <c r="B56" s="56" t="s">
        <v>163</v>
      </c>
      <c r="C56" s="8"/>
      <c r="D56" s="8"/>
      <c r="E56" s="104"/>
    </row>
    <row r="57" spans="1:5">
      <c r="A57" s="57">
        <v>3241</v>
      </c>
      <c r="B57" s="56" t="s">
        <v>164</v>
      </c>
      <c r="C57" s="8"/>
      <c r="D57" s="8"/>
      <c r="E57" s="104"/>
    </row>
    <row r="58" spans="1:5">
      <c r="A58" s="57">
        <v>3242</v>
      </c>
      <c r="B58" s="56" t="s">
        <v>165</v>
      </c>
      <c r="C58" s="8"/>
      <c r="D58" s="8"/>
      <c r="E58" s="104"/>
    </row>
    <row r="59" spans="1:5">
      <c r="A59" s="57">
        <v>3243</v>
      </c>
      <c r="B59" s="56" t="s">
        <v>166</v>
      </c>
      <c r="C59" s="8"/>
      <c r="D59" s="8"/>
      <c r="E59" s="104"/>
    </row>
    <row r="60" spans="1:5">
      <c r="A60" s="57">
        <v>3245</v>
      </c>
      <c r="B60" s="56" t="s">
        <v>167</v>
      </c>
      <c r="C60" s="8"/>
      <c r="D60" s="8"/>
      <c r="E60" s="104"/>
    </row>
    <row r="61" spans="1:5">
      <c r="A61" s="57">
        <v>3246</v>
      </c>
      <c r="B61" s="56" t="s">
        <v>168</v>
      </c>
      <c r="C61" s="8"/>
      <c r="D61" s="8"/>
      <c r="E61" s="104"/>
    </row>
    <row r="62" spans="1:5">
      <c r="A62" s="31"/>
      <c r="E62" s="104"/>
    </row>
    <row r="63" spans="1:5">
      <c r="A63" s="32"/>
      <c r="E63" s="104"/>
    </row>
    <row r="64" spans="1:5">
      <c r="A64" s="58" t="s">
        <v>183</v>
      </c>
      <c r="B64" s="56"/>
      <c r="C64" s="84">
        <f>SUM(C65:C67)</f>
        <v>37063.910000000003</v>
      </c>
      <c r="D64" s="84">
        <f>SUM(D65:D67)</f>
        <v>-865.49</v>
      </c>
      <c r="E64" s="104"/>
    </row>
    <row r="65" spans="1:5">
      <c r="A65" s="57">
        <v>5100</v>
      </c>
      <c r="B65" s="56" t="s">
        <v>238</v>
      </c>
      <c r="C65" s="8"/>
      <c r="D65" s="8"/>
      <c r="E65" s="104"/>
    </row>
    <row r="66" spans="1:5">
      <c r="A66" s="57">
        <v>5220</v>
      </c>
      <c r="B66" s="56" t="s">
        <v>378</v>
      </c>
      <c r="C66" s="2">
        <v>37063.910000000003</v>
      </c>
      <c r="D66" s="8"/>
      <c r="E66" s="104"/>
    </row>
    <row r="67" spans="1:5">
      <c r="A67" s="57">
        <v>5230</v>
      </c>
      <c r="B67" s="56" t="s">
        <v>379</v>
      </c>
      <c r="C67" s="8"/>
      <c r="D67" s="8">
        <v>-865.49</v>
      </c>
      <c r="E67" s="104"/>
    </row>
    <row r="68" spans="1:5">
      <c r="A68" s="31"/>
      <c r="E68" s="104"/>
    </row>
    <row r="69" spans="1:5">
      <c r="A69" s="2"/>
      <c r="E69" s="104"/>
    </row>
    <row r="70" spans="1:5">
      <c r="A70" s="55" t="s">
        <v>184</v>
      </c>
      <c r="B70" s="56"/>
      <c r="C70" s="8"/>
      <c r="D70" s="8"/>
      <c r="E70" s="104"/>
    </row>
    <row r="71" spans="1:5" ht="27.6">
      <c r="A71" s="57">
        <v>1</v>
      </c>
      <c r="B71" s="56" t="s">
        <v>169</v>
      </c>
      <c r="C71" s="8"/>
      <c r="D71" s="8"/>
      <c r="E71" s="104"/>
    </row>
    <row r="72" spans="1:5">
      <c r="A72" s="57">
        <v>2</v>
      </c>
      <c r="B72" s="56" t="s">
        <v>170</v>
      </c>
      <c r="C72" s="8"/>
      <c r="D72" s="8"/>
      <c r="E72" s="104"/>
    </row>
    <row r="73" spans="1:5">
      <c r="A73" s="57">
        <v>3</v>
      </c>
      <c r="B73" s="56" t="s">
        <v>171</v>
      </c>
      <c r="C73" s="8"/>
      <c r="D73" s="8"/>
      <c r="E73" s="104"/>
    </row>
    <row r="74" spans="1:5">
      <c r="A74" s="57">
        <v>4</v>
      </c>
      <c r="B74" s="56" t="s">
        <v>334</v>
      </c>
      <c r="C74" s="8"/>
      <c r="D74" s="8"/>
      <c r="E74" s="104"/>
    </row>
    <row r="75" spans="1:5">
      <c r="A75" s="57">
        <v>5</v>
      </c>
      <c r="B75" s="56" t="s">
        <v>172</v>
      </c>
      <c r="C75" s="8"/>
      <c r="D75" s="8"/>
      <c r="E75" s="104"/>
    </row>
    <row r="76" spans="1:5">
      <c r="A76" s="57">
        <v>6</v>
      </c>
      <c r="B76" s="56" t="s">
        <v>173</v>
      </c>
      <c r="C76" s="8"/>
      <c r="D76" s="8"/>
      <c r="E76" s="104"/>
    </row>
    <row r="77" spans="1:5">
      <c r="A77" s="57">
        <v>7</v>
      </c>
      <c r="B77" s="56" t="s">
        <v>174</v>
      </c>
      <c r="C77" s="8"/>
      <c r="D77" s="8"/>
      <c r="E77" s="104"/>
    </row>
    <row r="78" spans="1:5">
      <c r="A78" s="57">
        <v>8</v>
      </c>
      <c r="B78" s="56" t="s">
        <v>175</v>
      </c>
      <c r="C78" s="8"/>
      <c r="D78" s="8"/>
      <c r="E78" s="104"/>
    </row>
    <row r="79" spans="1:5">
      <c r="A79" s="57">
        <v>9</v>
      </c>
      <c r="B79" s="56" t="s">
        <v>176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3.2">
      <c r="B89" s="65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H13" sqref="H13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3" t="s">
        <v>392</v>
      </c>
      <c r="B1" s="75"/>
      <c r="C1" s="75"/>
      <c r="D1" s="75"/>
      <c r="E1" s="75"/>
      <c r="F1" s="75"/>
      <c r="G1" s="75"/>
      <c r="H1" s="75"/>
      <c r="I1" s="427" t="s">
        <v>97</v>
      </c>
      <c r="J1" s="427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425" t="str">
        <f>'ფორმა N1'!L2</f>
        <v>09/01/2020-09/21/2020</v>
      </c>
      <c r="J2" s="426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3" t="str">
        <f>'ფორმა N1'!A5</f>
        <v>მპგ "სოციალური სამართლიანობისათვის"</v>
      </c>
      <c r="B5" s="353"/>
      <c r="C5" s="353"/>
      <c r="D5" s="353"/>
      <c r="E5" s="353"/>
      <c r="F5" s="354"/>
      <c r="G5" s="353"/>
      <c r="H5" s="353"/>
      <c r="I5" s="353"/>
      <c r="J5" s="353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1.4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27.6">
      <c r="A10" s="153">
        <v>1</v>
      </c>
      <c r="B10" s="63" t="s">
        <v>532</v>
      </c>
      <c r="C10" s="154" t="s">
        <v>533</v>
      </c>
      <c r="D10" s="155" t="s">
        <v>209</v>
      </c>
      <c r="E10" s="151">
        <v>44044</v>
      </c>
      <c r="F10" s="471">
        <v>33.909999999999997</v>
      </c>
      <c r="G10" s="472">
        <v>58000</v>
      </c>
      <c r="H10" s="473">
        <v>5734.4</v>
      </c>
      <c r="I10" s="471">
        <v>2509.5100000000002</v>
      </c>
      <c r="J10" s="473"/>
      <c r="K10" s="104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13" t="s">
        <v>96</v>
      </c>
      <c r="C15" s="103"/>
      <c r="D15" s="103"/>
      <c r="E15" s="103"/>
      <c r="F15" s="214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53"/>
      <c r="D17" s="103"/>
      <c r="E17" s="103"/>
      <c r="F17" s="253"/>
      <c r="G17" s="254"/>
      <c r="H17" s="254"/>
      <c r="I17" s="100"/>
      <c r="J17" s="100"/>
    </row>
    <row r="18" spans="1:10">
      <c r="A18" s="100"/>
      <c r="B18" s="103"/>
      <c r="C18" s="215" t="s">
        <v>251</v>
      </c>
      <c r="D18" s="215"/>
      <c r="E18" s="103"/>
      <c r="F18" s="103" t="s">
        <v>256</v>
      </c>
      <c r="G18" s="100"/>
      <c r="H18" s="100"/>
      <c r="I18" s="100"/>
      <c r="J18" s="100"/>
    </row>
    <row r="19" spans="1:10">
      <c r="A19" s="100"/>
      <c r="B19" s="103"/>
      <c r="C19" s="216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16"/>
      <c r="E20" s="100"/>
      <c r="F20" s="100"/>
      <c r="G20" s="100"/>
      <c r="H20" s="100"/>
      <c r="I20" s="100"/>
      <c r="J20" s="100"/>
    </row>
    <row r="21" spans="1:10" customFormat="1" ht="13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ColWidth="9.109375" defaultRowHeight="13.8"/>
  <cols>
    <col min="1" max="1" width="12" style="181" customWidth="1"/>
    <col min="2" max="2" width="13.33203125" style="181" customWidth="1"/>
    <col min="3" max="3" width="21.44140625" style="181" customWidth="1"/>
    <col min="4" max="4" width="17.88671875" style="181" customWidth="1"/>
    <col min="5" max="5" width="12.6640625" style="181" customWidth="1"/>
    <col min="6" max="6" width="36.88671875" style="181" customWidth="1"/>
    <col min="7" max="7" width="22.33203125" style="181" customWidth="1"/>
    <col min="8" max="8" width="0.5546875" style="181" customWidth="1"/>
    <col min="9" max="16384" width="9.109375" style="181"/>
  </cols>
  <sheetData>
    <row r="1" spans="1:8">
      <c r="A1" s="73" t="s">
        <v>337</v>
      </c>
      <c r="B1" s="75"/>
      <c r="C1" s="75"/>
      <c r="D1" s="75"/>
      <c r="E1" s="75"/>
      <c r="F1" s="75"/>
      <c r="G1" s="160" t="s">
        <v>97</v>
      </c>
      <c r="H1" s="161"/>
    </row>
    <row r="2" spans="1:8">
      <c r="A2" s="75" t="s">
        <v>128</v>
      </c>
      <c r="B2" s="75"/>
      <c r="C2" s="75"/>
      <c r="D2" s="75"/>
      <c r="E2" s="75"/>
      <c r="F2" s="75"/>
      <c r="G2" s="162" t="str">
        <f>'ფორმა N1'!L2</f>
        <v>09/01/2020-09/21/2020</v>
      </c>
      <c r="H2" s="161"/>
    </row>
    <row r="3" spans="1:8">
      <c r="A3" s="75"/>
      <c r="B3" s="75"/>
      <c r="C3" s="75"/>
      <c r="D3" s="75"/>
      <c r="E3" s="75"/>
      <c r="F3" s="75"/>
      <c r="G3" s="101"/>
      <c r="H3" s="161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3" t="str">
        <f>'ფორმა N1'!A5</f>
        <v>მპგ "სოციალური სამართლიანობისათვის"</v>
      </c>
      <c r="B5" s="203"/>
      <c r="C5" s="203"/>
      <c r="D5" s="203"/>
      <c r="E5" s="203"/>
      <c r="F5" s="203"/>
      <c r="G5" s="203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4"/>
    </row>
    <row r="9" spans="1:8">
      <c r="A9" s="165" t="s">
        <v>297</v>
      </c>
      <c r="B9" s="166"/>
      <c r="C9" s="167"/>
      <c r="D9" s="168"/>
      <c r="E9" s="168"/>
      <c r="F9" s="168"/>
      <c r="G9" s="169"/>
      <c r="H9" s="104"/>
    </row>
    <row r="10" spans="1:8" ht="14.4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4.4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4"/>
    </row>
    <row r="12" spans="1:8" ht="14.4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4"/>
    </row>
    <row r="13" spans="1:8" ht="14.4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4"/>
    </row>
    <row r="14" spans="1:8" ht="14.4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4"/>
    </row>
    <row r="15" spans="1:8" ht="14.4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4"/>
    </row>
    <row r="16" spans="1:8" ht="14.4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4"/>
    </row>
    <row r="17" spans="1:8" ht="14.4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4"/>
    </row>
    <row r="18" spans="1:8" ht="14.4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4"/>
    </row>
    <row r="19" spans="1:8" ht="14.4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4"/>
    </row>
    <row r="20" spans="1:8" ht="14.4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4"/>
    </row>
    <row r="21" spans="1:8" ht="14.4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4"/>
    </row>
    <row r="22" spans="1:8" ht="14.4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4"/>
    </row>
    <row r="23" spans="1:8" ht="14.4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4"/>
    </row>
    <row r="24" spans="1:8" ht="14.4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4"/>
    </row>
    <row r="25" spans="1:8" ht="14.4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4"/>
    </row>
    <row r="26" spans="1:8" ht="14.4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4"/>
    </row>
    <row r="27" spans="1:8" ht="14.4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4"/>
    </row>
    <row r="28" spans="1:8" ht="14.4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4"/>
    </row>
    <row r="29" spans="1:8" ht="14.4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4"/>
    </row>
    <row r="30" spans="1:8" ht="14.4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4"/>
    </row>
    <row r="31" spans="1:8" ht="14.4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4"/>
    </row>
    <row r="32" spans="1:8" ht="14.4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4"/>
    </row>
    <row r="33" spans="1:10" ht="14.4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4"/>
    </row>
    <row r="34" spans="1:10" ht="14.4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4"/>
    </row>
    <row r="35" spans="1:10" ht="14.4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4"/>
    </row>
    <row r="36" spans="1:10" ht="14.4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4"/>
    </row>
    <row r="37" spans="1:10" ht="14.4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4"/>
    </row>
    <row r="38" spans="1:10" ht="14.4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4"/>
    </row>
    <row r="39" spans="1:10" ht="14.4">
      <c r="A39" s="166" t="s">
        <v>261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4"/>
    </row>
    <row r="40" spans="1:10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4"/>
    </row>
    <row r="44" spans="1:10">
      <c r="B44" s="183" t="s">
        <v>96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3.2"/>
    <row r="51" spans="2:2" s="182" customFormat="1" ht="13.2"/>
    <row r="52" spans="2:2" s="182" customFormat="1" ht="13.2"/>
    <row r="53" spans="2:2" s="182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topLeftCell="A7" zoomScale="80" zoomScaleSheetLayoutView="80" workbookViewId="0">
      <selection activeCell="I16" sqref="I16:J16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6" t="s">
        <v>287</v>
      </c>
      <c r="B1" s="137"/>
      <c r="C1" s="137"/>
      <c r="D1" s="137"/>
      <c r="E1" s="137"/>
      <c r="F1" s="77"/>
      <c r="G1" s="77"/>
      <c r="H1" s="77"/>
      <c r="I1" s="441" t="s">
        <v>97</v>
      </c>
      <c r="J1" s="441"/>
      <c r="K1" s="143"/>
    </row>
    <row r="2" spans="1:12" s="23" customFormat="1">
      <c r="A2" s="104" t="s">
        <v>128</v>
      </c>
      <c r="B2" s="137"/>
      <c r="C2" s="137"/>
      <c r="D2" s="137"/>
      <c r="E2" s="137"/>
      <c r="F2" s="138"/>
      <c r="G2" s="139"/>
      <c r="H2" s="139"/>
      <c r="I2" s="425" t="str">
        <f>'ფორმა N1'!L2</f>
        <v>09/01/2020-09/21/2020</v>
      </c>
      <c r="J2" s="426"/>
      <c r="K2" s="143"/>
    </row>
    <row r="3" spans="1:12" s="23" customFormat="1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>
      <c r="A5" s="118" t="str">
        <f>'ფორმა N1'!A5</f>
        <v>მპგ "სოციალური სამართლიანობისათვის"</v>
      </c>
      <c r="B5" s="119"/>
      <c r="C5" s="119"/>
      <c r="D5" s="119"/>
      <c r="E5" s="119"/>
      <c r="F5" s="59"/>
      <c r="G5" s="59"/>
      <c r="H5" s="59"/>
      <c r="I5" s="131"/>
      <c r="J5" s="59"/>
      <c r="K5" s="104"/>
    </row>
    <row r="6" spans="1:12" s="23" customFormat="1" ht="15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55.2">
      <c r="A7" s="132"/>
      <c r="B7" s="440" t="s">
        <v>208</v>
      </c>
      <c r="C7" s="440"/>
      <c r="D7" s="440" t="s">
        <v>275</v>
      </c>
      <c r="E7" s="440"/>
      <c r="F7" s="440" t="s">
        <v>276</v>
      </c>
      <c r="G7" s="440"/>
      <c r="H7" s="150" t="s">
        <v>262</v>
      </c>
      <c r="I7" s="440" t="s">
        <v>211</v>
      </c>
      <c r="J7" s="440"/>
      <c r="K7" s="144"/>
    </row>
    <row r="8" spans="1:1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>
      <c r="A9" s="60" t="s">
        <v>104</v>
      </c>
      <c r="B9" s="81">
        <f>SUM(B10,B14,B17)</f>
        <v>43</v>
      </c>
      <c r="C9" s="81">
        <f t="shared" ref="C9" si="0">SUM(C10,C14,C17)</f>
        <v>33180</v>
      </c>
      <c r="D9" s="81">
        <f t="shared" ref="D9:J9" si="1">SUM(D10,D14,D17)</f>
        <v>10</v>
      </c>
      <c r="E9" s="81">
        <f>SUM(E10,E14,E17)</f>
        <v>3220</v>
      </c>
      <c r="F9" s="81">
        <f t="shared" si="1"/>
        <v>0</v>
      </c>
      <c r="G9" s="81">
        <f>SUM(G10,G14,G17)</f>
        <v>0</v>
      </c>
      <c r="H9" s="81">
        <f>SUM(H10,H14,H17)</f>
        <v>0</v>
      </c>
      <c r="I9" s="81">
        <f>SUM(I10,I14,I17)</f>
        <v>53</v>
      </c>
      <c r="J9" s="81">
        <f t="shared" si="1"/>
        <v>36400</v>
      </c>
      <c r="K9" s="144"/>
    </row>
    <row r="10" spans="1:12">
      <c r="A10" s="61" t="s">
        <v>105</v>
      </c>
      <c r="B10" s="132">
        <f>SUM(B11:B13)</f>
        <v>0</v>
      </c>
      <c r="C10" s="132">
        <f t="shared" ref="C10" si="2">SUM(C11:C13)</f>
        <v>0</v>
      </c>
      <c r="D10" s="132">
        <f t="shared" ref="D10:J10" si="3">SUM(D11:D13)</f>
        <v>0</v>
      </c>
      <c r="E10" s="132">
        <f>SUM(E11:E13)</f>
        <v>0</v>
      </c>
      <c r="F10" s="132">
        <f t="shared" si="3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3"/>
        <v>0</v>
      </c>
      <c r="K10" s="144"/>
    </row>
    <row r="11" spans="1:1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>
      <c r="A14" s="61" t="s">
        <v>109</v>
      </c>
      <c r="B14" s="132">
        <f>SUM(B15:B16)</f>
        <v>43</v>
      </c>
      <c r="C14" s="132">
        <f t="shared" ref="C14" si="4">SUM(C15:C16)</f>
        <v>33180</v>
      </c>
      <c r="D14" s="132">
        <f t="shared" ref="D14:J14" si="5">SUM(D15:D16)</f>
        <v>10</v>
      </c>
      <c r="E14" s="132">
        <f>SUM(E15:E16)</f>
        <v>3220</v>
      </c>
      <c r="F14" s="132">
        <f t="shared" si="5"/>
        <v>0</v>
      </c>
      <c r="G14" s="132">
        <f>SUM(G15:G16)</f>
        <v>0</v>
      </c>
      <c r="H14" s="132">
        <f>SUM(H15:H16)</f>
        <v>0</v>
      </c>
      <c r="I14" s="132">
        <f>B14+D14</f>
        <v>53</v>
      </c>
      <c r="J14" s="132">
        <f>C14+E14</f>
        <v>36400</v>
      </c>
      <c r="K14" s="144"/>
    </row>
    <row r="15" spans="1:1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>
      <c r="A16" s="61" t="s">
        <v>111</v>
      </c>
      <c r="B16" s="26">
        <v>43</v>
      </c>
      <c r="C16" s="456">
        <v>33180</v>
      </c>
      <c r="D16" s="26">
        <v>10</v>
      </c>
      <c r="E16" s="26">
        <v>3220</v>
      </c>
      <c r="F16" s="26"/>
      <c r="G16" s="26"/>
      <c r="H16" s="26"/>
      <c r="I16" s="132">
        <f>B16+D16</f>
        <v>53</v>
      </c>
      <c r="J16" s="132">
        <f>C16+E16</f>
        <v>36400</v>
      </c>
      <c r="K16" s="144"/>
    </row>
    <row r="17" spans="1:11">
      <c r="A17" s="61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6">SUM(D18:D19,D22,D23)</f>
        <v>0</v>
      </c>
      <c r="E17" s="132">
        <f>SUM(E18:E19,E22,E23)</f>
        <v>0</v>
      </c>
      <c r="F17" s="132">
        <f t="shared" si="6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6"/>
        <v>0</v>
      </c>
      <c r="K17" s="144"/>
    </row>
    <row r="18" spans="1:11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>
      <c r="A19" s="61" t="s">
        <v>114</v>
      </c>
      <c r="B19" s="132">
        <f>SUM(B20:B21)</f>
        <v>0</v>
      </c>
      <c r="C19" s="132">
        <f>SUM(C20:C21)</f>
        <v>0</v>
      </c>
      <c r="D19" s="132">
        <f t="shared" ref="D19:J19" si="7">SUM(D20:D21)</f>
        <v>0</v>
      </c>
      <c r="E19" s="132">
        <f>SUM(E20:E21)</f>
        <v>0</v>
      </c>
      <c r="F19" s="132">
        <f t="shared" si="7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7"/>
        <v>0</v>
      </c>
      <c r="K19" s="144"/>
    </row>
    <row r="20" spans="1:11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>
      <c r="A24" s="60" t="s">
        <v>119</v>
      </c>
      <c r="B24" s="81">
        <f>SUM(B25:B31)</f>
        <v>0</v>
      </c>
      <c r="C24" s="81">
        <f t="shared" ref="C24:J24" si="8">SUM(C25:C31)</f>
        <v>0</v>
      </c>
      <c r="D24" s="81">
        <f t="shared" si="8"/>
        <v>0</v>
      </c>
      <c r="E24" s="81">
        <f t="shared" si="8"/>
        <v>0</v>
      </c>
      <c r="F24" s="81">
        <f t="shared" si="8"/>
        <v>0</v>
      </c>
      <c r="G24" s="81">
        <f t="shared" si="8"/>
        <v>0</v>
      </c>
      <c r="H24" s="81">
        <f t="shared" si="8"/>
        <v>0</v>
      </c>
      <c r="I24" s="81">
        <f t="shared" si="8"/>
        <v>0</v>
      </c>
      <c r="J24" s="81">
        <f t="shared" si="8"/>
        <v>0</v>
      </c>
      <c r="K24" s="144"/>
    </row>
    <row r="25" spans="1:11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9">SUM(D33:D35)</f>
        <v>0</v>
      </c>
      <c r="E32" s="81">
        <f>SUM(E33:E35)</f>
        <v>0</v>
      </c>
      <c r="F32" s="81">
        <f t="shared" si="9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9"/>
        <v>0</v>
      </c>
      <c r="K32" s="144"/>
    </row>
    <row r="33" spans="1:11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>
      <c r="A36" s="60" t="s">
        <v>121</v>
      </c>
      <c r="B36" s="81">
        <f t="shared" ref="B36:J36" si="10">SUM(B37:B39,B42)</f>
        <v>0</v>
      </c>
      <c r="C36" s="81">
        <f t="shared" si="10"/>
        <v>0</v>
      </c>
      <c r="D36" s="81">
        <f t="shared" si="10"/>
        <v>0</v>
      </c>
      <c r="E36" s="81">
        <f t="shared" si="10"/>
        <v>0</v>
      </c>
      <c r="F36" s="81">
        <f t="shared" si="10"/>
        <v>0</v>
      </c>
      <c r="G36" s="81">
        <f t="shared" si="10"/>
        <v>0</v>
      </c>
      <c r="H36" s="81">
        <f t="shared" si="10"/>
        <v>0</v>
      </c>
      <c r="I36" s="81">
        <f t="shared" si="10"/>
        <v>0</v>
      </c>
      <c r="J36" s="81">
        <f t="shared" si="10"/>
        <v>0</v>
      </c>
      <c r="K36" s="144"/>
    </row>
    <row r="37" spans="1:11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>
      <c r="A39" s="61" t="s">
        <v>124</v>
      </c>
      <c r="B39" s="132">
        <f t="shared" ref="B39:J39" si="11">SUM(B40:B41)</f>
        <v>0</v>
      </c>
      <c r="C39" s="132">
        <f t="shared" si="11"/>
        <v>0</v>
      </c>
      <c r="D39" s="132">
        <f t="shared" si="11"/>
        <v>0</v>
      </c>
      <c r="E39" s="132">
        <f t="shared" si="11"/>
        <v>0</v>
      </c>
      <c r="F39" s="132">
        <f t="shared" si="11"/>
        <v>0</v>
      </c>
      <c r="G39" s="132">
        <f t="shared" si="11"/>
        <v>0</v>
      </c>
      <c r="H39" s="132">
        <f t="shared" si="11"/>
        <v>0</v>
      </c>
      <c r="I39" s="132">
        <f t="shared" si="11"/>
        <v>0</v>
      </c>
      <c r="J39" s="132">
        <f t="shared" si="11"/>
        <v>0</v>
      </c>
      <c r="K39" s="144"/>
    </row>
    <row r="40" spans="1:11" ht="27.6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0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9"/>
      <c r="C48" s="69"/>
      <c r="F48" s="69"/>
      <c r="G48" s="72"/>
      <c r="H48" s="69"/>
      <c r="I48"/>
      <c r="J48"/>
    </row>
    <row r="49" spans="1:10" s="2" customFormat="1">
      <c r="B49" s="68" t="s">
        <v>251</v>
      </c>
      <c r="F49" s="12" t="s">
        <v>256</v>
      </c>
      <c r="G49" s="71"/>
      <c r="I49"/>
      <c r="J49"/>
    </row>
    <row r="50" spans="1:10" s="2" customFormat="1">
      <c r="B50" s="65" t="s">
        <v>127</v>
      </c>
      <c r="F50" s="2" t="s">
        <v>252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E16" sqref="E16"/>
    </sheetView>
  </sheetViews>
  <sheetFormatPr defaultColWidth="9.109375" defaultRowHeight="13.2"/>
  <cols>
    <col min="1" max="1" width="6" style="197" customWidth="1"/>
    <col min="2" max="2" width="21.109375" style="197" customWidth="1"/>
    <col min="3" max="3" width="25.109375" style="197" bestFit="1" customWidth="1"/>
    <col min="4" max="4" width="18.44140625" style="197" customWidth="1"/>
    <col min="5" max="5" width="19.5546875" style="197" customWidth="1"/>
    <col min="6" max="6" width="22" style="197" customWidth="1"/>
    <col min="7" max="7" width="25.33203125" style="197" customWidth="1"/>
    <col min="8" max="8" width="18.33203125" style="197" customWidth="1"/>
    <col min="9" max="9" width="17.109375" style="197" customWidth="1"/>
    <col min="10" max="16384" width="9.109375" style="197"/>
  </cols>
  <sheetData>
    <row r="1" spans="1:9" ht="13.8">
      <c r="A1" s="190" t="s">
        <v>459</v>
      </c>
      <c r="B1" s="190"/>
      <c r="C1" s="191"/>
      <c r="D1" s="191"/>
      <c r="E1" s="191"/>
      <c r="F1" s="191"/>
      <c r="G1" s="191"/>
      <c r="H1" s="191"/>
      <c r="I1" s="361" t="s">
        <v>97</v>
      </c>
    </row>
    <row r="2" spans="1:9" ht="13.8">
      <c r="A2" s="147" t="s">
        <v>128</v>
      </c>
      <c r="B2" s="147"/>
      <c r="C2" s="191"/>
      <c r="D2" s="191"/>
      <c r="E2" s="191"/>
      <c r="F2" s="191"/>
      <c r="G2" s="191"/>
      <c r="H2" s="191"/>
      <c r="I2" s="358" t="str">
        <f>'ფორმა N1'!L2</f>
        <v>09/01/2020-09/21/2020</v>
      </c>
    </row>
    <row r="3" spans="1:9" ht="13.8">
      <c r="A3" s="191"/>
      <c r="B3" s="191"/>
      <c r="C3" s="191"/>
      <c r="D3" s="191"/>
      <c r="E3" s="191"/>
      <c r="F3" s="191"/>
      <c r="G3" s="191"/>
      <c r="H3" s="191"/>
      <c r="I3" s="140"/>
    </row>
    <row r="4" spans="1:9" ht="13.8">
      <c r="A4" s="113" t="s">
        <v>257</v>
      </c>
      <c r="B4" s="113"/>
      <c r="C4" s="113"/>
      <c r="D4" s="113"/>
      <c r="E4" s="370"/>
      <c r="F4" s="192"/>
      <c r="G4" s="191"/>
      <c r="H4" s="191"/>
      <c r="I4" s="192"/>
    </row>
    <row r="5" spans="1:9" s="375" customFormat="1" ht="13.8">
      <c r="A5" s="371" t="str">
        <f>'ფორმა N1'!A5</f>
        <v>მპგ "სოციალური სამართლიანობისათვის"</v>
      </c>
      <c r="B5" s="371"/>
      <c r="C5" s="372"/>
      <c r="D5" s="372"/>
      <c r="E5" s="372"/>
      <c r="F5" s="373"/>
      <c r="G5" s="374"/>
      <c r="H5" s="374"/>
      <c r="I5" s="373"/>
    </row>
    <row r="6" spans="1:9" ht="15">
      <c r="A6" s="141"/>
      <c r="B6" s="141"/>
      <c r="C6" s="376"/>
      <c r="D6" s="376"/>
      <c r="E6" s="376"/>
      <c r="F6" s="191"/>
      <c r="G6" s="191"/>
      <c r="H6" s="191"/>
      <c r="I6" s="191"/>
    </row>
    <row r="7" spans="1:9" ht="55.2">
      <c r="A7" s="377" t="s">
        <v>64</v>
      </c>
      <c r="B7" s="377" t="s">
        <v>450</v>
      </c>
      <c r="C7" s="378" t="s">
        <v>451</v>
      </c>
      <c r="D7" s="378" t="s">
        <v>452</v>
      </c>
      <c r="E7" s="378" t="s">
        <v>453</v>
      </c>
      <c r="F7" s="378" t="s">
        <v>346</v>
      </c>
      <c r="G7" s="378" t="s">
        <v>454</v>
      </c>
      <c r="H7" s="378" t="s">
        <v>455</v>
      </c>
      <c r="I7" s="378" t="s">
        <v>456</v>
      </c>
    </row>
    <row r="8" spans="1:9" ht="13.8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8">
        <v>9</v>
      </c>
    </row>
    <row r="9" spans="1:9" ht="27.6">
      <c r="A9" s="379">
        <v>1</v>
      </c>
      <c r="B9" s="379" t="s">
        <v>534</v>
      </c>
      <c r="C9" s="380" t="s">
        <v>535</v>
      </c>
      <c r="D9" s="380" t="s">
        <v>536</v>
      </c>
      <c r="E9" s="474" t="s">
        <v>537</v>
      </c>
      <c r="F9" s="380" t="s">
        <v>538</v>
      </c>
      <c r="G9" s="380" t="s">
        <v>539</v>
      </c>
      <c r="H9" s="380">
        <v>29001039732</v>
      </c>
      <c r="I9" s="380" t="s">
        <v>540</v>
      </c>
    </row>
    <row r="10" spans="1:9" ht="27.6">
      <c r="A10" s="379">
        <v>2</v>
      </c>
      <c r="B10" s="379" t="s">
        <v>534</v>
      </c>
      <c r="C10" s="380" t="s">
        <v>541</v>
      </c>
      <c r="D10" s="380" t="s">
        <v>542</v>
      </c>
      <c r="E10" s="380" t="s">
        <v>543</v>
      </c>
      <c r="F10" s="380" t="s">
        <v>544</v>
      </c>
      <c r="G10" s="380" t="s">
        <v>545</v>
      </c>
      <c r="H10" s="475" t="s">
        <v>546</v>
      </c>
      <c r="I10" s="380" t="s">
        <v>498</v>
      </c>
    </row>
    <row r="11" spans="1:9" ht="27.6">
      <c r="A11" s="379">
        <v>3</v>
      </c>
      <c r="B11" s="379" t="s">
        <v>534</v>
      </c>
      <c r="C11" s="380" t="s">
        <v>535</v>
      </c>
      <c r="D11" s="380" t="s">
        <v>547</v>
      </c>
      <c r="E11" s="380" t="s">
        <v>548</v>
      </c>
      <c r="F11" s="380" t="s">
        <v>549</v>
      </c>
      <c r="G11" s="380" t="s">
        <v>550</v>
      </c>
      <c r="H11" s="476" t="s">
        <v>504</v>
      </c>
      <c r="I11" s="380" t="s">
        <v>551</v>
      </c>
    </row>
    <row r="12" spans="1:9" ht="27.6">
      <c r="A12" s="379">
        <v>4</v>
      </c>
      <c r="B12" s="379" t="s">
        <v>534</v>
      </c>
      <c r="C12" s="380" t="s">
        <v>552</v>
      </c>
      <c r="D12" s="380" t="s">
        <v>553</v>
      </c>
      <c r="E12" s="380" t="s">
        <v>554</v>
      </c>
      <c r="F12" s="380" t="s">
        <v>555</v>
      </c>
      <c r="G12" s="380" t="s">
        <v>556</v>
      </c>
      <c r="H12" s="476" t="s">
        <v>557</v>
      </c>
      <c r="I12" s="380" t="s">
        <v>493</v>
      </c>
    </row>
    <row r="13" spans="1:9" ht="27.6">
      <c r="A13" s="379">
        <v>5</v>
      </c>
      <c r="B13" s="379" t="s">
        <v>534</v>
      </c>
      <c r="C13" s="380" t="s">
        <v>558</v>
      </c>
      <c r="D13" s="380" t="s">
        <v>559</v>
      </c>
      <c r="E13" s="380" t="s">
        <v>543</v>
      </c>
      <c r="F13" s="380" t="s">
        <v>560</v>
      </c>
      <c r="G13" s="380" t="s">
        <v>561</v>
      </c>
      <c r="H13" s="476" t="s">
        <v>562</v>
      </c>
      <c r="I13" s="380" t="s">
        <v>563</v>
      </c>
    </row>
    <row r="14" spans="1:9" ht="27.6">
      <c r="A14" s="379">
        <v>6</v>
      </c>
      <c r="B14" s="379" t="s">
        <v>534</v>
      </c>
      <c r="C14" s="380" t="s">
        <v>535</v>
      </c>
      <c r="D14" s="380" t="s">
        <v>564</v>
      </c>
      <c r="E14" s="380" t="s">
        <v>548</v>
      </c>
      <c r="F14" s="380" t="s">
        <v>565</v>
      </c>
      <c r="G14" s="380" t="s">
        <v>566</v>
      </c>
      <c r="H14" s="476" t="s">
        <v>567</v>
      </c>
      <c r="I14" s="380" t="s">
        <v>568</v>
      </c>
    </row>
    <row r="15" spans="1:9" ht="13.8">
      <c r="A15" s="379">
        <v>7</v>
      </c>
      <c r="B15" s="379"/>
      <c r="C15" s="380"/>
      <c r="D15" s="380"/>
      <c r="E15" s="380"/>
      <c r="F15" s="380"/>
      <c r="G15" s="380"/>
      <c r="H15" s="380"/>
      <c r="I15" s="380"/>
    </row>
    <row r="16" spans="1:9" ht="13.8">
      <c r="A16" s="379">
        <v>8</v>
      </c>
      <c r="B16" s="379"/>
      <c r="C16" s="380"/>
      <c r="D16" s="380"/>
      <c r="E16" s="380"/>
      <c r="F16" s="380"/>
      <c r="G16" s="380"/>
      <c r="H16" s="380"/>
      <c r="I16" s="380"/>
    </row>
    <row r="17" spans="1:9" ht="13.8">
      <c r="A17" s="379">
        <v>9</v>
      </c>
      <c r="B17" s="379"/>
      <c r="C17" s="380"/>
      <c r="D17" s="380"/>
      <c r="E17" s="380"/>
      <c r="F17" s="380"/>
      <c r="G17" s="380"/>
      <c r="H17" s="380"/>
      <c r="I17" s="380"/>
    </row>
    <row r="18" spans="1:9" ht="13.8">
      <c r="A18" s="379">
        <v>10</v>
      </c>
      <c r="B18" s="379"/>
      <c r="C18" s="380"/>
      <c r="D18" s="380"/>
      <c r="E18" s="380"/>
      <c r="F18" s="380"/>
      <c r="G18" s="380"/>
      <c r="H18" s="380"/>
      <c r="I18" s="380"/>
    </row>
    <row r="19" spans="1:9" ht="13.8">
      <c r="A19" s="379">
        <v>11</v>
      </c>
      <c r="B19" s="379"/>
      <c r="C19" s="380"/>
      <c r="D19" s="380"/>
      <c r="E19" s="380"/>
      <c r="F19" s="380"/>
      <c r="G19" s="380"/>
      <c r="H19" s="380"/>
      <c r="I19" s="380"/>
    </row>
    <row r="20" spans="1:9" ht="13.8">
      <c r="A20" s="379">
        <v>12</v>
      </c>
      <c r="B20" s="379"/>
      <c r="C20" s="380"/>
      <c r="D20" s="380"/>
      <c r="E20" s="380"/>
      <c r="F20" s="380"/>
      <c r="G20" s="380"/>
      <c r="H20" s="380"/>
      <c r="I20" s="380"/>
    </row>
    <row r="21" spans="1:9" ht="13.8">
      <c r="A21" s="379">
        <v>13</v>
      </c>
      <c r="B21" s="379"/>
      <c r="C21" s="380"/>
      <c r="D21" s="380"/>
      <c r="E21" s="380"/>
      <c r="F21" s="380"/>
      <c r="G21" s="380"/>
      <c r="H21" s="380"/>
      <c r="I21" s="380"/>
    </row>
    <row r="22" spans="1:9" ht="13.8">
      <c r="A22" s="379">
        <v>14</v>
      </c>
      <c r="B22" s="379"/>
      <c r="C22" s="380"/>
      <c r="D22" s="380"/>
      <c r="E22" s="380"/>
      <c r="F22" s="380"/>
      <c r="G22" s="380"/>
      <c r="H22" s="380"/>
      <c r="I22" s="380"/>
    </row>
    <row r="23" spans="1:9" ht="13.8">
      <c r="A23" s="379">
        <v>15</v>
      </c>
      <c r="B23" s="379"/>
      <c r="C23" s="380"/>
      <c r="D23" s="380"/>
      <c r="E23" s="380"/>
      <c r="F23" s="380"/>
      <c r="G23" s="380"/>
      <c r="H23" s="380"/>
      <c r="I23" s="380"/>
    </row>
    <row r="24" spans="1:9" ht="13.8">
      <c r="A24" s="379">
        <v>16</v>
      </c>
      <c r="B24" s="379"/>
      <c r="C24" s="380"/>
      <c r="D24" s="380"/>
      <c r="E24" s="380"/>
      <c r="F24" s="380"/>
      <c r="G24" s="380"/>
      <c r="H24" s="380"/>
      <c r="I24" s="380"/>
    </row>
    <row r="25" spans="1:9" ht="13.8">
      <c r="A25" s="379">
        <v>17</v>
      </c>
      <c r="B25" s="379"/>
      <c r="C25" s="380"/>
      <c r="D25" s="380"/>
      <c r="E25" s="380"/>
      <c r="F25" s="380"/>
      <c r="G25" s="380"/>
      <c r="H25" s="380"/>
      <c r="I25" s="380"/>
    </row>
    <row r="26" spans="1:9" ht="13.8">
      <c r="A26" s="379">
        <v>18</v>
      </c>
      <c r="B26" s="379"/>
      <c r="C26" s="380"/>
      <c r="D26" s="380"/>
      <c r="E26" s="380"/>
      <c r="F26" s="380"/>
      <c r="G26" s="380"/>
      <c r="H26" s="380"/>
      <c r="I26" s="380"/>
    </row>
    <row r="27" spans="1:9" ht="13.8">
      <c r="A27" s="379" t="s">
        <v>261</v>
      </c>
      <c r="B27" s="379"/>
      <c r="C27" s="380"/>
      <c r="D27" s="380"/>
      <c r="E27" s="380"/>
      <c r="F27" s="380"/>
      <c r="G27" s="380"/>
      <c r="H27" s="380"/>
      <c r="I27" s="380"/>
    </row>
    <row r="28" spans="1:9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ht="13.8">
      <c r="A30" s="381"/>
      <c r="B30" s="381"/>
      <c r="C30" s="193"/>
      <c r="D30" s="193"/>
      <c r="E30" s="193"/>
      <c r="F30" s="193"/>
      <c r="G30" s="193"/>
      <c r="H30" s="193"/>
      <c r="I30" s="193"/>
    </row>
    <row r="31" spans="1:9" ht="13.8">
      <c r="A31" s="21"/>
      <c r="B31" s="21"/>
      <c r="C31" s="382" t="s">
        <v>96</v>
      </c>
      <c r="D31" s="21"/>
      <c r="E31" s="21"/>
      <c r="F31" s="19"/>
      <c r="G31" s="21"/>
      <c r="H31" s="21"/>
      <c r="I31" s="21"/>
    </row>
    <row r="32" spans="1:9" ht="13.8">
      <c r="A32" s="21"/>
      <c r="B32" s="21"/>
      <c r="C32" s="21"/>
      <c r="D32" s="442"/>
      <c r="E32" s="442"/>
      <c r="G32" s="196"/>
      <c r="H32" s="383"/>
    </row>
    <row r="33" spans="3:8" ht="13.8">
      <c r="C33" s="21"/>
      <c r="D33" s="443" t="s">
        <v>251</v>
      </c>
      <c r="E33" s="443"/>
      <c r="G33" s="444" t="s">
        <v>457</v>
      </c>
      <c r="H33" s="444"/>
    </row>
    <row r="34" spans="3:8" ht="13.8">
      <c r="C34" s="21"/>
      <c r="D34" s="21"/>
      <c r="E34" s="21"/>
      <c r="G34" s="445"/>
      <c r="H34" s="445"/>
    </row>
    <row r="35" spans="3:8" ht="13.8">
      <c r="C35" s="21"/>
      <c r="D35" s="446" t="s">
        <v>127</v>
      </c>
      <c r="E35" s="446"/>
      <c r="G35" s="445"/>
      <c r="H35" s="44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ColWidth="9.109375" defaultRowHeight="13.2"/>
  <cols>
    <col min="1" max="1" width="6.88671875" style="375" customWidth="1"/>
    <col min="2" max="2" width="14.88671875" style="375" customWidth="1"/>
    <col min="3" max="3" width="21.109375" style="375" customWidth="1"/>
    <col min="4" max="5" width="12.6640625" style="375" customWidth="1"/>
    <col min="6" max="6" width="13.44140625" style="375" bestFit="1" customWidth="1"/>
    <col min="7" max="7" width="15.33203125" style="375" customWidth="1"/>
    <col min="8" max="8" width="23.88671875" style="375" customWidth="1"/>
    <col min="9" max="9" width="12.109375" style="375" bestFit="1" customWidth="1"/>
    <col min="10" max="10" width="19" style="375" customWidth="1"/>
    <col min="11" max="11" width="17.6640625" style="375" customWidth="1"/>
    <col min="12" max="16384" width="9.109375" style="375"/>
  </cols>
  <sheetData>
    <row r="1" spans="1:12" s="197" customFormat="1" ht="13.8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61" t="s">
        <v>97</v>
      </c>
    </row>
    <row r="2" spans="1:12" s="197" customFormat="1" ht="13.8">
      <c r="A2" s="147" t="s">
        <v>128</v>
      </c>
      <c r="B2" s="147"/>
      <c r="C2" s="147"/>
      <c r="D2" s="191"/>
      <c r="E2" s="191"/>
      <c r="F2" s="191"/>
      <c r="G2" s="191"/>
      <c r="H2" s="191"/>
      <c r="I2" s="191"/>
      <c r="J2" s="191"/>
      <c r="K2" s="358" t="str">
        <f>'ფორმა N1'!L2</f>
        <v>09/01/2020-09/21/2020</v>
      </c>
    </row>
    <row r="3" spans="1:12" s="197" customFormat="1" ht="13.8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0"/>
      <c r="L3" s="375"/>
    </row>
    <row r="4" spans="1:12" s="197" customFormat="1" ht="13.8">
      <c r="A4" s="113" t="s">
        <v>257</v>
      </c>
      <c r="B4" s="113"/>
      <c r="C4" s="113"/>
      <c r="D4" s="113"/>
      <c r="E4" s="113"/>
      <c r="F4" s="370"/>
      <c r="G4" s="192"/>
      <c r="H4" s="191"/>
      <c r="I4" s="191"/>
      <c r="J4" s="191"/>
      <c r="K4" s="191"/>
    </row>
    <row r="5" spans="1:12" ht="13.8">
      <c r="A5" s="371" t="str">
        <f>'ფორმა N1'!A5</f>
        <v>მპგ "სოციალური სამართლიანობისათვის"</v>
      </c>
      <c r="B5" s="371"/>
      <c r="C5" s="371"/>
      <c r="D5" s="372"/>
      <c r="E5" s="372"/>
      <c r="F5" s="372"/>
      <c r="G5" s="373"/>
      <c r="H5" s="374"/>
      <c r="I5" s="374"/>
      <c r="J5" s="374"/>
      <c r="K5" s="373"/>
    </row>
    <row r="6" spans="1:12" s="197" customFormat="1" ht="15">
      <c r="A6" s="141"/>
      <c r="B6" s="141"/>
      <c r="C6" s="141"/>
      <c r="D6" s="376"/>
      <c r="E6" s="376"/>
      <c r="F6" s="376"/>
      <c r="G6" s="191"/>
      <c r="H6" s="191"/>
      <c r="I6" s="191"/>
      <c r="J6" s="191"/>
      <c r="K6" s="191"/>
    </row>
    <row r="7" spans="1:12" s="197" customFormat="1" ht="55.2">
      <c r="A7" s="377" t="s">
        <v>64</v>
      </c>
      <c r="B7" s="377" t="s">
        <v>450</v>
      </c>
      <c r="C7" s="377" t="s">
        <v>231</v>
      </c>
      <c r="D7" s="378" t="s">
        <v>228</v>
      </c>
      <c r="E7" s="378" t="s">
        <v>229</v>
      </c>
      <c r="F7" s="378" t="s">
        <v>322</v>
      </c>
      <c r="G7" s="378" t="s">
        <v>230</v>
      </c>
      <c r="H7" s="378" t="s">
        <v>458</v>
      </c>
      <c r="I7" s="378" t="s">
        <v>227</v>
      </c>
      <c r="J7" s="378" t="s">
        <v>455</v>
      </c>
      <c r="K7" s="378" t="s">
        <v>456</v>
      </c>
    </row>
    <row r="8" spans="1:12" s="197" customFormat="1" ht="13.8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7">
        <v>9</v>
      </c>
      <c r="J8" s="377">
        <v>10</v>
      </c>
      <c r="K8" s="378">
        <v>11</v>
      </c>
    </row>
    <row r="9" spans="1:12" s="197" customFormat="1" ht="13.8">
      <c r="A9" s="379">
        <v>1</v>
      </c>
      <c r="B9" s="379"/>
      <c r="C9" s="379"/>
      <c r="D9" s="380"/>
      <c r="E9" s="380"/>
      <c r="F9" s="380"/>
      <c r="G9" s="380"/>
      <c r="H9" s="380"/>
      <c r="I9" s="380"/>
      <c r="J9" s="380"/>
      <c r="K9" s="380"/>
    </row>
    <row r="10" spans="1:12" s="197" customFormat="1" ht="13.8">
      <c r="A10" s="379">
        <v>2</v>
      </c>
      <c r="B10" s="379"/>
      <c r="C10" s="379"/>
      <c r="D10" s="380"/>
      <c r="E10" s="380"/>
      <c r="F10" s="380"/>
      <c r="G10" s="380"/>
      <c r="H10" s="380"/>
      <c r="I10" s="380"/>
      <c r="J10" s="380"/>
      <c r="K10" s="380"/>
    </row>
    <row r="11" spans="1:12" s="197" customFormat="1" ht="13.8">
      <c r="A11" s="379">
        <v>3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</row>
    <row r="12" spans="1:12" s="197" customFormat="1" ht="13.8">
      <c r="A12" s="379">
        <v>4</v>
      </c>
      <c r="B12" s="379"/>
      <c r="C12" s="379"/>
      <c r="D12" s="380"/>
      <c r="E12" s="380"/>
      <c r="F12" s="380"/>
      <c r="G12" s="380"/>
      <c r="H12" s="380"/>
      <c r="I12" s="380"/>
      <c r="J12" s="380"/>
      <c r="K12" s="380"/>
    </row>
    <row r="13" spans="1:12" s="197" customFormat="1" ht="13.8">
      <c r="A13" s="379">
        <v>5</v>
      </c>
      <c r="B13" s="379"/>
      <c r="C13" s="379"/>
      <c r="D13" s="380"/>
      <c r="E13" s="380"/>
      <c r="F13" s="380"/>
      <c r="G13" s="380"/>
      <c r="H13" s="380"/>
      <c r="I13" s="380"/>
      <c r="J13" s="380"/>
      <c r="K13" s="380"/>
    </row>
    <row r="14" spans="1:12" s="197" customFormat="1" ht="13.8">
      <c r="A14" s="379">
        <v>6</v>
      </c>
      <c r="B14" s="379"/>
      <c r="C14" s="379"/>
      <c r="D14" s="380"/>
      <c r="E14" s="380"/>
      <c r="F14" s="380"/>
      <c r="G14" s="380"/>
      <c r="H14" s="380"/>
      <c r="I14" s="380"/>
      <c r="J14" s="380"/>
      <c r="K14" s="380"/>
    </row>
    <row r="15" spans="1:12" s="197" customFormat="1" ht="13.8">
      <c r="A15" s="379">
        <v>7</v>
      </c>
      <c r="B15" s="379"/>
      <c r="C15" s="379"/>
      <c r="D15" s="380"/>
      <c r="E15" s="380"/>
      <c r="F15" s="380"/>
      <c r="G15" s="380"/>
      <c r="H15" s="380"/>
      <c r="I15" s="380"/>
      <c r="J15" s="380"/>
      <c r="K15" s="380"/>
    </row>
    <row r="16" spans="1:12" s="197" customFormat="1" ht="13.8">
      <c r="A16" s="379">
        <v>8</v>
      </c>
      <c r="B16" s="379"/>
      <c r="C16" s="379"/>
      <c r="D16" s="380"/>
      <c r="E16" s="380"/>
      <c r="F16" s="380"/>
      <c r="G16" s="380"/>
      <c r="H16" s="380"/>
      <c r="I16" s="380"/>
      <c r="J16" s="380"/>
      <c r="K16" s="380"/>
    </row>
    <row r="17" spans="1:11" s="197" customFormat="1" ht="13.8">
      <c r="A17" s="379">
        <v>9</v>
      </c>
      <c r="B17" s="379"/>
      <c r="C17" s="379"/>
      <c r="D17" s="380"/>
      <c r="E17" s="380"/>
      <c r="F17" s="380"/>
      <c r="G17" s="380"/>
      <c r="H17" s="380"/>
      <c r="I17" s="380"/>
      <c r="J17" s="380"/>
      <c r="K17" s="380"/>
    </row>
    <row r="18" spans="1:11" s="197" customFormat="1" ht="13.8">
      <c r="A18" s="379">
        <v>10</v>
      </c>
      <c r="B18" s="379"/>
      <c r="C18" s="379"/>
      <c r="D18" s="380"/>
      <c r="E18" s="380"/>
      <c r="F18" s="380"/>
      <c r="G18" s="380"/>
      <c r="H18" s="380"/>
      <c r="I18" s="380"/>
      <c r="J18" s="380"/>
      <c r="K18" s="380"/>
    </row>
    <row r="19" spans="1:11" s="197" customFormat="1" ht="13.8">
      <c r="A19" s="379">
        <v>11</v>
      </c>
      <c r="B19" s="379"/>
      <c r="C19" s="379"/>
      <c r="D19" s="380"/>
      <c r="E19" s="380"/>
      <c r="F19" s="380"/>
      <c r="G19" s="380"/>
      <c r="H19" s="380"/>
      <c r="I19" s="380"/>
      <c r="J19" s="380"/>
      <c r="K19" s="380"/>
    </row>
    <row r="20" spans="1:11" s="197" customFormat="1" ht="13.8">
      <c r="A20" s="379">
        <v>12</v>
      </c>
      <c r="B20" s="379"/>
      <c r="C20" s="379"/>
      <c r="D20" s="380"/>
      <c r="E20" s="380"/>
      <c r="F20" s="380"/>
      <c r="G20" s="380"/>
      <c r="H20" s="380"/>
      <c r="I20" s="380"/>
      <c r="J20" s="380"/>
      <c r="K20" s="380"/>
    </row>
    <row r="21" spans="1:11" s="197" customFormat="1" ht="13.8">
      <c r="A21" s="379">
        <v>13</v>
      </c>
      <c r="B21" s="379"/>
      <c r="C21" s="379"/>
      <c r="D21" s="380"/>
      <c r="E21" s="380"/>
      <c r="F21" s="380"/>
      <c r="G21" s="380"/>
      <c r="H21" s="380"/>
      <c r="I21" s="380"/>
      <c r="J21" s="380"/>
      <c r="K21" s="380"/>
    </row>
    <row r="22" spans="1:11" s="197" customFormat="1" ht="13.8">
      <c r="A22" s="379">
        <v>14</v>
      </c>
      <c r="B22" s="379"/>
      <c r="C22" s="379"/>
      <c r="D22" s="380"/>
      <c r="E22" s="380"/>
      <c r="F22" s="380"/>
      <c r="G22" s="380"/>
      <c r="H22" s="380"/>
      <c r="I22" s="380"/>
      <c r="J22" s="380"/>
      <c r="K22" s="380"/>
    </row>
    <row r="23" spans="1:11" s="197" customFormat="1" ht="13.8">
      <c r="A23" s="379">
        <v>15</v>
      </c>
      <c r="B23" s="379"/>
      <c r="C23" s="379"/>
      <c r="D23" s="380"/>
      <c r="E23" s="380"/>
      <c r="F23" s="380"/>
      <c r="G23" s="380"/>
      <c r="H23" s="380"/>
      <c r="I23" s="380"/>
      <c r="J23" s="380"/>
      <c r="K23" s="380"/>
    </row>
    <row r="24" spans="1:11" s="197" customFormat="1" ht="13.8">
      <c r="A24" s="379">
        <v>16</v>
      </c>
      <c r="B24" s="379"/>
      <c r="C24" s="379"/>
      <c r="D24" s="380"/>
      <c r="E24" s="380"/>
      <c r="F24" s="380"/>
      <c r="G24" s="380"/>
      <c r="H24" s="380"/>
      <c r="I24" s="380"/>
      <c r="J24" s="380"/>
      <c r="K24" s="380"/>
    </row>
    <row r="25" spans="1:11" s="197" customFormat="1" ht="13.8">
      <c r="A25" s="379">
        <v>17</v>
      </c>
      <c r="B25" s="379"/>
      <c r="C25" s="379"/>
      <c r="D25" s="380"/>
      <c r="E25" s="380"/>
      <c r="F25" s="380"/>
      <c r="G25" s="380"/>
      <c r="H25" s="380"/>
      <c r="I25" s="380"/>
      <c r="J25" s="380"/>
      <c r="K25" s="380"/>
    </row>
    <row r="26" spans="1:11" s="197" customFormat="1" ht="13.8">
      <c r="A26" s="379">
        <v>18</v>
      </c>
      <c r="B26" s="379"/>
      <c r="C26" s="379"/>
      <c r="D26" s="380"/>
      <c r="E26" s="380"/>
      <c r="F26" s="380"/>
      <c r="G26" s="380"/>
      <c r="H26" s="380"/>
      <c r="I26" s="380"/>
      <c r="J26" s="380"/>
      <c r="K26" s="380"/>
    </row>
    <row r="27" spans="1:11" s="197" customFormat="1" ht="13.8">
      <c r="A27" s="379" t="s">
        <v>261</v>
      </c>
      <c r="B27" s="379"/>
      <c r="C27" s="379"/>
      <c r="D27" s="380"/>
      <c r="E27" s="380"/>
      <c r="F27" s="380"/>
      <c r="G27" s="380"/>
      <c r="H27" s="380"/>
      <c r="I27" s="380"/>
      <c r="J27" s="380"/>
      <c r="K27" s="380"/>
    </row>
    <row r="28" spans="1:1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1" ht="13.8">
      <c r="A30" s="385"/>
      <c r="B30" s="385"/>
      <c r="C30" s="385"/>
      <c r="D30" s="384"/>
      <c r="E30" s="384"/>
      <c r="F30" s="384"/>
      <c r="G30" s="384"/>
      <c r="H30" s="384"/>
      <c r="I30" s="384"/>
      <c r="J30" s="384"/>
      <c r="K30" s="384"/>
    </row>
    <row r="31" spans="1:11" ht="13.8">
      <c r="A31" s="386"/>
      <c r="B31" s="386"/>
      <c r="C31" s="386"/>
      <c r="D31" s="387" t="s">
        <v>96</v>
      </c>
      <c r="E31" s="386"/>
      <c r="F31" s="386"/>
      <c r="G31" s="388"/>
      <c r="H31" s="386"/>
      <c r="I31" s="386"/>
      <c r="J31" s="386"/>
      <c r="K31" s="386"/>
    </row>
    <row r="32" spans="1:11" ht="13.8">
      <c r="A32" s="386"/>
      <c r="B32" s="386"/>
      <c r="C32" s="386"/>
      <c r="D32" s="386"/>
      <c r="E32" s="389"/>
      <c r="F32" s="386"/>
      <c r="H32" s="389"/>
      <c r="I32" s="389"/>
      <c r="J32" s="390"/>
    </row>
    <row r="33" spans="4:9" ht="13.8">
      <c r="D33" s="386"/>
      <c r="E33" s="391" t="s">
        <v>251</v>
      </c>
      <c r="F33" s="386"/>
      <c r="H33" s="392" t="s">
        <v>256</v>
      </c>
      <c r="I33" s="392"/>
    </row>
    <row r="34" spans="4:9" ht="13.8">
      <c r="D34" s="386"/>
      <c r="E34" s="393" t="s">
        <v>127</v>
      </c>
      <c r="F34" s="386"/>
      <c r="H34" s="386" t="s">
        <v>252</v>
      </c>
      <c r="I34" s="386"/>
    </row>
    <row r="35" spans="4:9" ht="13.8">
      <c r="D35" s="386"/>
      <c r="E35" s="39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ColWidth="9.109375" defaultRowHeight="13.2"/>
  <cols>
    <col min="1" max="1" width="11.6640625" style="182" customWidth="1"/>
    <col min="2" max="2" width="21.5546875" style="182" customWidth="1"/>
    <col min="3" max="3" width="19.109375" style="182" customWidth="1"/>
    <col min="4" max="4" width="23.6640625" style="182" customWidth="1"/>
    <col min="5" max="6" width="16.5546875" style="182" bestFit="1" customWidth="1"/>
    <col min="7" max="7" width="17" style="182" customWidth="1"/>
    <col min="8" max="8" width="19" style="182" customWidth="1"/>
    <col min="9" max="9" width="24.44140625" style="182" customWidth="1"/>
    <col min="10" max="16384" width="9.109375" style="182"/>
  </cols>
  <sheetData>
    <row r="1" spans="1:13" customFormat="1" ht="13.8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3.8">
      <c r="A2" s="104" t="s">
        <v>128</v>
      </c>
      <c r="B2" s="137"/>
      <c r="C2" s="137"/>
      <c r="D2" s="137"/>
      <c r="E2" s="137"/>
      <c r="F2" s="137"/>
      <c r="G2" s="137"/>
      <c r="H2" s="143"/>
      <c r="I2" s="202" t="str">
        <f>'ფორმა N1'!L2</f>
        <v>09/01/2020-09/21/2020</v>
      </c>
    </row>
    <row r="3" spans="1:13" customFormat="1" ht="13.8">
      <c r="A3" s="137"/>
      <c r="B3" s="137"/>
      <c r="C3" s="137"/>
      <c r="D3" s="137"/>
      <c r="E3" s="137"/>
      <c r="F3" s="137"/>
      <c r="G3" s="137"/>
      <c r="H3" s="140"/>
      <c r="I3" s="140"/>
      <c r="M3" s="182"/>
    </row>
    <row r="4" spans="1:13" customFormat="1" ht="13.8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3.8">
      <c r="A5" s="203" t="str">
        <f>'ფორმა N1'!A5</f>
        <v>მპგ "სოციალური სამართლიანობისათვის"</v>
      </c>
      <c r="B5" s="79"/>
      <c r="C5" s="79"/>
      <c r="D5" s="205"/>
      <c r="E5" s="205"/>
      <c r="F5" s="205"/>
      <c r="G5" s="205"/>
      <c r="H5" s="205"/>
      <c r="I5" s="204"/>
    </row>
    <row r="6" spans="1:13" customFormat="1" ht="15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55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3.8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3.8">
      <c r="A9" s="66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3.8">
      <c r="A10" s="66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3.8">
      <c r="A11" s="66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3.8">
      <c r="A12" s="66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3.8">
      <c r="A13" s="66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3.8">
      <c r="A14" s="66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3.8">
      <c r="A15" s="66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3.8">
      <c r="A16" s="66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3.8">
      <c r="A17" s="66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3.8">
      <c r="A18" s="66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3.8">
      <c r="A19" s="66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3.8">
      <c r="A20" s="66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3.8">
      <c r="A21" s="66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3.8">
      <c r="A22" s="66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3.8">
      <c r="A23" s="66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3.8">
      <c r="A24" s="66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3.8">
      <c r="A25" s="66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3.8">
      <c r="A26" s="66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3.8">
      <c r="A27" s="66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ht="13.8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3.8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3.8">
      <c r="A32" s="181"/>
      <c r="B32" s="181"/>
      <c r="C32" s="185"/>
      <c r="D32" s="181"/>
      <c r="F32" s="185"/>
      <c r="G32" s="212"/>
    </row>
    <row r="33" spans="2:6" ht="13.8">
      <c r="B33" s="181"/>
      <c r="C33" s="187" t="s">
        <v>251</v>
      </c>
      <c r="D33" s="181"/>
      <c r="F33" s="188" t="s">
        <v>256</v>
      </c>
    </row>
    <row r="34" spans="2:6" ht="13.8">
      <c r="B34" s="181"/>
      <c r="C34" s="189" t="s">
        <v>127</v>
      </c>
      <c r="D34" s="181"/>
      <c r="F34" s="181" t="s">
        <v>252</v>
      </c>
    </row>
    <row r="35" spans="2:6" ht="13.8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ColWidth="9.109375" defaultRowHeight="13.8"/>
  <cols>
    <col min="1" max="1" width="10" style="181" customWidth="1"/>
    <col min="2" max="2" width="20.33203125" style="181" customWidth="1"/>
    <col min="3" max="3" width="30" style="181" customWidth="1"/>
    <col min="4" max="4" width="29" style="181" customWidth="1"/>
    <col min="5" max="5" width="22.5546875" style="181" customWidth="1"/>
    <col min="6" max="6" width="20" style="181" customWidth="1"/>
    <col min="7" max="7" width="29.33203125" style="181" customWidth="1"/>
    <col min="8" max="8" width="27.109375" style="181" customWidth="1"/>
    <col min="9" max="9" width="26.44140625" style="181" customWidth="1"/>
    <col min="10" max="10" width="0.5546875" style="181" customWidth="1"/>
    <col min="11" max="16384" width="9.109375" style="181"/>
  </cols>
  <sheetData>
    <row r="1" spans="1:10">
      <c r="A1" s="73" t="s">
        <v>362</v>
      </c>
      <c r="B1" s="75"/>
      <c r="C1" s="75"/>
      <c r="D1" s="75"/>
      <c r="E1" s="75"/>
      <c r="F1" s="75"/>
      <c r="G1" s="75"/>
      <c r="H1" s="75"/>
      <c r="I1" s="160" t="s">
        <v>186</v>
      </c>
      <c r="J1" s="161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162" t="str">
        <f>'ფორმა N1'!L2</f>
        <v>09/01/2020-09/21/2020</v>
      </c>
      <c r="J2" s="161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1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3" t="str">
        <f>'ფორმა N1'!A5</f>
        <v>მპგ "სოციალური სამართლიანობისათვის"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3" t="s">
        <v>64</v>
      </c>
      <c r="B8" s="351" t="s">
        <v>344</v>
      </c>
      <c r="C8" s="352" t="s">
        <v>381</v>
      </c>
      <c r="D8" s="352" t="s">
        <v>382</v>
      </c>
      <c r="E8" s="352" t="s">
        <v>345</v>
      </c>
      <c r="F8" s="352" t="s">
        <v>358</v>
      </c>
      <c r="G8" s="352" t="s">
        <v>359</v>
      </c>
      <c r="H8" s="352" t="s">
        <v>383</v>
      </c>
      <c r="I8" s="164" t="s">
        <v>360</v>
      </c>
      <c r="J8" s="104"/>
    </row>
    <row r="9" spans="1:10">
      <c r="A9" s="166">
        <v>1</v>
      </c>
      <c r="B9" s="194"/>
      <c r="C9" s="171"/>
      <c r="D9" s="171"/>
      <c r="E9" s="170"/>
      <c r="F9" s="170"/>
      <c r="G9" s="170"/>
      <c r="H9" s="170"/>
      <c r="I9" s="170"/>
      <c r="J9" s="104"/>
    </row>
    <row r="10" spans="1:10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4"/>
    </row>
    <row r="11" spans="1:10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4"/>
    </row>
    <row r="12" spans="1:10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4"/>
    </row>
    <row r="13" spans="1:10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4"/>
    </row>
    <row r="14" spans="1:10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4"/>
    </row>
    <row r="15" spans="1:10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4"/>
    </row>
    <row r="16" spans="1:10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4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4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4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4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4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4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4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4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4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4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4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4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4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4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4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4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4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4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4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4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4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4"/>
    </row>
    <row r="38" spans="1:12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56">
        <f>SUM(I9:I37)</f>
        <v>0</v>
      </c>
      <c r="J38" s="104"/>
    </row>
    <row r="40" spans="1:12">
      <c r="A40" s="181" t="s">
        <v>396</v>
      </c>
    </row>
    <row r="42" spans="1:12">
      <c r="B42" s="183" t="s">
        <v>96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3.2"/>
    <row r="49" s="182" customFormat="1" ht="13.2"/>
    <row r="50" s="182" customFormat="1" ht="13.2"/>
    <row r="51" s="182" customFormat="1" ht="13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K25" sqref="K25"/>
    </sheetView>
  </sheetViews>
  <sheetFormatPr defaultColWidth="9.109375" defaultRowHeight="13.2"/>
  <cols>
    <col min="1" max="1" width="7.33203125" style="197" customWidth="1"/>
    <col min="2" max="2" width="57.33203125" style="197" customWidth="1"/>
    <col min="3" max="3" width="24.109375" style="197" customWidth="1"/>
    <col min="4" max="16384" width="9.109375" style="197"/>
  </cols>
  <sheetData>
    <row r="1" spans="1:3" s="6" customFormat="1" ht="18.75" customHeight="1">
      <c r="A1" s="448" t="s">
        <v>460</v>
      </c>
      <c r="B1" s="448"/>
      <c r="C1" s="361" t="s">
        <v>97</v>
      </c>
    </row>
    <row r="2" spans="1:3" s="6" customFormat="1" ht="13.8">
      <c r="A2" s="448"/>
      <c r="B2" s="448"/>
      <c r="C2" s="358" t="str">
        <f>'ფორმა N1'!L2</f>
        <v>09/01/2020-09/21/2020</v>
      </c>
    </row>
    <row r="3" spans="1:3" s="6" customFormat="1" ht="13.8">
      <c r="A3" s="394" t="s">
        <v>128</v>
      </c>
      <c r="B3" s="359"/>
      <c r="C3" s="360"/>
    </row>
    <row r="4" spans="1:3" s="6" customFormat="1" ht="13.8">
      <c r="A4" s="113"/>
      <c r="B4" s="359"/>
      <c r="C4" s="360"/>
    </row>
    <row r="5" spans="1:3" s="21" customFormat="1" ht="13.8">
      <c r="A5" s="449" t="s">
        <v>257</v>
      </c>
      <c r="B5" s="449"/>
      <c r="C5" s="113"/>
    </row>
    <row r="6" spans="1:3" s="21" customFormat="1" ht="13.8">
      <c r="A6" s="450" t="str">
        <f>'ფორმა N1'!A5</f>
        <v>მპგ "სოციალური სამართლიანობისათვის"</v>
      </c>
      <c r="B6" s="450"/>
      <c r="C6" s="113"/>
    </row>
    <row r="7" spans="1:3">
      <c r="A7" s="395"/>
      <c r="B7" s="395"/>
      <c r="C7" s="395"/>
    </row>
    <row r="8" spans="1:3">
      <c r="A8" s="395"/>
      <c r="B8" s="395"/>
      <c r="C8" s="395"/>
    </row>
    <row r="9" spans="1:3" ht="30" customHeight="1">
      <c r="A9" s="396" t="s">
        <v>64</v>
      </c>
      <c r="B9" s="396" t="s">
        <v>11</v>
      </c>
      <c r="C9" s="397" t="s">
        <v>9</v>
      </c>
    </row>
    <row r="10" spans="1:3" ht="13.8">
      <c r="A10" s="398">
        <v>1</v>
      </c>
      <c r="B10" s="399" t="s">
        <v>57</v>
      </c>
      <c r="C10" s="414">
        <f>'ფორმა N4'!D11+'ფორმა N5'!D9</f>
        <v>42524.4</v>
      </c>
    </row>
    <row r="11" spans="1:3" ht="13.8">
      <c r="A11" s="401">
        <v>1.1000000000000001</v>
      </c>
      <c r="B11" s="399" t="s">
        <v>461</v>
      </c>
      <c r="C11" s="415">
        <f>'ფორმა N4'!D39+'ფორმა N5'!D37</f>
        <v>9779</v>
      </c>
    </row>
    <row r="12" spans="1:3" ht="13.8">
      <c r="A12" s="402" t="s">
        <v>30</v>
      </c>
      <c r="B12" s="399" t="s">
        <v>462</v>
      </c>
      <c r="C12" s="415">
        <f>'ფორმა N4'!D40+'ფორმა N5'!D38</f>
        <v>0</v>
      </c>
    </row>
    <row r="13" spans="1:3" ht="13.8">
      <c r="A13" s="401">
        <v>1.2</v>
      </c>
      <c r="B13" s="399" t="s">
        <v>58</v>
      </c>
      <c r="C13" s="415">
        <f>'ფორმა N4'!D12+'ფორმა N5'!D10</f>
        <v>12250</v>
      </c>
    </row>
    <row r="14" spans="1:3" ht="13.8">
      <c r="A14" s="401">
        <v>1.3</v>
      </c>
      <c r="B14" s="399" t="s">
        <v>463</v>
      </c>
      <c r="C14" s="415">
        <f>'ფორმა N4'!D17+'ფორმა N5'!D15</f>
        <v>0</v>
      </c>
    </row>
    <row r="15" spans="1:3" ht="13.8">
      <c r="A15" s="447"/>
      <c r="B15" s="447"/>
      <c r="C15" s="447"/>
    </row>
    <row r="16" spans="1:3" ht="30" customHeight="1">
      <c r="A16" s="396" t="s">
        <v>64</v>
      </c>
      <c r="B16" s="396" t="s">
        <v>232</v>
      </c>
      <c r="C16" s="397" t="s">
        <v>67</v>
      </c>
    </row>
    <row r="17" spans="1:4" ht="13.8">
      <c r="A17" s="398">
        <v>2</v>
      </c>
      <c r="B17" s="399" t="s">
        <v>464</v>
      </c>
      <c r="C17" s="400">
        <f>'ფორმა N2'!D9+'ფორმა N2'!C26+'ფორმა N3'!D9+'ფორმა N3'!C26</f>
        <v>48000</v>
      </c>
    </row>
    <row r="18" spans="1:4" ht="13.8">
      <c r="A18" s="403">
        <v>2.1</v>
      </c>
      <c r="B18" s="399" t="s">
        <v>465</v>
      </c>
      <c r="C18" s="399">
        <f>'ფორმა N2'!D17+'ფორმა N3'!D17</f>
        <v>0</v>
      </c>
    </row>
    <row r="19" spans="1:4" ht="13.8">
      <c r="A19" s="403">
        <v>2.2000000000000002</v>
      </c>
      <c r="B19" s="399" t="s">
        <v>466</v>
      </c>
      <c r="C19" s="399">
        <f>'ფორმა N2'!D18+'ფორმა N3'!D18</f>
        <v>0</v>
      </c>
    </row>
    <row r="20" spans="1:4" ht="13.8">
      <c r="A20" s="403">
        <v>2.2999999999999998</v>
      </c>
      <c r="B20" s="399" t="s">
        <v>467</v>
      </c>
      <c r="C20" s="404">
        <f>SUM(C21:C25)</f>
        <v>48000</v>
      </c>
    </row>
    <row r="21" spans="1:4" ht="13.8">
      <c r="A21" s="402" t="s">
        <v>468</v>
      </c>
      <c r="B21" s="405" t="s">
        <v>469</v>
      </c>
      <c r="C21" s="399">
        <f>'ფორმა N2'!D13+'ფორმა N3'!D13</f>
        <v>48000</v>
      </c>
    </row>
    <row r="22" spans="1:4" ht="13.8">
      <c r="A22" s="402" t="s">
        <v>470</v>
      </c>
      <c r="B22" s="405" t="s">
        <v>471</v>
      </c>
      <c r="C22" s="399">
        <f>'ფორმა N2'!C27+'ფორმა N3'!C27</f>
        <v>0</v>
      </c>
    </row>
    <row r="23" spans="1:4" ht="13.8">
      <c r="A23" s="402" t="s">
        <v>472</v>
      </c>
      <c r="B23" s="405" t="s">
        <v>473</v>
      </c>
      <c r="C23" s="399">
        <f>'ფორმა N2'!D14+'ფორმა N3'!D14</f>
        <v>0</v>
      </c>
    </row>
    <row r="24" spans="1:4" ht="13.8">
      <c r="A24" s="402" t="s">
        <v>474</v>
      </c>
      <c r="B24" s="405" t="s">
        <v>475</v>
      </c>
      <c r="C24" s="399">
        <f>'ფორმა N2'!C31+'ფორმა N3'!C31</f>
        <v>0</v>
      </c>
    </row>
    <row r="25" spans="1:4" ht="13.8">
      <c r="A25" s="402" t="s">
        <v>476</v>
      </c>
      <c r="B25" s="405" t="s">
        <v>477</v>
      </c>
      <c r="C25" s="399">
        <f>'ფორმა N2'!D11+'ფორმა N3'!D11</f>
        <v>0</v>
      </c>
    </row>
    <row r="26" spans="1:4" ht="13.8">
      <c r="A26" s="412"/>
      <c r="B26" s="411"/>
      <c r="C26" s="410"/>
    </row>
    <row r="27" spans="1:4" ht="13.8">
      <c r="A27" s="412"/>
      <c r="B27" s="411"/>
      <c r="C27" s="410"/>
    </row>
    <row r="28" spans="1:4" ht="13.8">
      <c r="A28" s="21"/>
      <c r="B28" s="21"/>
      <c r="C28" s="21"/>
      <c r="D28" s="409"/>
    </row>
    <row r="29" spans="1:4" ht="13.8">
      <c r="A29" s="195" t="s">
        <v>96</v>
      </c>
      <c r="B29" s="21"/>
      <c r="C29" s="21"/>
      <c r="D29" s="409"/>
    </row>
    <row r="30" spans="1:4" ht="13.8">
      <c r="A30" s="21"/>
      <c r="B30" s="21"/>
      <c r="C30" s="21"/>
      <c r="D30" s="409"/>
    </row>
    <row r="31" spans="1:4" ht="13.8">
      <c r="A31" s="21"/>
      <c r="B31" s="21"/>
      <c r="C31" s="21"/>
      <c r="D31" s="408"/>
    </row>
    <row r="32" spans="1:4" ht="13.8">
      <c r="B32" s="195" t="s">
        <v>254</v>
      </c>
      <c r="C32" s="21"/>
      <c r="D32" s="408"/>
    </row>
    <row r="33" spans="2:4" ht="13.8">
      <c r="B33" s="21" t="s">
        <v>253</v>
      </c>
      <c r="C33" s="21"/>
      <c r="D33" s="408"/>
    </row>
    <row r="34" spans="2:4">
      <c r="B34" s="407" t="s">
        <v>127</v>
      </c>
      <c r="D34" s="40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3.8">
      <c r="A2" s="62">
        <v>40907</v>
      </c>
      <c r="C2" t="s">
        <v>188</v>
      </c>
      <c r="E2" t="s">
        <v>219</v>
      </c>
      <c r="G2" s="64" t="s">
        <v>224</v>
      </c>
    </row>
    <row r="3" spans="1:7" ht="13.8">
      <c r="A3" s="62">
        <v>40908</v>
      </c>
      <c r="C3" t="s">
        <v>189</v>
      </c>
      <c r="E3" t="s">
        <v>220</v>
      </c>
      <c r="G3" s="64" t="s">
        <v>225</v>
      </c>
    </row>
    <row r="4" spans="1:7" ht="13.8">
      <c r="A4" s="62">
        <v>40909</v>
      </c>
      <c r="C4" t="s">
        <v>190</v>
      </c>
      <c r="E4" t="s">
        <v>221</v>
      </c>
      <c r="G4" s="64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2020-09-24T10:33:26Z</dcterms:modified>
</cp:coreProperties>
</file>