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updateLinks="never" codeName="ThisWorkbook" defaultThemeVersion="124226"/>
  <bookViews>
    <workbookView xWindow="0" yWindow="0" windowWidth="16608" windowHeight="9432" tabRatio="954" firstSheet="8" activeTab="18"/>
  </bookViews>
  <sheets>
    <sheet name="ფორმა N1" sheetId="42" r:id="rId1"/>
    <sheet name="ფორმა N2" sheetId="3" r:id="rId2"/>
    <sheet name="ფორმა N3" sheetId="7" r:id="rId3"/>
    <sheet name="ფორმა N4" sheetId="40" r:id="rId4"/>
    <sheet name="ფორმა N5" sheetId="47" r:id="rId5"/>
    <sheet name="ფორმა N5.1" sheetId="27" r:id="rId6"/>
    <sheet name="ფორმა 5.2" sheetId="43" r:id="rId7"/>
    <sheet name="ფორმა N5.3" sheetId="44" r:id="rId8"/>
    <sheet name="ფორმა 5.4" sheetId="45" r:id="rId9"/>
    <sheet name="ფორმა 5.5" sheetId="46" r:id="rId10"/>
    <sheet name="ფორმა N7" sheetId="12" r:id="rId11"/>
    <sheet name="ფორმა N8" sheetId="9" r:id="rId12"/>
    <sheet name="ფორმა N 8.1" sheetId="18" r:id="rId13"/>
    <sheet name="ფორმა N9" sheetId="10" r:id="rId14"/>
    <sheet name="ფორმა 9.1" sheetId="56" r:id="rId15"/>
    <sheet name="ფორმა 9.2" sheetId="57" r:id="rId16"/>
    <sheet name="ფორმა 9.6" sheetId="39" r:id="rId17"/>
    <sheet name="ფორმა N 9.7" sheetId="35" r:id="rId18"/>
    <sheet name="შემაჯამებელი ფორმა" sheetId="59" r:id="rId19"/>
    <sheet name="Validation" sheetId="13" state="veryHidden" r:id="rId20"/>
  </sheets>
  <externalReferences>
    <externalReference r:id="rId21"/>
    <externalReference r:id="rId22"/>
  </externalReferences>
  <definedNames>
    <definedName name="_xlnm._FilterDatabase" localSheetId="14" hidden="1">'ფორმა 9.1'!$A$7:$I$7</definedName>
    <definedName name="_xlnm._FilterDatabase" localSheetId="0" hidden="1">'ფორმა N1'!$A$8:$L$8</definedName>
    <definedName name="_xlnm._FilterDatabase" localSheetId="1" hidden="1">'ფორმა N2'!$A$8:$I$8</definedName>
    <definedName name="_xlnm._FilterDatabase" localSheetId="2" hidden="1">'ფორმა N3'!$A$8:$E$14</definedName>
    <definedName name="_xlnm._FilterDatabase" localSheetId="3" hidden="1">'ფორმა N4'!$A$10:$D$65</definedName>
    <definedName name="_xlnm._FilterDatabase" localSheetId="4" hidden="1">'ფორმა N5'!$A$8:$D$11</definedName>
    <definedName name="_xlnm._FilterDatabase" localSheetId="5" hidden="1">'ფორმა N5.1'!$B$9:$D$26</definedName>
    <definedName name="Date" localSheetId="8">#REF!</definedName>
    <definedName name="Date" localSheetId="9">#REF!</definedName>
    <definedName name="Date" localSheetId="14">#REF!</definedName>
    <definedName name="Date" localSheetId="15">#REF!</definedName>
    <definedName name="Date" localSheetId="16">#REF!</definedName>
    <definedName name="Date" localSheetId="17">#REF!</definedName>
    <definedName name="Date" localSheetId="0">#REF!</definedName>
    <definedName name="Date" localSheetId="3">#REF!</definedName>
    <definedName name="Date" localSheetId="4">#REF!</definedName>
    <definedName name="Date" localSheetId="5">#REF!</definedName>
    <definedName name="Date" localSheetId="18">#REF!</definedName>
    <definedName name="Date">#REF!</definedName>
    <definedName name="_xlnm.Print_Area" localSheetId="6">'ფორმა 5.2'!$A$1:$I$114</definedName>
    <definedName name="_xlnm.Print_Area" localSheetId="8">'ფორმა 5.4'!$A$1:$H$46</definedName>
    <definedName name="_xlnm.Print_Area" localSheetId="9">'ფორმა 5.5'!$A$1:$M$49</definedName>
    <definedName name="_xlnm.Print_Area" localSheetId="14">'ფორმა 9.1'!$A$1:$I$99</definedName>
    <definedName name="_xlnm.Print_Area" localSheetId="15">'ფორმა 9.2'!$A$1:$K$35</definedName>
    <definedName name="_xlnm.Print_Area" localSheetId="16">'ფორმა 9.6'!$A$1:$I$35</definedName>
    <definedName name="_xlnm.Print_Area" localSheetId="12">'ფორმა N 8.1'!$A$1:$H$51</definedName>
    <definedName name="_xlnm.Print_Area" localSheetId="17">'ფორმა N 9.7'!$A$1:$I$46</definedName>
    <definedName name="_xlnm.Print_Area" localSheetId="0">'ფორმა N1'!$A$1:$L$45</definedName>
    <definedName name="_xlnm.Print_Area" localSheetId="1">'ფორმა N2'!$A$1:$D$46</definedName>
    <definedName name="_xlnm.Print_Area" localSheetId="2">'ფორმა N3'!$A$1:$D$46</definedName>
    <definedName name="_xlnm.Print_Area" localSheetId="3">'ფორმა N4'!$A$1:$D$91</definedName>
    <definedName name="_xlnm.Print_Area" localSheetId="4">'ფორმა N5'!$A$1:$D$87</definedName>
    <definedName name="_xlnm.Print_Area" localSheetId="5">'ფორმა N5.1'!$A$1:$D$40</definedName>
    <definedName name="_xlnm.Print_Area" localSheetId="10">'ფორმა N7'!$A$1:$D$90</definedName>
    <definedName name="_xlnm.Print_Area" localSheetId="11">'ფორმა N8'!$A$1:$J$21</definedName>
    <definedName name="_xlnm.Print_Area" localSheetId="13">'ფორმა N9'!$A$1:$K$52</definedName>
    <definedName name="_xlnm.Print_Area" localSheetId="18">'შემაჯამებელი ფორმა'!$A$1:$C$35</definedName>
  </definedNames>
  <calcPr calcId="124519"/>
  <fileRecoveryPr repairLoad="1"/>
</workbook>
</file>

<file path=xl/calcChain.xml><?xml version="1.0" encoding="utf-8"?>
<calcChain xmlns="http://schemas.openxmlformats.org/spreadsheetml/2006/main">
  <c r="H19" i="10"/>
  <c r="H17" s="1"/>
  <c r="G19"/>
  <c r="F19"/>
  <c r="F17" s="1"/>
  <c r="F9" s="1"/>
  <c r="E19"/>
  <c r="E17" s="1"/>
  <c r="D19"/>
  <c r="D17" s="1"/>
  <c r="G17"/>
  <c r="H14"/>
  <c r="G14"/>
  <c r="F14"/>
  <c r="E14"/>
  <c r="D14"/>
  <c r="H10"/>
  <c r="H9" s="1"/>
  <c r="G10"/>
  <c r="G9" s="1"/>
  <c r="F10"/>
  <c r="E10"/>
  <c r="E9" s="1"/>
  <c r="D10"/>
  <c r="D9" s="1"/>
  <c r="C64" i="12"/>
  <c r="C45"/>
  <c r="C44" s="1"/>
  <c r="C34"/>
  <c r="C11"/>
  <c r="C10"/>
  <c r="H13" i="43" l="1"/>
  <c r="H14"/>
  <c r="H15"/>
  <c r="H16"/>
  <c r="H17"/>
  <c r="H19"/>
  <c r="H22"/>
  <c r="H23"/>
  <c r="H24"/>
  <c r="H25"/>
  <c r="H28"/>
  <c r="H29"/>
  <c r="H35"/>
  <c r="H36"/>
  <c r="H37"/>
  <c r="H38"/>
  <c r="H40"/>
  <c r="H41"/>
  <c r="H42"/>
  <c r="H43"/>
  <c r="H48"/>
  <c r="H49"/>
  <c r="H50"/>
  <c r="H51"/>
  <c r="H52"/>
  <c r="H54"/>
  <c r="H55"/>
  <c r="H56"/>
  <c r="H57"/>
  <c r="H58"/>
  <c r="H59"/>
  <c r="H60"/>
  <c r="H61"/>
  <c r="H62"/>
  <c r="H64"/>
  <c r="H66"/>
  <c r="H68"/>
  <c r="H69"/>
  <c r="H70"/>
  <c r="H72"/>
  <c r="H73"/>
  <c r="H74"/>
  <c r="H75"/>
  <c r="H76"/>
  <c r="H77"/>
  <c r="H79"/>
  <c r="H81"/>
  <c r="H83"/>
  <c r="H85"/>
  <c r="H86"/>
  <c r="H87"/>
  <c r="H89"/>
  <c r="H92"/>
  <c r="H93"/>
  <c r="H94"/>
  <c r="H95"/>
  <c r="H97"/>
  <c r="H12"/>
  <c r="C12" i="7" l="1"/>
  <c r="D12"/>
  <c r="D9" i="3"/>
  <c r="C12"/>
  <c r="D12"/>
  <c r="C14" i="59" l="1"/>
  <c r="D15" i="47"/>
  <c r="C20" i="59" l="1"/>
  <c r="C25"/>
  <c r="C24"/>
  <c r="C23"/>
  <c r="C22"/>
  <c r="C21"/>
  <c r="C19"/>
  <c r="C18"/>
  <c r="C12"/>
  <c r="I2" i="35" l="1"/>
  <c r="I2" i="39"/>
  <c r="K2" i="57"/>
  <c r="I2" i="56"/>
  <c r="I2" i="10"/>
  <c r="G2" i="18"/>
  <c r="I2" i="9"/>
  <c r="D2" i="12"/>
  <c r="L3" i="46"/>
  <c r="G2" i="45"/>
  <c r="G2" i="44"/>
  <c r="I2" i="43"/>
  <c r="C2" i="27"/>
  <c r="C2" i="47"/>
  <c r="C2" i="40"/>
  <c r="C2" i="7"/>
  <c r="C2" i="3"/>
  <c r="C2" i="59"/>
  <c r="A5" i="57"/>
  <c r="A5" i="56"/>
  <c r="A6" i="59"/>
  <c r="D10" i="47" l="1"/>
  <c r="C10"/>
  <c r="D12" i="40"/>
  <c r="C12"/>
  <c r="C13" i="59" l="1"/>
  <c r="I36" i="35"/>
  <c r="A5" i="9"/>
  <c r="A5" i="35" l="1"/>
  <c r="A5" i="39"/>
  <c r="A5" i="10"/>
  <c r="A5" i="18"/>
  <c r="A5" i="12"/>
  <c r="A6" i="46"/>
  <c r="A5" i="45"/>
  <c r="A5" i="44"/>
  <c r="A5" i="43"/>
  <c r="A6" i="27"/>
  <c r="A5" i="47"/>
  <c r="A7" i="40"/>
  <c r="A5" i="7"/>
  <c r="A5" i="3"/>
  <c r="I34" i="44" l="1"/>
  <c r="H34"/>
  <c r="D31" i="7" l="1"/>
  <c r="C31"/>
  <c r="D27"/>
  <c r="C27"/>
  <c r="C26" s="1"/>
  <c r="D26"/>
  <c r="D19"/>
  <c r="C19"/>
  <c r="D16"/>
  <c r="C16"/>
  <c r="D10"/>
  <c r="D9" s="1"/>
  <c r="D31" i="3"/>
  <c r="C31"/>
  <c r="C10" i="7" l="1"/>
  <c r="C9" s="1"/>
  <c r="D73" i="47"/>
  <c r="C73"/>
  <c r="D65"/>
  <c r="D59"/>
  <c r="C59"/>
  <c r="D54"/>
  <c r="C54"/>
  <c r="D48"/>
  <c r="C48"/>
  <c r="D37"/>
  <c r="C11" i="59" s="1"/>
  <c r="C37" i="47"/>
  <c r="D33"/>
  <c r="C33"/>
  <c r="D24"/>
  <c r="D18" s="1"/>
  <c r="C24"/>
  <c r="C18" s="1"/>
  <c r="C15"/>
  <c r="C14" l="1"/>
  <c r="C9" s="1"/>
  <c r="D14"/>
  <c r="D9" s="1"/>
  <c r="C10" i="59" s="1"/>
  <c r="L35" i="46"/>
  <c r="H34" i="45"/>
  <c r="G34"/>
  <c r="I100" i="43"/>
  <c r="H100"/>
  <c r="G100"/>
  <c r="D27" i="3" l="1"/>
  <c r="C27"/>
  <c r="D76" i="40" l="1"/>
  <c r="D67"/>
  <c r="D61"/>
  <c r="C61"/>
  <c r="D56"/>
  <c r="C56"/>
  <c r="D50"/>
  <c r="C50"/>
  <c r="D39"/>
  <c r="C39"/>
  <c r="D35"/>
  <c r="C35"/>
  <c r="D26"/>
  <c r="D20" s="1"/>
  <c r="C26"/>
  <c r="C20" s="1"/>
  <c r="D17"/>
  <c r="C17"/>
  <c r="A6"/>
  <c r="C16" l="1"/>
  <c r="C11" s="1"/>
  <c r="D16"/>
  <c r="D11" s="1"/>
  <c r="H39" i="10" l="1"/>
  <c r="H36" s="1"/>
  <c r="H32"/>
  <c r="H24"/>
  <c r="A4" i="39" l="1"/>
  <c r="A4" i="35" l="1"/>
  <c r="D27" i="27" l="1"/>
  <c r="C27"/>
  <c r="A5"/>
  <c r="G39" i="18" l="1"/>
  <c r="G40" s="1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A4"/>
  <c r="D64" i="12" l="1"/>
  <c r="A4" i="10" l="1"/>
  <c r="A4" i="9"/>
  <c r="A4" i="12"/>
  <c r="A4" i="7"/>
  <c r="J24" i="10" l="1"/>
  <c r="I24"/>
  <c r="G24"/>
  <c r="F24"/>
  <c r="E24"/>
  <c r="D24"/>
  <c r="C24"/>
  <c r="B24"/>
  <c r="I39" l="1"/>
  <c r="I36" s="1"/>
  <c r="I32"/>
  <c r="G39"/>
  <c r="G36" s="1"/>
  <c r="G32"/>
  <c r="E39"/>
  <c r="E36" s="1"/>
  <c r="E32"/>
  <c r="C39"/>
  <c r="C36" s="1"/>
  <c r="C32"/>
  <c r="D45" i="12" l="1"/>
  <c r="D34"/>
  <c r="D11"/>
  <c r="J39" i="10"/>
  <c r="J36" s="1"/>
  <c r="F39"/>
  <c r="F36" s="1"/>
  <c r="D39"/>
  <c r="D36" s="1"/>
  <c r="B39"/>
  <c r="B36" s="1"/>
  <c r="J32"/>
  <c r="F32"/>
  <c r="D32"/>
  <c r="B32"/>
  <c r="D19" i="3"/>
  <c r="C19"/>
  <c r="D16"/>
  <c r="C16"/>
  <c r="C26" l="1"/>
  <c r="C10" s="1"/>
  <c r="D10"/>
  <c r="D10" i="12"/>
  <c r="D44"/>
  <c r="D26" i="3"/>
  <c r="C9" l="1"/>
  <c r="C17" i="59"/>
</calcChain>
</file>

<file path=xl/sharedStrings.xml><?xml version="1.0" encoding="utf-8"?>
<sst xmlns="http://schemas.openxmlformats.org/spreadsheetml/2006/main" count="2045" uniqueCount="1197">
  <si>
    <t>პრემია</t>
  </si>
  <si>
    <t>მივლინებები</t>
  </si>
  <si>
    <t>ოფისის ხარჯები</t>
  </si>
  <si>
    <t>წარმომადგენლობითი ხარჯები</t>
  </si>
  <si>
    <t>კვების ხარჯები</t>
  </si>
  <si>
    <t>სამედიცინო ხარჯები</t>
  </si>
  <si>
    <t>სხვა დანარჩენი საქონელი და მომსახურება</t>
  </si>
  <si>
    <t>სოციალური უზრუნველყოფა</t>
  </si>
  <si>
    <t>სხვა ხარჯები</t>
  </si>
  <si>
    <t>საკასო ხარჯი</t>
  </si>
  <si>
    <t>ფაქტობრივი ხარჯი</t>
  </si>
  <si>
    <t>ხარჯების ჩამონათვალი</t>
  </si>
  <si>
    <t>1.2.2.1</t>
  </si>
  <si>
    <t>1.2.2.2</t>
  </si>
  <si>
    <r>
      <t>საოფისე ავეჯი</t>
    </r>
    <r>
      <rPr>
        <b/>
        <sz val="5"/>
        <rFont val="Arial"/>
        <family val="2"/>
      </rPr>
      <t/>
    </r>
  </si>
  <si>
    <r>
      <t>კავშირგაბმულობის ხარჯი</t>
    </r>
    <r>
      <rPr>
        <sz val="5"/>
        <rFont val="Arial"/>
        <family val="2"/>
      </rPr>
      <t/>
    </r>
  </si>
  <si>
    <r>
      <t>საფოსტო მომსახურების ხარჯი</t>
    </r>
    <r>
      <rPr>
        <sz val="5"/>
        <rFont val="Arial"/>
        <family val="2"/>
      </rPr>
      <t/>
    </r>
  </si>
  <si>
    <r>
      <t>კომუნალური ხარჯი</t>
    </r>
    <r>
      <rPr>
        <sz val="5"/>
        <rFont val="Arial"/>
        <family val="2"/>
      </rPr>
      <t/>
    </r>
  </si>
  <si>
    <r>
      <t>ელექტროენერგიის ხარჯი</t>
    </r>
    <r>
      <rPr>
        <sz val="5"/>
        <rFont val="Arial"/>
        <family val="2"/>
      </rPr>
      <t/>
    </r>
  </si>
  <si>
    <r>
      <t>წყლის ხარჯი</t>
    </r>
    <r>
      <rPr>
        <sz val="5"/>
        <rFont val="Arial"/>
        <family val="2"/>
      </rPr>
      <t/>
    </r>
  </si>
  <si>
    <r>
      <t>ბუნებრივი და თხევადი აირის ხარჯი</t>
    </r>
    <r>
      <rPr>
        <sz val="5"/>
        <rFont val="Arial"/>
        <family val="2"/>
      </rPr>
      <t/>
    </r>
  </si>
  <si>
    <r>
      <t>ოფისის ხარჯი რომელიც არ არის კლასიფიცირებული</t>
    </r>
    <r>
      <rPr>
        <sz val="5"/>
        <rFont val="Arial"/>
        <family val="2"/>
      </rPr>
      <t/>
    </r>
  </si>
  <si>
    <t>შენობა-ნაგებობების და მათი მიმდებარე ტერიტორიების მიმდინარე რემონტის ხარჯები</t>
  </si>
  <si>
    <t>სხვა კომუნალური ხარჯი</t>
  </si>
  <si>
    <t>საკონსულტაციო, სანოტარო, თარჯიმნის და თარგმნის მომსახურების</t>
  </si>
  <si>
    <r>
      <t>აუდიტორიული მომსახურების ხარჯი</t>
    </r>
    <r>
      <rPr>
        <sz val="5"/>
        <rFont val="Arial"/>
        <family val="2"/>
      </rPr>
      <t/>
    </r>
  </si>
  <si>
    <r>
      <t>შენობა-ნაგებობების დაცვის ხარჯი</t>
    </r>
    <r>
      <rPr>
        <sz val="5"/>
        <rFont val="Arial"/>
        <family val="2"/>
      </rPr>
      <t/>
    </r>
  </si>
  <si>
    <r>
      <t>სხვადასხვა ხარჯები</t>
    </r>
    <r>
      <rPr>
        <sz val="5"/>
        <rFont val="Arial"/>
        <family val="2"/>
      </rPr>
      <t/>
    </r>
  </si>
  <si>
    <t>სესიების, კონფერენციების, ყრილობების, სემინარების და სხვა სამუშაო შეხვედრების მოწყობის ხარჯები</t>
  </si>
  <si>
    <t>კულტურული, სპორტული, საგანმანათლებლო და საგამოფენო ღონისძიებები</t>
  </si>
  <si>
    <t>1.1.1</t>
  </si>
  <si>
    <t>1.1.2</t>
  </si>
  <si>
    <t>1.2.1</t>
  </si>
  <si>
    <t>1.2.2</t>
  </si>
  <si>
    <t>1.2.3</t>
  </si>
  <si>
    <t>1.2.4</t>
  </si>
  <si>
    <t>1.2.5</t>
  </si>
  <si>
    <t>1.2.6</t>
  </si>
  <si>
    <t>1.2.7</t>
  </si>
  <si>
    <t>1.2.8</t>
  </si>
  <si>
    <t>1.2.9</t>
  </si>
  <si>
    <t>1.2.10</t>
  </si>
  <si>
    <t>1.2.11</t>
  </si>
  <si>
    <t>1.2.12</t>
  </si>
  <si>
    <t>1.2.13</t>
  </si>
  <si>
    <t>1.2.14</t>
  </si>
  <si>
    <t>1.2.15</t>
  </si>
  <si>
    <t>სხვა ფასეულობები</t>
  </si>
  <si>
    <t>მცირე ღირებულების აქსესუარები (მაისურები, კეპები, ქუდები, დროშები და ა.შ.)</t>
  </si>
  <si>
    <t>ბანკის მომსახურების ხარჯი</t>
  </si>
  <si>
    <t>1.3.1</t>
  </si>
  <si>
    <t>1.3.2</t>
  </si>
  <si>
    <r>
      <t>დაზღვევის ხარჯი</t>
    </r>
    <r>
      <rPr>
        <sz val="5"/>
        <rFont val="Arial"/>
        <family val="2"/>
      </rPr>
      <t/>
    </r>
  </si>
  <si>
    <t>მოსაკრებლები</t>
  </si>
  <si>
    <t>გადასახადები (გარდა საშემოსავლო და საქონლის ღირებულებაში აღრიცხული დღგ-ის)</t>
  </si>
  <si>
    <t>მიმდინარე რემონტის ხარჯი</t>
  </si>
  <si>
    <t>საწვავ/საპოხი მასალების შეძენის ხარჯი</t>
  </si>
  <si>
    <t>ხარჯები</t>
  </si>
  <si>
    <t>შრომის ანაზღაურება</t>
  </si>
  <si>
    <t>ხელფასები</t>
  </si>
  <si>
    <t>საქონელი და მომსახურება</t>
  </si>
  <si>
    <t>მივლინებები ქვეყნის შიგნით</t>
  </si>
  <si>
    <t>მივლინებები ქვეყნის გარეთ</t>
  </si>
  <si>
    <t>ტრანსპორტისა და ტექნიკის ექსპლოატაციისა და მოვლა-შენახვის ხარჯები</t>
  </si>
  <si>
    <t>N</t>
  </si>
  <si>
    <t>შემოსავლები</t>
  </si>
  <si>
    <t>ფაქტობრივი შემოსავალი</t>
  </si>
  <si>
    <t>საკასო შემოსავალი</t>
  </si>
  <si>
    <t>საწევრო შენატანები</t>
  </si>
  <si>
    <t>შემოსავლები ფულადი სახით</t>
  </si>
  <si>
    <t>1.1.2.1</t>
  </si>
  <si>
    <t>1.1.3</t>
  </si>
  <si>
    <t>სახელმწიფოს მიერ გამოყოფილი თანხები</t>
  </si>
  <si>
    <t>1.1.3.1</t>
  </si>
  <si>
    <t>1.1.3.2</t>
  </si>
  <si>
    <t>საბიუჯეტო დაფინანსება</t>
  </si>
  <si>
    <t>1.1.4</t>
  </si>
  <si>
    <t>1.1.4.1</t>
  </si>
  <si>
    <t>სიმბოლიკის გავრცელებით მიღებული შემოსავლები</t>
  </si>
  <si>
    <t>ლექციებით გამოფენებით და სხვა მსგავსი ღონისძიებების მოწყობით მიღებული შემოსავლები</t>
  </si>
  <si>
    <t>საგამომცემლო და სხვა საქმიანობით მიღებული თანხები</t>
  </si>
  <si>
    <t>1.1.4.2</t>
  </si>
  <si>
    <t>1.1.4.3</t>
  </si>
  <si>
    <t>1.1.4.4</t>
  </si>
  <si>
    <t>1.1.5</t>
  </si>
  <si>
    <t>შემოსავლები არაფულადი სახით</t>
  </si>
  <si>
    <t>საჯარო ღონისძიებების მეშვეობით მიღებული შემოწირულებები</t>
  </si>
  <si>
    <t>1.2.1.1</t>
  </si>
  <si>
    <t>1.2.1.2</t>
  </si>
  <si>
    <t>შენობა-ნაგებობები</t>
  </si>
  <si>
    <t>სხვა ძირითადი აქტივები</t>
  </si>
  <si>
    <t>სხვა მატერიალური მარაგები</t>
  </si>
  <si>
    <t>სატრანსპორტო საშუალებები</t>
  </si>
  <si>
    <t>მიწა</t>
  </si>
  <si>
    <t>სხვა მანქანა დანადგარები და მოწყობილობები</t>
  </si>
  <si>
    <t>არაფინანსური აქტივების შეძენისათვის გადახდილი თანხები</t>
  </si>
  <si>
    <t>ხელმოწერები:</t>
  </si>
  <si>
    <t>საანგარიშგებო პერიოდი</t>
  </si>
  <si>
    <t>საარჩევნო სისტემების განვითარების, რეფორმებისა და სწავლების ცენტრიდან მიღებული სახსრები</t>
  </si>
  <si>
    <t>ბანკის დასახელება</t>
  </si>
  <si>
    <t>ანგარიშის გახსნის თარიღი</t>
  </si>
  <si>
    <t>ანგარიშის ნომერი</t>
  </si>
  <si>
    <t>ანგარიშის დახურვის თარიღი</t>
  </si>
  <si>
    <t xml:space="preserve">არაფინანსური აქტივების დასახელება </t>
  </si>
  <si>
    <t>1. ძირითადი აქტივები</t>
  </si>
  <si>
    <t>1.1 შენობა-ნაგებობები</t>
  </si>
  <si>
    <t xml:space="preserve">  1.1.1 საცხოვრებელი შენობები</t>
  </si>
  <si>
    <t xml:space="preserve">  1.1.2 არასაცხოვრებელი შენობები</t>
  </si>
  <si>
    <t xml:space="preserve">  1.1.3 სხვა ნაგებობები</t>
  </si>
  <si>
    <t>1.2 მანქანა-დანადგარები და ინვენტარი</t>
  </si>
  <si>
    <t xml:space="preserve">  1.2.1 სატრანსპორტო საშუალებები</t>
  </si>
  <si>
    <t xml:space="preserve">  1.2.2 სხვა მანქანა-დანადგარები და ინვეტარი</t>
  </si>
  <si>
    <t>1.3 სხვა ძირითადი აქტივები</t>
  </si>
  <si>
    <t xml:space="preserve">  1.3.1 კულტივირებული აქტივები</t>
  </si>
  <si>
    <t xml:space="preserve">  1.3.2 არამატერიალური ძირითადი აქტივები</t>
  </si>
  <si>
    <t xml:space="preserve">    1.3.2.1 ლიცენზიები</t>
  </si>
  <si>
    <t xml:space="preserve">    1.3.2.2 სხვა არამატერიალური ძირითადი აქტივები</t>
  </si>
  <si>
    <t xml:space="preserve">  1.3.3 დაუმთავრებელი მშენებლობა</t>
  </si>
  <si>
    <t xml:space="preserve">  1.3.4 სხვა დანარჩენი ძირითადი აქტივები</t>
  </si>
  <si>
    <t>2. მატერიალური მარაგები</t>
  </si>
  <si>
    <t>3. ფასეულობები</t>
  </si>
  <si>
    <t>4. არაწარმოებული აქტივები</t>
  </si>
  <si>
    <t xml:space="preserve"> 4.1 მიწა</t>
  </si>
  <si>
    <t xml:space="preserve"> 4.2 წიაღისეული</t>
  </si>
  <si>
    <t xml:space="preserve"> 4.3 სხვა ბუნებრივი აქტივები</t>
  </si>
  <si>
    <t xml:space="preserve">   4.3.2 სხვა დანარჩენი ბუნებრივი აქტივები</t>
  </si>
  <si>
    <t xml:space="preserve"> 4.4 არაწარმოებული არამატერიალური აქტივები</t>
  </si>
  <si>
    <t>ბ.ა.</t>
  </si>
  <si>
    <t>ფორმა ივსება ქართული შრიფტით (sylfaen), ფონტის ზომა 10</t>
  </si>
  <si>
    <t>ოპერაციის თარიღი</t>
  </si>
  <si>
    <t>ნაღდი ფული სალაროში ეროვნულ ვალუტაში</t>
  </si>
  <si>
    <t>ნაღდი ფული სალაროში უცხოურ ვალუტაში</t>
  </si>
  <si>
    <t>საანგარიშსწორებო (მიმდინარე) ანგარიში ბანკში</t>
  </si>
  <si>
    <t>სავალუტო ანგარიში ბანკში</t>
  </si>
  <si>
    <t>დეპოზიტები ბანკში ეროვნულ ვალუტაში</t>
  </si>
  <si>
    <t>დეპოზიტები ბანკში უცხოურ ვალუტაში</t>
  </si>
  <si>
    <t>სხვა ანგარიშები ბანკში</t>
  </si>
  <si>
    <t>სხვა ფინანსური აქტივები</t>
  </si>
  <si>
    <t>მოთხოვნები მიწოდებიდან და მომსახურებიდან</t>
  </si>
  <si>
    <t>მოთხოვნები მივლინებით</t>
  </si>
  <si>
    <t>მოთხოვნები დანაკლისებით</t>
  </si>
  <si>
    <t>ანგარიშვალდებული პირების მიმართ სხვა მოთხოვნები</t>
  </si>
  <si>
    <t>გადახდილი დღგ</t>
  </si>
  <si>
    <t>წინასწარ გადახდილი მოგების გადასახადი</t>
  </si>
  <si>
    <t>სხვა საგადასახადო აქტივი</t>
  </si>
  <si>
    <t>წინასწარ გადახდილი საიჯარო ქირა</t>
  </si>
  <si>
    <t>მოთხოვნები სხვა წინასწარი გადახდებით</t>
  </si>
  <si>
    <t>მისაღები პროცენტები</t>
  </si>
  <si>
    <t>მისაღები დივიდენდები</t>
  </si>
  <si>
    <t>მისაღები საწევროები და ერთჯერადი შენატანები</t>
  </si>
  <si>
    <t>სხვა დანარჩენი დებიტორული დავალიანებები</t>
  </si>
  <si>
    <t>მანქანა-დანადგარები და ინვენტარი</t>
  </si>
  <si>
    <t>ფასეულობები</t>
  </si>
  <si>
    <t>არაწარმოებული აქტივები</t>
  </si>
  <si>
    <t>ფინანსური ვალდებულებები</t>
  </si>
  <si>
    <t>ვალდებულებები მოწოდებიდან და მომსახურებიდან</t>
  </si>
  <si>
    <t>გადასახდელი მოგების გადასახადი</t>
  </si>
  <si>
    <t>გადასახდელი საშემოსავლო გადასახადი</t>
  </si>
  <si>
    <t>გადასახდელი დღგ</t>
  </si>
  <si>
    <t>ბიუჯეტის წინაშე სხვა ვალდებულებები</t>
  </si>
  <si>
    <t>გადასახდელი ხელფასები შტატით მომუშავეთათვის</t>
  </si>
  <si>
    <t>გადასახდელი ხელფასები შტატგარეშე მომუშავეთათვის</t>
  </si>
  <si>
    <t>ვალდებულებები მივლინებით</t>
  </si>
  <si>
    <t>სასამართლოს ან/და ადმინისტრაციული ორგანოების გადაწყვეტილებების შესაბამისად დაკავებული თანხები ან სხვა დაკავებული თანხები</t>
  </si>
  <si>
    <t>წინასწარ მიღებული საიჯარო ქირა</t>
  </si>
  <si>
    <t>ვალდებულებები წინასწარ მიღებული სხვა შემოსავლებით</t>
  </si>
  <si>
    <t>გადასახდელი პროცენტები</t>
  </si>
  <si>
    <t>გადასახდელი საწევროები და ერთჯერადი შენატანები</t>
  </si>
  <si>
    <t>სხვა დანარჩენი კრედიტორული დავალიანებები</t>
  </si>
  <si>
    <t>საოპერაციო იჯარით აღებული ძირითადი აქტივები და მათთან დაკავშირებული დანახარჯები</t>
  </si>
  <si>
    <t>პასუხსაგებ შენახვაზე მიღებული მატერიალური ფასეულობები</t>
  </si>
  <si>
    <t>გადახდისუუნარო დებიტორების ჩამოწერილი დავალიანება</t>
  </si>
  <si>
    <t>პირობითი მოთხოვნები</t>
  </si>
  <si>
    <t>პირობითი ვალდებულებები</t>
  </si>
  <si>
    <t>საკუთარი სახსრებით კაპიტალის შექმნა</t>
  </si>
  <si>
    <t>ამორტიზირებული ძირითადი აქტივები</t>
  </si>
  <si>
    <t>ვადაგადაცილებული დავალიანებები</t>
  </si>
  <si>
    <t>დამქირავებლის მიერ ფულადი და სასაქონლო ფორმით გაწეული სოციალური დახმარებით ვალდებულებები</t>
  </si>
  <si>
    <t>ანგარიშის დასახელება</t>
  </si>
  <si>
    <t>სულ აქტივები</t>
  </si>
  <si>
    <t>სულ ფინანსური აქტივები და სხვა დებიტორული დავალიანებები</t>
  </si>
  <si>
    <t>სულ არაფინანსური აქტივები</t>
  </si>
  <si>
    <t>სულ ფინანსური ვალდებულებები და სხვა კრედიტორული დავალიანებები</t>
  </si>
  <si>
    <t>სულ კაპიტალი</t>
  </si>
  <si>
    <t>საცნობარო მუხლები</t>
  </si>
  <si>
    <t>სულ ვალდებულებები და კაპიტალი</t>
  </si>
  <si>
    <t>საანგარიშგებო თარიღი</t>
  </si>
  <si>
    <t>ბანკი</t>
  </si>
  <si>
    <t>სს ვითიბი ბანკი ჯორჯია</t>
  </si>
  <si>
    <t>სს ინვესტბანკი </t>
  </si>
  <si>
    <t>სს კორ სტანდარტ ბანკი</t>
  </si>
  <si>
    <t>სს ზირაათ ბანკის თბილისის ფილიალი </t>
  </si>
  <si>
    <t>სს ბანკი ქართუ</t>
  </si>
  <si>
    <t>სს საქართველოს ბანკი</t>
  </si>
  <si>
    <t>სს ბითიეი ბანკი</t>
  </si>
  <si>
    <t>სს თიბისი ბანკი </t>
  </si>
  <si>
    <t>სს ლიბერთი ბანკი</t>
  </si>
  <si>
    <t>სს პროკრედიტ ბანკი</t>
  </si>
  <si>
    <t>სს ბანკი რესპუბლიკა </t>
  </si>
  <si>
    <t>სს პრივატბანკი</t>
  </si>
  <si>
    <t>სს ბაზისბანკი </t>
  </si>
  <si>
    <t>სს აზერბაიჯანის საერთაშორისო ბანკი - საქართველო </t>
  </si>
  <si>
    <t>ღია სააქციო საზოგადოების კავკასიის განვითარების ბანკის თბილისის ფილიალი</t>
  </si>
  <si>
    <t>სს ეიჩ ეს ბი სი ბანკი საქართველო </t>
  </si>
  <si>
    <t>სს პროგრეს ბანკი</t>
  </si>
  <si>
    <t>სს ხალიკ ბანკი საქართველო</t>
  </si>
  <si>
    <t>სს ბანკი კონსტანტა</t>
  </si>
  <si>
    <t>თარიღი</t>
  </si>
  <si>
    <t>ნაშთი (პერიოდის დასაწყისში)</t>
  </si>
  <si>
    <t>ლარი</t>
  </si>
  <si>
    <t>რაოდენ.</t>
  </si>
  <si>
    <t>ნაშთი (პერიოდის ბოლოს)</t>
  </si>
  <si>
    <t>ფორმა N7 - საბალანსო ანგარიშგება</t>
  </si>
  <si>
    <t>შემომწირავის ბანკი</t>
  </si>
  <si>
    <t>შემოსავლის ტიპი</t>
  </si>
  <si>
    <t>პირადი ნომერი</t>
  </si>
  <si>
    <t>შემომწირავის საბანკო ანგარიშის ნომერი</t>
  </si>
  <si>
    <t>რაოდენობა/ მოცულობა</t>
  </si>
  <si>
    <t>დამატებითი ინფორმაცია</t>
  </si>
  <si>
    <t>საწევრო</t>
  </si>
  <si>
    <t>ფულადი შემოწირულობები</t>
  </si>
  <si>
    <t>არაფულადი შემოწირულობები</t>
  </si>
  <si>
    <t>სხვა შემოსავლები</t>
  </si>
  <si>
    <t>შენობა-ნაგებობის ტიპები</t>
  </si>
  <si>
    <t>საცხოვრებელი შენობები</t>
  </si>
  <si>
    <t>არასაცხოვრებელი შენობები</t>
  </si>
  <si>
    <t>სხვა ნაგებობები</t>
  </si>
  <si>
    <t>ბალანსზე აყვანის თარიღი</t>
  </si>
  <si>
    <t>მარკა</t>
  </si>
  <si>
    <t>მოდელი</t>
  </si>
  <si>
    <t>სახელმწიფო ნომერი</t>
  </si>
  <si>
    <t>სატრანსპორტო საშუალების ტიპი</t>
  </si>
  <si>
    <t>შემოსავლების ჩამონათვალი</t>
  </si>
  <si>
    <t>საკანცელარიო საქონლის, საოფისე ტექნიკისა და ინვენტარის შეძენის, დამონტაჟების და მოვლა-შენახვის ხარჯები</t>
  </si>
  <si>
    <t>1.1.6</t>
  </si>
  <si>
    <t>ვალდებულებების კლება</t>
  </si>
  <si>
    <t>კომერციული ბანკებიდან მიღებული სესხების დაფარვა</t>
  </si>
  <si>
    <t>სხვა სესხების დაფარვა</t>
  </si>
  <si>
    <t>საწესდებო კაპიტალი</t>
  </si>
  <si>
    <t>ნაშთი პერიოდის დასაწყისში</t>
  </si>
  <si>
    <t>ნაშთი პერიოდის ბოლოს</t>
  </si>
  <si>
    <t xml:space="preserve">   2.1. ნედლეული და მასალები</t>
  </si>
  <si>
    <t xml:space="preserve">   2.2 დაუმთავრებელი წარმოება</t>
  </si>
  <si>
    <t xml:space="preserve">   2.3 მზა პროდუქცია</t>
  </si>
  <si>
    <t xml:space="preserve">   2.4 შემდგომი რეალიზაციისათვის შეძენილი საქონელი</t>
  </si>
  <si>
    <t xml:space="preserve">   2.5 ფულადი დოკუმენტები</t>
  </si>
  <si>
    <t xml:space="preserve">   2.6 სათადარიგო ნაწილები</t>
  </si>
  <si>
    <t xml:space="preserve">   2.7 სხვა დანარჩენი მატერიალური მარაგები</t>
  </si>
  <si>
    <t xml:space="preserve"> 3.1 ძვირფასი ქვები და ლითონები</t>
  </si>
  <si>
    <t xml:space="preserve"> 3.2 ხელოვნების ნიმუშები</t>
  </si>
  <si>
    <t xml:space="preserve"> 3.3 სხვა ფასეულობები</t>
  </si>
  <si>
    <t>ხელმძღვანელი</t>
  </si>
  <si>
    <t>პასუხისმგებელი პირი)</t>
  </si>
  <si>
    <t xml:space="preserve">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</si>
  <si>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</si>
  <si>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ფორმა N3 - საარჩევნო კამპანიის ფონდის შემოსავლები</t>
  </si>
  <si>
    <r>
      <rPr>
        <b/>
        <sz val="10"/>
        <rFont val="Sylfaen"/>
        <family val="1"/>
      </rPr>
      <t>ბუღალტერი</t>
    </r>
    <r>
      <rPr>
        <sz val="10"/>
        <rFont val="Sylfaen"/>
        <family val="1"/>
      </rPr>
      <t xml:space="preserve"> (ან საამისოდ უფლებამოსილი </t>
    </r>
  </si>
  <si>
    <t>ანგარიშვალდებული პირის დასახელება:</t>
  </si>
  <si>
    <t>ვალუტა</t>
  </si>
  <si>
    <t>…</t>
  </si>
  <si>
    <t>მომსახურების მოკლე აღწერილობა</t>
  </si>
  <si>
    <t>...</t>
  </si>
  <si>
    <t>ძირითადი კაპიტალის მოხმარება</t>
  </si>
  <si>
    <t>თანხა / ღირებულება (ლარებში)</t>
  </si>
  <si>
    <t>1.2.2.3</t>
  </si>
  <si>
    <t>1.2.2.4</t>
  </si>
  <si>
    <t>1.2.2.5</t>
  </si>
  <si>
    <t>1.2.2.6</t>
  </si>
  <si>
    <t>1.2.2.6.1</t>
  </si>
  <si>
    <t>1.2.2.6.2</t>
  </si>
  <si>
    <t>1.2.2.6.3</t>
  </si>
  <si>
    <t>1.2.2.6.4</t>
  </si>
  <si>
    <t>1.2.2.7</t>
  </si>
  <si>
    <t>1.2.6.1</t>
  </si>
  <si>
    <t>1.2.6.2</t>
  </si>
  <si>
    <t>ზრდა პერიოდის განმავლობაში</t>
  </si>
  <si>
    <t>კლება პერიოდის განმავლობაში</t>
  </si>
  <si>
    <t>შემოსავალი პერიოდის განმავლობაში</t>
  </si>
  <si>
    <t>გასავალი პერიოდის განმავლობაში</t>
  </si>
  <si>
    <t>საიჯარო ქირის ხარჯი</t>
  </si>
  <si>
    <t>1.6.1</t>
  </si>
  <si>
    <t>1.6.2</t>
  </si>
  <si>
    <t>1.6.3</t>
  </si>
  <si>
    <t>1.6.4</t>
  </si>
  <si>
    <t>ფორმა N2 - შემოსავლები საარჩევნო კამპანიის ფონდის სახსრების გარდა</t>
  </si>
  <si>
    <t>ფორმა N5 - საარჩევნო კამპანიის ფონდის ხარჯები</t>
  </si>
  <si>
    <t>ნაშთი პერიოდის სადაწყისში</t>
  </si>
  <si>
    <t>ფორმა N9 - არაფინანსური აქტივები</t>
  </si>
  <si>
    <t>ფორმა N9.2 - სატრანსპორტო საშუალებების რეესტრი</t>
  </si>
  <si>
    <t>ფორმა N1 – საწევრო შენატანები და შემოწირულებები</t>
  </si>
  <si>
    <t>შემოწირულებები</t>
  </si>
  <si>
    <t>შემოწირულებები ფიზიკური პირებისაგან (უძრავი ქონება)</t>
  </si>
  <si>
    <t>შემოწირულებები ფიზიკური პირებისაგან (სხვა)</t>
  </si>
  <si>
    <t>შემოწირულებები ფიზიკური პირებისაგან</t>
  </si>
  <si>
    <t>შემოწირულებები ფიზიკური პირებისაგან (მოძრავი ქონება)</t>
  </si>
  <si>
    <t>ტრანზ -აქციის N</t>
  </si>
  <si>
    <t>ნაშთი</t>
  </si>
  <si>
    <t>სალაროს ნაშთი პერიოდის დასაწყისში</t>
  </si>
  <si>
    <t>სალაროს ნაშთი პერიოდის ბოლოს</t>
  </si>
  <si>
    <t>შენიშვნა</t>
  </si>
  <si>
    <t>ოპერაციის დანიშნულება</t>
  </si>
  <si>
    <t>განმარტებითი შენიშვნა*</t>
  </si>
  <si>
    <t>1.6.4.1</t>
  </si>
  <si>
    <t>1.6.4.2</t>
  </si>
  <si>
    <t>1.2.15.1</t>
  </si>
  <si>
    <t>1.2.15.2</t>
  </si>
  <si>
    <t>ხარჯის კლასიფიკაცია ბუნებისა და შინაარსის მიხედვით</t>
  </si>
  <si>
    <t xml:space="preserve">ფორმა N5.1 - სხვადასხვა ხარჯებისა და სხვა დანარჩენი საქონლისა და მომსახურების </t>
  </si>
  <si>
    <t>სულ **</t>
  </si>
  <si>
    <t>1.6.5</t>
  </si>
  <si>
    <t>ზარალი კურსთაშორისი სხვაობებიდან</t>
  </si>
  <si>
    <t>სულ*</t>
  </si>
  <si>
    <t>სახელი</t>
  </si>
  <si>
    <t>გვარი</t>
  </si>
  <si>
    <t>თვე</t>
  </si>
  <si>
    <t>მივლინების ადგილი</t>
  </si>
  <si>
    <t>მივლინების დანიშნულება</t>
  </si>
  <si>
    <t>პოზიცია</t>
  </si>
  <si>
    <t>სულ *</t>
  </si>
  <si>
    <t>ხელფასი</t>
  </si>
  <si>
    <t>განაცემის ტიპი</t>
  </si>
  <si>
    <t>** ჯამური მაჩვენებლები უნდა ედრებოდეს ფორმა N5-ში წარმოდგენილ  N 1.2.15 და N1.6.4 მუხლების შესაბამის მნიშვნელობათა ჯამს.</t>
  </si>
  <si>
    <t xml:space="preserve">წარმოების წელი </t>
  </si>
  <si>
    <t>1.2.8.1</t>
  </si>
  <si>
    <t>1.2.8.2</t>
  </si>
  <si>
    <t>1.2.8.3</t>
  </si>
  <si>
    <t>რეკლამის ხარჯები</t>
  </si>
  <si>
    <t>სატელევიზიო რეკლამის ხარჯები</t>
  </si>
  <si>
    <t>ბეჭდური რეკლამის ხარჯები</t>
  </si>
  <si>
    <t>სხვა სარეკლამო ხარჯები</t>
  </si>
  <si>
    <t>1.2.8.4</t>
  </si>
  <si>
    <t>ინტერნეტ-რეკლამის ხარჯი</t>
  </si>
  <si>
    <t>ბრენდირებული აქსესუარებით რეკლამის ხარჯი</t>
  </si>
  <si>
    <t>1.2.8.5</t>
  </si>
  <si>
    <t xml:space="preserve">ხარჯებში ჩამოწერილი მარაგები </t>
  </si>
  <si>
    <t>სალაროს შემოსავალი, ლარში</t>
  </si>
  <si>
    <t>სალაროს გასავალი, ლარში</t>
  </si>
  <si>
    <t>ფორმა N8.1 - ნაღდი ფულით განხორციელებულ სალაროს ოპერაციათა რეესტრი</t>
  </si>
  <si>
    <t>1.2.13.1</t>
  </si>
  <si>
    <t>1.2.13.2</t>
  </si>
  <si>
    <t>ავტოსატრანსპორტო საშუალებების იჯარის ხარჯი</t>
  </si>
  <si>
    <t>უძრავი ქონების იჯარის ხარჯი</t>
  </si>
  <si>
    <t>1.2.13.3</t>
  </si>
  <si>
    <t>სხვა მოძრავი ქონების იჯარის ხარჯი</t>
  </si>
  <si>
    <t>ხელშეკრულების დადების თარიღი</t>
  </si>
  <si>
    <t>ხელშეკრულების საგანი</t>
  </si>
  <si>
    <t>ფართი (ხელშეკრულების მიხედვით)</t>
  </si>
  <si>
    <t>იჯარის ობიექტის სახეობა</t>
  </si>
  <si>
    <t>ტექნიკური მახასიათებლები</t>
  </si>
  <si>
    <t>მეიჯარის სახელი</t>
  </si>
  <si>
    <t>მეიჯარის გვარი</t>
  </si>
  <si>
    <t>მეიჯარე ორგანიზაციის დასახელება</t>
  </si>
  <si>
    <t>მივლინების პერიოდი (დღეებში)</t>
  </si>
  <si>
    <t>ყოველთვური საიჯარო გადასახადი (ლარში)</t>
  </si>
  <si>
    <t>მეიჯარის პირადი ნომერი (ფიზიკური პირი)</t>
  </si>
  <si>
    <t xml:space="preserve">                                                                                                 პასუხისმგებელი პირი)</t>
  </si>
  <si>
    <t>გადახდის წყაროსთან დაკავებული საშემოსავლო გადასახადი</t>
  </si>
  <si>
    <t>ხელშეკრულების თანხა (ლარში)</t>
  </si>
  <si>
    <t>მოწოდებული საქონლის/მომსახურების ღირებულება (ლარში)</t>
  </si>
  <si>
    <t>ვალდებულების ნაშთი (ლარში) საანგარიშგებო პერიოდის ბოლოს</t>
  </si>
  <si>
    <t>მეიჯარე ორგანიზაციის საიდენტიფიკაციო ნომერი</t>
  </si>
  <si>
    <t>ფორმა N9.7 - ვალდებულებების რეესტრი</t>
  </si>
  <si>
    <t>რეკლამის ხარჯი</t>
  </si>
  <si>
    <t>იჯარის ხარჯი</t>
  </si>
  <si>
    <t>არაფინანსური აქტივების ზრდა</t>
  </si>
  <si>
    <t>დაუმთავრებელი მშენებლობა</t>
  </si>
  <si>
    <t>სხვა მანქანა დანადგარები და ინვენტარი</t>
  </si>
  <si>
    <t>პირებისათვის მატერიალური და არამატერიალური ფასეულობების გადაცემა</t>
  </si>
  <si>
    <t>სხვა დანარჩენი ძირითადი აქტივები</t>
  </si>
  <si>
    <t>დამხმარე ხასიათის საქმიანობისათვის გაწეული ხარჯები</t>
  </si>
  <si>
    <t>დამხმარე ხასიათის საქმიანობიდან მიღებული სახსრები</t>
  </si>
  <si>
    <t>სხვა დანარჩენი საქონლისა და მომსახურების (1.2.15) ფაქტიური და საკასო ხარჯის მოცულობა ცალ ცალკე ან ერთად აღებული</t>
  </si>
  <si>
    <t xml:space="preserve"> აღემატება ამავე ფორმის N1.2 ან N1.6 მუხლების შესაბამისი მნიშვნელობების 5%-ს ან 1,000 ლარს.</t>
  </si>
  <si>
    <t>სულ:</t>
  </si>
  <si>
    <t>* შემოსავლის ტიპი-ს ველში იწერება: ფულადი შემოწირულება, არაფულადი შემოწირულება, საწევრო შენატანი.</t>
  </si>
  <si>
    <r>
      <t xml:space="preserve">ხელმძღვანელი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</si>
  <si>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* ფორმა N5.1 ივსება მხოლოდ იმ შემთხვევებში, თუ ფორმა N5 ში წარმოდგენილი სხვადასხდა ხარჯები (1.6.4), </t>
  </si>
  <si>
    <t>ფონდები</t>
  </si>
  <si>
    <t>დაუფარავი დეფიციტი</t>
  </si>
  <si>
    <t xml:space="preserve">   4.3.1 ტელე/რადიოსიხშირული სპექტრით სარგებლობის ლიცენზია</t>
  </si>
  <si>
    <t>კონტრაგენტის დასახელება (იურიდიული პირი)/სახელი, გვარი (ფიზიკური პირი)</t>
  </si>
  <si>
    <t>კონტრაგენტის საიდენტიფიკაციო ნომერი/პირადი ნომერი</t>
  </si>
  <si>
    <t>კონტრაგენტისათვის გადახდილი თანხა (ლარში)</t>
  </si>
  <si>
    <t>დამხმარე ხასიათის საქმიანობიდან მიღებული სხვა სახსრები</t>
  </si>
  <si>
    <t>კომერციული ბანკებიდან მიღებული სესხები/კრედიტები</t>
  </si>
  <si>
    <r>
      <t xml:space="preserve">ხელმძღვანელი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</si>
  <si>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  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</si>
  <si>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</si>
  <si>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სხვა ფინანსური აქტივების ზრდა</t>
  </si>
  <si>
    <t>სხვა არაფულადი შემოსავლები (მათ შორის  მოგება კურსთაშორისი სხვაობებიდან)</t>
  </si>
  <si>
    <t xml:space="preserve">სხვა ფულადი შემოსავლები </t>
  </si>
  <si>
    <t>ფორმა N8 - საბანკო ანგარიშები</t>
  </si>
  <si>
    <t>1.2.1.3</t>
  </si>
  <si>
    <t>სულ:*</t>
  </si>
  <si>
    <t>ფორმა N9.6 - იჯარით/ქირით აღებული სხვა მოძრავი ქონების რეესტრი</t>
  </si>
  <si>
    <t>* სულ ვალდებულებები უნდა ედრებოდეს ფორმა N7-ში წარმოდგენილ ვალდებულებების შესაბამის ანგარიშთა ნაშთებს საანგარიშგებო პერიოდის ბოლოს.</t>
  </si>
  <si>
    <r>
      <t>ბუღალტერი</t>
    </r>
    <r>
      <rPr>
        <sz val="10"/>
        <rFont val="Sylfaen"/>
        <family val="1"/>
      </rPr>
      <t xml:space="preserve"> (ან საამისოდ უფლებამოსილი პასუხისმგებელი პირი)</t>
    </r>
  </si>
  <si>
    <t>**** მიუთითეთ დეტალური ინფორმაცია ქონების შესახებ (მად.: მიწა, მისი ფართობი, ადგილმდებარეობა, საკადასტრო კოდი და ა.შ);   აღნიშნულ ველში ივსება ინფორმაცია შემოწირულობის სახით მირებული ქონების შესახებ.</t>
  </si>
  <si>
    <t>*** არაფულად შემოსავალში შედის უძრავი და მოძრავი ნივთი, არამატერიალური ქონებრივი სიკეთე და მომსახურება. სახელმწიფო აუდიტის სამსახური  უფლებას იტოვებს გადაამოწმოს შემოწირული ქონების საბაზრო ღირებულება და მოახდინოს შესაბამისი კორექტირება.</t>
  </si>
  <si>
    <t>** "მოქალაქეთა პოლიტიკური გაერთიანებების შესახებ" საქართველოს ორგანული კანონის 25-ე მუხლის მეორე პუნქტის "ბ" ქვეპუნქტის შესაბამისად შემოწირულობის განმახორციელებელი იურიდიული პირის პარტიონრები და საბოლოო ბენეფიციარები უნდა იყვნენ მხოლოდ საქართველოს მოქალაქეები.</t>
  </si>
  <si>
    <t>ქონების აღწერილობა ****</t>
  </si>
  <si>
    <t>პირადი ნომერი / საიდ. კოდი</t>
  </si>
  <si>
    <t>ფიზიკური პირის სახელი და გვარი / იურიდიული პირის დასახელება</t>
  </si>
  <si>
    <t>შემოსავლის ტიპი *</t>
  </si>
  <si>
    <t>არაფულადი ფორმით ***</t>
  </si>
  <si>
    <t>ფორმა N5.2 - ხელფასები, პრემიები</t>
  </si>
  <si>
    <t>* ჯამური მაჩვენებლები უნდა ედრებოდეს ფორმა  N5-ში წარმოდგენილი N 1.1.1 და N1.1.2 მუხლების შესაბამის მნიშვნელობათა ჯამს.</t>
  </si>
  <si>
    <t>ფორმა N5.3 - მივლინებები</t>
  </si>
  <si>
    <t>* ჯამური მაჩვენებლები უნდა ედრებოდეს ფორმა  N5-ში წარმოდგენილი N 1.2.1 მუხლის  შესაბამის მნიშვნელობებს.</t>
  </si>
  <si>
    <t xml:space="preserve">ფორმა N5.4 - სხვა განაცემები ფიზიკურ პირებზე (ხელფასის და პრემიის გარდა) </t>
  </si>
  <si>
    <t>* ჯამური მაჩვენებლები უნდა ედრებოდეს ფორმა N5-ში წარმოდგენილ N1.3 მუხლის შესაბამის მნიშვნელობებს.</t>
  </si>
  <si>
    <t>ფორმა N5.5 - რეკლამის ხარჯი</t>
  </si>
  <si>
    <t>რეკლამის ფორმა</t>
  </si>
  <si>
    <t>შემსრულებელი კომპანია/პირი</t>
  </si>
  <si>
    <t>საიდენტიფიკაციო ნომერი</t>
  </si>
  <si>
    <t>რეკლამის დამკვეთი*</t>
  </si>
  <si>
    <t>ტირაჟი/ხანგრძლივობა</t>
  </si>
  <si>
    <t>ფართობი**</t>
  </si>
  <si>
    <t>რეკლამირებული სუბიექტი****</t>
  </si>
  <si>
    <t>ერთეულის ტიპი (კვ.მ.; წუთი...)</t>
  </si>
  <si>
    <t>ერთეულის ღირებულება (ლარი)</t>
  </si>
  <si>
    <t>ჯამური ღირებულება (ლარი)</t>
  </si>
  <si>
    <t>სულ:****</t>
  </si>
  <si>
    <t>* რეკლამის დამკვეთი შესაძლებელია იყოს დეკლარაციის წარმომდგენი სუბიექტი ან მიღებულ იქნეს შემოწირულების სახით, რომელიც ასევე უნდა აისახოს ფორმა N1-ში</t>
  </si>
  <si>
    <t>** ბეჭდვური და ინტერნეტ რეკლამის შემთხვევაში</t>
  </si>
  <si>
    <t>*** რეკლამაზე გამოსახული კანდიდატის ან პარტიის ვინაობა/დასახელება</t>
  </si>
  <si>
    <t>**** ჯამური მაჩვენებლები უნდა ედრებოდეს ფორმა  N5-ში წარმოდგენილი N 1.2.8 მუხლის  შესაბამის მნიშვნელობებს</t>
  </si>
  <si>
    <r>
      <t>ბუღალტერი</t>
    </r>
    <r>
      <rPr>
        <sz val="10"/>
        <rFont val="Sylfaen"/>
        <family val="1"/>
      </rPr>
      <t xml:space="preserve"> 
(ან საამისოდ უფლებამოსილი პასუხისმგებელი პირი)</t>
    </r>
  </si>
  <si>
    <t>გარე რეკლამის ხარჯი *</t>
  </si>
  <si>
    <t>1.2.8.6</t>
  </si>
  <si>
    <t>* ბილბორდი, ლაით ბოქსი, ქუჩაში დამონტაჟებული ეკრანი, სატრანსპორტო საშუალებებზე განთავსებული რეკლამა და სხვა.</t>
  </si>
  <si>
    <t xml:space="preserve">ხელმძღვანელი                                           </t>
  </si>
  <si>
    <t xml:space="preserve"> ბუღალტერი (ან საამისოდ უფლებამოსილი </t>
  </si>
  <si>
    <t xml:space="preserve">           ბ.ა.</t>
  </si>
  <si>
    <t xml:space="preserve"> პასუხისმგებელი პირი)</t>
  </si>
  <si>
    <t>შემოწირულებები იურიდიული პირებისაგან</t>
  </si>
  <si>
    <t>1.1.2.2</t>
  </si>
  <si>
    <t>1.1.2.3</t>
  </si>
  <si>
    <t>შემოწირულებები იურიდიული  პირებისაგან (უძრავი ქონება)</t>
  </si>
  <si>
    <t>შემოწირულებები იურიდიული  პირებისაგან (მოძრავი ქონება)</t>
  </si>
  <si>
    <t>შემოწირულებები იურიდიული  პირებისაგან (სხვა)</t>
  </si>
  <si>
    <t xml:space="preserve">***** გარე რეკლამად არ ითვლება და ეს ფორმა არ მოიცავს პარტიის/საარჩევნო სუბიექტის ოფისის ფასადზე ან/და ღონისძიების გამართვის ადგილას სარეკლამო მასალის განთავსების (და არა დამზადება-დამონტაჟების) ხარჯს </t>
  </si>
  <si>
    <t>ფორმა N4 - ხარჯები</t>
  </si>
  <si>
    <t xml:space="preserve"> სწავლების ცენტრიდან მიღებული სახსრების ხარჯების გარდა)</t>
  </si>
  <si>
    <t xml:space="preserve"> (საარჩევნო კამპანიის ფონდის და სსიპ საარჩევნო სისტემების განვითარების, რეფორმებისა და</t>
  </si>
  <si>
    <t>ხელშეკრულების თარიღი</t>
  </si>
  <si>
    <t xml:space="preserve">      1.1.3</t>
  </si>
  <si>
    <t xml:space="preserve">       შტატგარეშე თანამშრომელთა ანაზღაურება</t>
  </si>
  <si>
    <t xml:space="preserve">      შტატგარეშე თანამშრომელთა ანაზღაურება</t>
  </si>
  <si>
    <t>მფლობელობის ტიპი</t>
  </si>
  <si>
    <t>ობიექტის მისამართი</t>
  </si>
  <si>
    <t>საკადასტრო კოდი</t>
  </si>
  <si>
    <t>ბალანსზე აყვანის თარიღი/იჯარის ვადა</t>
  </si>
  <si>
    <t>საბალანსო ღირებულება/ყოველთვური საიჯარო  გადასახადი (ლარში)</t>
  </si>
  <si>
    <t>მეიჯარის პირადი ან საიდენტიფიკაციო ნომერი</t>
  </si>
  <si>
    <t>მეიჯარის სახელი ან დასახელება</t>
  </si>
  <si>
    <r>
      <rPr>
        <b/>
        <sz val="10"/>
        <rFont val="Sylfaen"/>
        <family val="1"/>
      </rPr>
      <t>ბუღალტერი</t>
    </r>
    <r>
      <rPr>
        <sz val="10"/>
        <rFont val="Sylfaen"/>
        <family val="1"/>
      </rPr>
      <t xml:space="preserve"> (ან საამისოდ უფლებამოსილი პასუხისმგებელი პირი) </t>
    </r>
  </si>
  <si>
    <t>საბალანსო ღირებულება/ყოველთვური საიჯარო გადასახადი (ლარში)</t>
  </si>
  <si>
    <t>ფორმა N9.1 - უძრავი ქონების რეესტრი</t>
  </si>
  <si>
    <t>შემაჯამებელი ფომა</t>
  </si>
  <si>
    <t xml:space="preserve">რეკლამის ჯამური ხარჯი </t>
  </si>
  <si>
    <t>სატელევიზიო რეკლამა</t>
  </si>
  <si>
    <t>მივლინება</t>
  </si>
  <si>
    <t xml:space="preserve">შემოსავლები </t>
  </si>
  <si>
    <t>საბიუჯეტო შემოსავალი</t>
  </si>
  <si>
    <t>მიზნობრივი დაფინანსება</t>
  </si>
  <si>
    <t>შემოწირულება</t>
  </si>
  <si>
    <t>2.3.1</t>
  </si>
  <si>
    <t xml:space="preserve">               ფულადი</t>
  </si>
  <si>
    <t>2.3.2</t>
  </si>
  <si>
    <t xml:space="preserve">               არაფულადი</t>
  </si>
  <si>
    <t>2.3.3</t>
  </si>
  <si>
    <t xml:space="preserve">               იურიდიული პირის ფულადი სახით</t>
  </si>
  <si>
    <t>2.3.4</t>
  </si>
  <si>
    <t xml:space="preserve">               იურიდიული პირის არაფულადი სახით</t>
  </si>
  <si>
    <t>2.3.5</t>
  </si>
  <si>
    <t xml:space="preserve">               საწევრო</t>
  </si>
  <si>
    <t xml:space="preserve"> საარჩევნო სუბიექტი   ,,დავით   თარხან-მოურავი,   ირმა   ინაშვილი   -  საქართველოს   პატრიოტთა   ალიანსი</t>
  </si>
  <si>
    <t>09/01/2020-09/21/2020</t>
  </si>
  <si>
    <t>01017011334</t>
  </si>
  <si>
    <t>GE42TB7590245061100008</t>
  </si>
  <si>
    <t>TBCBGE22</t>
  </si>
  <si>
    <t>ირაკლი ჩიხრაძე</t>
  </si>
  <si>
    <t>GE65TB7727845069600002</t>
  </si>
  <si>
    <t>GE43TB7989745061100094</t>
  </si>
  <si>
    <t>GE83TB7922845064300033</t>
  </si>
  <si>
    <t>GE42TB7344545064300004</t>
  </si>
  <si>
    <t>GE98TB7170645064300028</t>
  </si>
  <si>
    <t>01030006506</t>
  </si>
  <si>
    <t>კახაბერ ძაგანია</t>
  </si>
  <si>
    <t>01009001934</t>
  </si>
  <si>
    <t>01006005764</t>
  </si>
  <si>
    <t>01019004706</t>
  </si>
  <si>
    <t>01009006723</t>
  </si>
  <si>
    <t>იოსებ შატბერაშვილი</t>
  </si>
  <si>
    <t>არჩილ ბენიძე</t>
  </si>
  <si>
    <t>პაატა ჯიბლაძე</t>
  </si>
  <si>
    <t>კონსტანტინე გუგუშვილი</t>
  </si>
  <si>
    <t>01034003547</t>
  </si>
  <si>
    <t>GE44TB7157445064300011</t>
  </si>
  <si>
    <t>GE59BG0000000745873100</t>
  </si>
  <si>
    <t>BAGAGE22</t>
  </si>
  <si>
    <t>GE44TB7244045061100016</t>
  </si>
  <si>
    <t>GE34TB1158745063622366</t>
  </si>
  <si>
    <t>GE80TB7233545064300020</t>
  </si>
  <si>
    <t>ინაძე თამაზ</t>
  </si>
  <si>
    <t>01008000570</t>
  </si>
  <si>
    <t>დავით მარგველაშვილი</t>
  </si>
  <si>
    <t>01024014928</t>
  </si>
  <si>
    <t>01030004229</t>
  </si>
  <si>
    <t>59001005579</t>
  </si>
  <si>
    <t>კობა მაზანაშვილი</t>
  </si>
  <si>
    <t>ნინო ძაგანია</t>
  </si>
  <si>
    <t>ნინო ტუღუში</t>
  </si>
  <si>
    <t>ფულადი შემოწირულობა</t>
  </si>
  <si>
    <t>თამარი ხურცილავა</t>
  </si>
  <si>
    <t>დავით ქართველიშვილი</t>
  </si>
  <si>
    <t>ნონა</t>
  </si>
  <si>
    <t>ბერუაშვილი</t>
  </si>
  <si>
    <t>ნოდარი</t>
  </si>
  <si>
    <t>ამაშუკელი</t>
  </si>
  <si>
    <t>დავით</t>
  </si>
  <si>
    <t>გველუკაშვილი</t>
  </si>
  <si>
    <t>ნინო</t>
  </si>
  <si>
    <t>უბილავა</t>
  </si>
  <si>
    <t>ბექა</t>
  </si>
  <si>
    <t>ფერაძე</t>
  </si>
  <si>
    <t>კახაბერ</t>
  </si>
  <si>
    <t>ღირსიაშვილი</t>
  </si>
  <si>
    <t>დავითი</t>
  </si>
  <si>
    <t>ოქროპირიძე</t>
  </si>
  <si>
    <t>ქეთევან</t>
  </si>
  <si>
    <t>მეგი</t>
  </si>
  <si>
    <t>გაფრინდაშვილი</t>
  </si>
  <si>
    <t>ანა</t>
  </si>
  <si>
    <t>კალანდაძე</t>
  </si>
  <si>
    <t>გიორგი</t>
  </si>
  <si>
    <t>ბეჟანიშვილი</t>
  </si>
  <si>
    <t>ვაჟა</t>
  </si>
  <si>
    <t>ოთარაშვილი</t>
  </si>
  <si>
    <t>ნიკა</t>
  </si>
  <si>
    <t>გოგალაძე</t>
  </si>
  <si>
    <t>ტოროსიანი</t>
  </si>
  <si>
    <t>ლევანი</t>
  </si>
  <si>
    <t>როსტოევი</t>
  </si>
  <si>
    <t>როსტომ</t>
  </si>
  <si>
    <t>ჩხეიძე</t>
  </si>
  <si>
    <t>გივი</t>
  </si>
  <si>
    <t>ქურციკიძე</t>
  </si>
  <si>
    <t>მანანა</t>
  </si>
  <si>
    <t>აბუსერიძე</t>
  </si>
  <si>
    <t>მიხეილ</t>
  </si>
  <si>
    <t>ნიკოლავა</t>
  </si>
  <si>
    <t>სოსო</t>
  </si>
  <si>
    <t>ბარათაშვილი</t>
  </si>
  <si>
    <t>დარეჯან</t>
  </si>
  <si>
    <t>შენგელია</t>
  </si>
  <si>
    <t>გოგოლაძე</t>
  </si>
  <si>
    <t>ქვარიანი</t>
  </si>
  <si>
    <t>ფრიდონი</t>
  </si>
  <si>
    <t>ბრეგვაძე</t>
  </si>
  <si>
    <t>ხათუნა</t>
  </si>
  <si>
    <t>ცეცხლაძე</t>
  </si>
  <si>
    <t>ელენე</t>
  </si>
  <si>
    <t>დავითიშვილი</t>
  </si>
  <si>
    <t>ლაშა</t>
  </si>
  <si>
    <t>თაბუკაშვილი</t>
  </si>
  <si>
    <t>ქავთარაძე</t>
  </si>
  <si>
    <t>ონიანი</t>
  </si>
  <si>
    <t>ლალი</t>
  </si>
  <si>
    <t>ნებიერიძე</t>
  </si>
  <si>
    <t>სალომე</t>
  </si>
  <si>
    <t>ჩხობაძე</t>
  </si>
  <si>
    <t>კახაბერი</t>
  </si>
  <si>
    <t>ჭიტაძე</t>
  </si>
  <si>
    <t>ნათია</t>
  </si>
  <si>
    <t>ხაჩიძე</t>
  </si>
  <si>
    <t>ნესტანი</t>
  </si>
  <si>
    <t>ცქიტიშვილი</t>
  </si>
  <si>
    <t>ირინე</t>
  </si>
  <si>
    <t>სოფიანიდი</t>
  </si>
  <si>
    <t>მურადი</t>
  </si>
  <si>
    <t>ძაძამია</t>
  </si>
  <si>
    <t>ასლან</t>
  </si>
  <si>
    <t>ოთიაშვილი</t>
  </si>
  <si>
    <t>ბუზალაძე</t>
  </si>
  <si>
    <t>თათრიშვილი</t>
  </si>
  <si>
    <t>ზურაბ</t>
  </si>
  <si>
    <t>ნუგზარ</t>
  </si>
  <si>
    <t>მეზვრიშვილი</t>
  </si>
  <si>
    <t>ლევან</t>
  </si>
  <si>
    <t>ჯანგულაშვილი</t>
  </si>
  <si>
    <t>ნანა</t>
  </si>
  <si>
    <t>ქერდიყოშვილი</t>
  </si>
  <si>
    <t>სალდაძე</t>
  </si>
  <si>
    <t>მჭედლიშვილი</t>
  </si>
  <si>
    <t>ედუარდ</t>
  </si>
  <si>
    <t>პოღოსიან</t>
  </si>
  <si>
    <t>მარინე</t>
  </si>
  <si>
    <t>გურაბანიძე</t>
  </si>
  <si>
    <t>ბესიკ</t>
  </si>
  <si>
    <t>ლურსმანაშვილი</t>
  </si>
  <si>
    <t>თამარი</t>
  </si>
  <si>
    <t>ხურცილავა</t>
  </si>
  <si>
    <t>ბასილაია</t>
  </si>
  <si>
    <t>ალექსანდრე</t>
  </si>
  <si>
    <t>გოგიშვილი</t>
  </si>
  <si>
    <t>მაკა</t>
  </si>
  <si>
    <t>ჩარტია</t>
  </si>
  <si>
    <t>ქართველიშვილი</t>
  </si>
  <si>
    <t>თარხნიშვილი</t>
  </si>
  <si>
    <t>ანზორ</t>
  </si>
  <si>
    <t>მირზოევი</t>
  </si>
  <si>
    <t>ინგა</t>
  </si>
  <si>
    <t>ალანიძე</t>
  </si>
  <si>
    <t>მანუჩარ</t>
  </si>
  <si>
    <t>თორდია</t>
  </si>
  <si>
    <t>შამუგია</t>
  </si>
  <si>
    <t>იოსებ</t>
  </si>
  <si>
    <t>ალიმბარაშვილი</t>
  </si>
  <si>
    <t>გია</t>
  </si>
  <si>
    <t>თაფლაძე</t>
  </si>
  <si>
    <t>გვანცა</t>
  </si>
  <si>
    <t>რუსუდან</t>
  </si>
  <si>
    <t>ქებაძე</t>
  </si>
  <si>
    <t>ზვეზდანა</t>
  </si>
  <si>
    <t>როხვაძე</t>
  </si>
  <si>
    <t>ირაკლი</t>
  </si>
  <si>
    <t>ჩიგოგიძე</t>
  </si>
  <si>
    <t>როსტომი</t>
  </si>
  <si>
    <t>ხვედელიძე</t>
  </si>
  <si>
    <t>ხაჩატურ</t>
  </si>
  <si>
    <t>მარკარიან</t>
  </si>
  <si>
    <t>მერაბ</t>
  </si>
  <si>
    <t>ლოგუა</t>
  </si>
  <si>
    <t>თამარ</t>
  </si>
  <si>
    <t>უგრეხელიძე,</t>
  </si>
  <si>
    <t>ელგუჯა</t>
  </si>
  <si>
    <t>სურგულაძე</t>
  </si>
  <si>
    <t>ხატია</t>
  </si>
  <si>
    <t>ფურელიანი</t>
  </si>
  <si>
    <t>კოპალიანი</t>
  </si>
  <si>
    <t>ლია</t>
  </si>
  <si>
    <t>კაიშაური</t>
  </si>
  <si>
    <t>როინიშვილი</t>
  </si>
  <si>
    <t>მარიამი</t>
  </si>
  <si>
    <t>ქსნელაშვილი</t>
  </si>
  <si>
    <t>მირიანაშვილი</t>
  </si>
  <si>
    <t>მძინარაშვილი</t>
  </si>
  <si>
    <t>გაჩეჩილაძე</t>
  </si>
  <si>
    <t>შორენა</t>
  </si>
  <si>
    <t>ქაჯაია</t>
  </si>
  <si>
    <t>მათიაშვილი</t>
  </si>
  <si>
    <t>ტალახაძე</t>
  </si>
  <si>
    <t>გალინა</t>
  </si>
  <si>
    <t>დავითაშვილი</t>
  </si>
  <si>
    <t>მაღლაკელიძე</t>
  </si>
  <si>
    <t>ქურდაძე</t>
  </si>
  <si>
    <t>მზია</t>
  </si>
  <si>
    <t>ზედგინიძე</t>
  </si>
  <si>
    <t>მაია</t>
  </si>
  <si>
    <t>მაქაცარია</t>
  </si>
  <si>
    <t>თარხან-მოურავი</t>
  </si>
  <si>
    <t>01007012832</t>
  </si>
  <si>
    <t>01027031941</t>
  </si>
  <si>
    <t>01027013443</t>
  </si>
  <si>
    <t>18001022535</t>
  </si>
  <si>
    <t>01017008686</t>
  </si>
  <si>
    <t>01006013901</t>
  </si>
  <si>
    <t>01022000013</t>
  </si>
  <si>
    <t>01027026718</t>
  </si>
  <si>
    <t>01036001246</t>
  </si>
  <si>
    <t>01017041111</t>
  </si>
  <si>
    <t>01011004079</t>
  </si>
  <si>
    <t>01006013344</t>
  </si>
  <si>
    <t>01027074651</t>
  </si>
  <si>
    <t>01801121238</t>
  </si>
  <si>
    <t>01019077398</t>
  </si>
  <si>
    <t>01009007982</t>
  </si>
  <si>
    <t>01011045443</t>
  </si>
  <si>
    <t>01019029740</t>
  </si>
  <si>
    <t>61001008418</t>
  </si>
  <si>
    <t>01020005754</t>
  </si>
  <si>
    <t>01017051755</t>
  </si>
  <si>
    <t>01027062408</t>
  </si>
  <si>
    <t>01017029966</t>
  </si>
  <si>
    <t>01010020121</t>
  </si>
  <si>
    <t>01024002005</t>
  </si>
  <si>
    <t>01015014703</t>
  </si>
  <si>
    <t>01008050980</t>
  </si>
  <si>
    <t>01030003972</t>
  </si>
  <si>
    <t>01013007821</t>
  </si>
  <si>
    <t>01017046041</t>
  </si>
  <si>
    <t>37001016443</t>
  </si>
  <si>
    <t>01019036368</t>
  </si>
  <si>
    <t>07950000594</t>
  </si>
  <si>
    <t>02001014624</t>
  </si>
  <si>
    <t>01030024460</t>
  </si>
  <si>
    <t>01001018379</t>
  </si>
  <si>
    <t xml:space="preserve"> 48001000455</t>
  </si>
  <si>
    <t>19001072382</t>
  </si>
  <si>
    <t>60002002993</t>
  </si>
  <si>
    <t>01005038786</t>
  </si>
  <si>
    <t>01019036367</t>
  </si>
  <si>
    <t>01026010440</t>
  </si>
  <si>
    <t>17001026612</t>
  </si>
  <si>
    <t>09001026428</t>
  </si>
  <si>
    <t xml:space="preserve"> 38001029080</t>
  </si>
  <si>
    <t xml:space="preserve"> 32001001779</t>
  </si>
  <si>
    <t xml:space="preserve"> 51001022393</t>
  </si>
  <si>
    <t>55001002923</t>
  </si>
  <si>
    <t>01013014945</t>
  </si>
  <si>
    <t xml:space="preserve"> 27001003309</t>
  </si>
  <si>
    <t>49001002900</t>
  </si>
  <si>
    <t>24001002879</t>
  </si>
  <si>
    <t>43001005512</t>
  </si>
  <si>
    <t>23001013364</t>
  </si>
  <si>
    <t>01011007287</t>
  </si>
  <si>
    <t>54001043816</t>
  </si>
  <si>
    <t>01024014234</t>
  </si>
  <si>
    <t>01024004798</t>
  </si>
  <si>
    <t>47001013042</t>
  </si>
  <si>
    <t>18001040058</t>
  </si>
  <si>
    <t xml:space="preserve"> 56001004448</t>
  </si>
  <si>
    <t xml:space="preserve"> 10001052394</t>
  </si>
  <si>
    <t>05001003924</t>
  </si>
  <si>
    <t>მოსახლეობის სატელეფონო გამოკითხვა შესაბამისი კითხვარით</t>
  </si>
  <si>
    <t>579  სატელეფონი მომსახურების ღირებულება</t>
  </si>
  <si>
    <t>1.6.4.4.</t>
  </si>
  <si>
    <t>თიბისი</t>
  </si>
  <si>
    <t>GE67TB7002836080100009</t>
  </si>
  <si>
    <t>GE32TB7000028365800001</t>
  </si>
  <si>
    <t>სეიფი</t>
  </si>
  <si>
    <t>იჯარა</t>
  </si>
  <si>
    <t>თბილისი</t>
  </si>
  <si>
    <t>01.15.04.020.004</t>
  </si>
  <si>
    <t>20/03/2017-20/05/2021</t>
  </si>
  <si>
    <t>496კვ.მ</t>
  </si>
  <si>
    <t>2200აშშ დოლარის ექვივალენტი</t>
  </si>
  <si>
    <t>402003318</t>
  </si>
  <si>
    <t>შპს კასს ჰოტელს</t>
  </si>
  <si>
    <t>01/05/2017-01/04/2021</t>
  </si>
  <si>
    <t>160კვ.მ</t>
  </si>
  <si>
    <t>1300აშშ დოლარის ექვივალენტი</t>
  </si>
  <si>
    <t>20/03/2017-05/04/2021</t>
  </si>
  <si>
    <t>170კვ.მ</t>
  </si>
  <si>
    <t>1400აშშ დოლარის ექვივალენტი</t>
  </si>
  <si>
    <t>01/10/2017-01/04/2021</t>
  </si>
  <si>
    <t>165კვ.მ</t>
  </si>
  <si>
    <t>1000აშშ დოლარის ექვივალენტი</t>
  </si>
  <si>
    <t>საგარეჯო</t>
  </si>
  <si>
    <t>55.12.76.022</t>
  </si>
  <si>
    <t>01.01.2019-01.11.2020</t>
  </si>
  <si>
    <t>143 კვ.</t>
  </si>
  <si>
    <t>500 ლარი</t>
  </si>
  <si>
    <t>36001033813</t>
  </si>
  <si>
    <t>მარიამი მჭედლიშვილი</t>
  </si>
  <si>
    <t>ტყიბული</t>
  </si>
  <si>
    <t>39.01.05.063.01.004</t>
  </si>
  <si>
    <t>01.01.2020-01.11.2020</t>
  </si>
  <si>
    <t>70.06 კვ.</t>
  </si>
  <si>
    <t>350 ლარი</t>
  </si>
  <si>
    <t>41001027686</t>
  </si>
  <si>
    <t>ი/მ ავთანდილი აშოთია</t>
  </si>
  <si>
    <t>ამბროლაური</t>
  </si>
  <si>
    <t>86.19.21.141</t>
  </si>
  <si>
    <t>50 კვ.</t>
  </si>
  <si>
    <t>04001001578</t>
  </si>
  <si>
    <t>ი/მ ბეჟან ბარსონიძე</t>
  </si>
  <si>
    <t>თერჯოლა</t>
  </si>
  <si>
    <t>33.09.01.980.01.502</t>
  </si>
  <si>
    <t>01.12.2019-01.11.202</t>
  </si>
  <si>
    <t>63.50</t>
  </si>
  <si>
    <t>21001006430</t>
  </si>
  <si>
    <t>ი/მ ირმა ლაფაჩი</t>
  </si>
  <si>
    <t>კასპი</t>
  </si>
  <si>
    <t>67.01.35.181</t>
  </si>
  <si>
    <t>62.86 კვ.</t>
  </si>
  <si>
    <t>625 ლარი</t>
  </si>
  <si>
    <t>24001008722</t>
  </si>
  <si>
    <t>ი/მ მამუკა მილაძე</t>
  </si>
  <si>
    <t>ზუგდიდი</t>
  </si>
  <si>
    <t>43.31.68.106</t>
  </si>
  <si>
    <t>60 კვ.</t>
  </si>
  <si>
    <t>400 ლარი ხელზე ასაღები</t>
  </si>
  <si>
    <t>62006014512</t>
  </si>
  <si>
    <t>მამუკა ტაბაღუა</t>
  </si>
  <si>
    <t>ჩოხატაური</t>
  </si>
  <si>
    <t>28.01.21.073</t>
  </si>
  <si>
    <t>80 კვ.</t>
  </si>
  <si>
    <t>375 ლარი</t>
  </si>
  <si>
    <t>46001007248</t>
  </si>
  <si>
    <t>ავალინა კუტუბიძე</t>
  </si>
  <si>
    <t>ქუთაისი</t>
  </si>
  <si>
    <t>03.03.04.030.01.014</t>
  </si>
  <si>
    <t>35.90 კვ.</t>
  </si>
  <si>
    <t>600 ლარი</t>
  </si>
  <si>
    <t>60002004144</t>
  </si>
  <si>
    <t>ავთანდილ დოღონაძე</t>
  </si>
  <si>
    <t>ახალქალაქი</t>
  </si>
  <si>
    <t>63.18.36.055</t>
  </si>
  <si>
    <t>150 კვ.</t>
  </si>
  <si>
    <t>07001016863</t>
  </si>
  <si>
    <t>ნადეჟდა პეტროსიან</t>
  </si>
  <si>
    <t>რუსთავი</t>
  </si>
  <si>
    <t>02.04.03.010.01.021</t>
  </si>
  <si>
    <t>47.92 კვ.</t>
  </si>
  <si>
    <t>800 ლარი</t>
  </si>
  <si>
    <t>35001027564</t>
  </si>
  <si>
    <t>მალხაზი პასიკაშვილი</t>
  </si>
  <si>
    <t>ბორჯომი</t>
  </si>
  <si>
    <t>64.03.11.057.01.502</t>
  </si>
  <si>
    <t>39.90 კვ.</t>
  </si>
  <si>
    <t>1000 ლარი</t>
  </si>
  <si>
    <t>11001027880</t>
  </si>
  <si>
    <t>ი/მ სალომე ვეფხვაძე</t>
  </si>
  <si>
    <t>ახმეტა, სოფ. ბირკიანი</t>
  </si>
  <si>
    <t>50.07.32.083</t>
  </si>
  <si>
    <t>08001028685</t>
  </si>
  <si>
    <t>მაჰმად ალხანაშვილი</t>
  </si>
  <si>
    <t>გორი</t>
  </si>
  <si>
    <t>66.05.16.008.01.001</t>
  </si>
  <si>
    <t>53.30 კვ.</t>
  </si>
  <si>
    <t>800 ლარი ხელზე ასაღები</t>
  </si>
  <si>
    <t>59001095866</t>
  </si>
  <si>
    <t>ლაშა ბალიაშვილი</t>
  </si>
  <si>
    <t>ხარაგაული</t>
  </si>
  <si>
    <t>36.01.31.152</t>
  </si>
  <si>
    <t>85 კვ.</t>
  </si>
  <si>
    <t>56001006361</t>
  </si>
  <si>
    <t>დავით მღებრიშვილი</t>
  </si>
  <si>
    <t>საჩხერე</t>
  </si>
  <si>
    <t>35.01.45.152</t>
  </si>
  <si>
    <t>25 კვ.</t>
  </si>
  <si>
    <t>250 ლარი</t>
  </si>
  <si>
    <t>239392108</t>
  </si>
  <si>
    <t>შპს საჩხერის ავტოსადგური</t>
  </si>
  <si>
    <t>ზესტაფონი</t>
  </si>
  <si>
    <t>32.10.37.166.01.049</t>
  </si>
  <si>
    <t>02.11.2019-02.11.2020</t>
  </si>
  <si>
    <t>81 კვ.</t>
  </si>
  <si>
    <t>18001052141</t>
  </si>
  <si>
    <t>ი/მ გურანდა ვერულაშვილი</t>
  </si>
  <si>
    <t>სენაკი</t>
  </si>
  <si>
    <t>44.01.31.737</t>
  </si>
  <si>
    <t>01.12.2019-01.11.2020</t>
  </si>
  <si>
    <t>35 კვ.</t>
  </si>
  <si>
    <t>350 ლარი ხელზე ასაღები</t>
  </si>
  <si>
    <t>39001044496</t>
  </si>
  <si>
    <t>მარტვილი</t>
  </si>
  <si>
    <t>41.09.37.180</t>
  </si>
  <si>
    <t>29001001537</t>
  </si>
  <si>
    <t>გელა გვილავა</t>
  </si>
  <si>
    <t>ფოთი</t>
  </si>
  <si>
    <t>04.01.07.525</t>
  </si>
  <si>
    <t>42001014913</t>
  </si>
  <si>
    <t>ხობი</t>
  </si>
  <si>
    <t>45.21.25.309.01.502</t>
  </si>
  <si>
    <t>12 კვ.</t>
  </si>
  <si>
    <t>58001001224</t>
  </si>
  <si>
    <t>ვლადიმერი გვასალია</t>
  </si>
  <si>
    <t>აბაშა</t>
  </si>
  <si>
    <t>40.01.34.017</t>
  </si>
  <si>
    <t>20 კვ.</t>
  </si>
  <si>
    <t>02001019883</t>
  </si>
  <si>
    <t>გულისა ჩოჩია</t>
  </si>
  <si>
    <t>ხელვაჩაური</t>
  </si>
  <si>
    <t>05.35.26.286</t>
  </si>
  <si>
    <t>01.02.2020-01.11.2020</t>
  </si>
  <si>
    <t>90 კვ.</t>
  </si>
  <si>
    <t>248385787</t>
  </si>
  <si>
    <t>შპს ,,ხორო''</t>
  </si>
  <si>
    <t>მცხეთა</t>
  </si>
  <si>
    <t>72.07.05.773</t>
  </si>
  <si>
    <t>55 კვ.</t>
  </si>
  <si>
    <t xml:space="preserve"> 800 ლარი ხელზე ასაღები</t>
  </si>
  <si>
    <t>31001007738</t>
  </si>
  <si>
    <t>ალექსანდრე თათარაშვილი</t>
  </si>
  <si>
    <t>ქობულეთი</t>
  </si>
  <si>
    <t>20.42.06.106</t>
  </si>
  <si>
    <t>16.01.2020-01.11.2020</t>
  </si>
  <si>
    <t>1125 ლარი</t>
  </si>
  <si>
    <t>61004002869</t>
  </si>
  <si>
    <t>ი/მ სოფიო ჯინჭარაძე</t>
  </si>
  <si>
    <t>ვანი</t>
  </si>
  <si>
    <t>31.01.26.173</t>
  </si>
  <si>
    <t>30 კვ.</t>
  </si>
  <si>
    <t>300 ლარი</t>
  </si>
  <si>
    <t>01001087268</t>
  </si>
  <si>
    <t>კონსტანტინე ხანთაძე</t>
  </si>
  <si>
    <t>ხაშური</t>
  </si>
  <si>
    <t>69.08.58.346.01.511</t>
  </si>
  <si>
    <t>70 კვ.</t>
  </si>
  <si>
    <t>01030016651</t>
  </si>
  <si>
    <t>დალი ტალახაძე</t>
  </si>
  <si>
    <t>თეთრიწყარო</t>
  </si>
  <si>
    <t>84.01.38.210.01.502</t>
  </si>
  <si>
    <t>15.02.2020-01.11.2020</t>
  </si>
  <si>
    <t>30.10 კვ.</t>
  </si>
  <si>
    <t xml:space="preserve">400 ლარი </t>
  </si>
  <si>
    <t>01011048322</t>
  </si>
  <si>
    <t>ი/მ ნინო გაფრინდაშვილი</t>
  </si>
  <si>
    <t>დედოფლისწყარო</t>
  </si>
  <si>
    <t>52.08.35.255</t>
  </si>
  <si>
    <t>160 ლარი ხელზე ასაღები</t>
  </si>
  <si>
    <t>01030003767</t>
  </si>
  <si>
    <t>მარინე ხარაშვილი</t>
  </si>
  <si>
    <t>ქარელი</t>
  </si>
  <si>
    <t>68.10.46.051</t>
  </si>
  <si>
    <t>200 ლარი ხელზე ასაღები</t>
  </si>
  <si>
    <t>01024022690</t>
  </si>
  <si>
    <t>ნანა გიორგაშვილი</t>
  </si>
  <si>
    <t>სამტრედია</t>
  </si>
  <si>
    <t>34.08.50.083.01.506</t>
  </si>
  <si>
    <t>238725947</t>
  </si>
  <si>
    <t>სს ,,სამტრედია 2002''</t>
  </si>
  <si>
    <t>ახმეტა</t>
  </si>
  <si>
    <t>50.04.42.395</t>
  </si>
  <si>
    <t>58 კვ.</t>
  </si>
  <si>
    <t>08001000986</t>
  </si>
  <si>
    <t>ნანა ქართველიშვილი</t>
  </si>
  <si>
    <t>ქუთაისი, კოსტავას ქუჩა</t>
  </si>
  <si>
    <t>03.03.21.249</t>
  </si>
  <si>
    <t>01.03.2020-01.11.2020</t>
  </si>
  <si>
    <t>241.73 კვ.</t>
  </si>
  <si>
    <t>1200 ლარი ხელზე ასაღები</t>
  </si>
  <si>
    <t>60001025074</t>
  </si>
  <si>
    <t>რუსუდანი მუშკუდიანი</t>
  </si>
  <si>
    <t xml:space="preserve">თელავი </t>
  </si>
  <si>
    <t>53.20.42.260</t>
  </si>
  <si>
    <t>60.9 კვ.</t>
  </si>
  <si>
    <t>20001062298</t>
  </si>
  <si>
    <t>ელენე გოგოჭური</t>
  </si>
  <si>
    <t>ჩხოროწყუ</t>
  </si>
  <si>
    <t>46.02.31.028</t>
  </si>
  <si>
    <t>31.57 კვ.</t>
  </si>
  <si>
    <t>48001006351</t>
  </si>
  <si>
    <t>ლიდერ გულუა</t>
  </si>
  <si>
    <t>ლანჩხუთი</t>
  </si>
  <si>
    <t>27.06.52.043.01.018</t>
  </si>
  <si>
    <t>28.50 კვ.</t>
  </si>
  <si>
    <t>250 ლარი ხელზე ასაღები</t>
  </si>
  <si>
    <t>01005005732</t>
  </si>
  <si>
    <t>დიმიტრი კობახიძე</t>
  </si>
  <si>
    <t>ბოლნისი</t>
  </si>
  <si>
    <t>80.06.67.070</t>
  </si>
  <si>
    <t>225359046</t>
  </si>
  <si>
    <t>შპს ,,ბოლნისი-სტამბა’’</t>
  </si>
  <si>
    <t>თელავი</t>
  </si>
  <si>
    <t>53.20.41.134.01.005</t>
  </si>
  <si>
    <t>20001006939</t>
  </si>
  <si>
    <t>პაატა სიმონიშვილი</t>
  </si>
  <si>
    <t>გარდაბანი</t>
  </si>
  <si>
    <t>81.15.13.183.01.500</t>
  </si>
  <si>
    <t>83 კვ.</t>
  </si>
  <si>
    <t>630 ლარი</t>
  </si>
  <si>
    <t>12001041978</t>
  </si>
  <si>
    <t>შახმარდან გუსეინოვი</t>
  </si>
  <si>
    <t>წალკა</t>
  </si>
  <si>
    <t>85.21.25.101</t>
  </si>
  <si>
    <t>68.85 კვ.</t>
  </si>
  <si>
    <t>61001058620</t>
  </si>
  <si>
    <t>პაატა ბერიძე</t>
  </si>
  <si>
    <t>ოზურგეთი</t>
  </si>
  <si>
    <t>26.26.47.056.01.003</t>
  </si>
  <si>
    <t>59.01 კვ.</t>
  </si>
  <si>
    <t>33001008663</t>
  </si>
  <si>
    <t>ალექსანდრე მაისურაძე</t>
  </si>
  <si>
    <t>ბათუმი</t>
  </si>
  <si>
    <t>01.03.2020-01.07.2020</t>
  </si>
  <si>
    <t>05.32.01.713.01.03.005</t>
  </si>
  <si>
    <t>1500 ლარი</t>
  </si>
  <si>
    <t>245442659</t>
  </si>
  <si>
    <t>შპს 'რასე'</t>
  </si>
  <si>
    <t>ახალციხე</t>
  </si>
  <si>
    <t>01.17.13.010.054.01.02.005</t>
  </si>
  <si>
    <t>17.03.2020-01.11.2020</t>
  </si>
  <si>
    <t>40 კვ.</t>
  </si>
  <si>
    <t>700 ლარი</t>
  </si>
  <si>
    <t>47001002361</t>
  </si>
  <si>
    <t>ოთარი ბერიძე</t>
  </si>
  <si>
    <t>თბილისი, ისანი</t>
  </si>
  <si>
    <t>54.01.54.396</t>
  </si>
  <si>
    <t>16.03.2020-01.11.2020</t>
  </si>
  <si>
    <t>34.16 კვ.</t>
  </si>
  <si>
    <t>0106177592</t>
  </si>
  <si>
    <t>ი/მ პაატა დოხნაძე</t>
  </si>
  <si>
    <t>ლაგოდეხი</t>
  </si>
  <si>
    <t>64 კვ.</t>
  </si>
  <si>
    <t>25001010705</t>
  </si>
  <si>
    <t>ხათუნა გუნჯუა</t>
  </si>
  <si>
    <t>ხონი</t>
  </si>
  <si>
    <t>37.07.38.253.01.510</t>
  </si>
  <si>
    <t>01.06.220-01.11.2020</t>
  </si>
  <si>
    <t>71.1კვ</t>
  </si>
  <si>
    <t>150 ლარი ხელზე ასაღები</t>
  </si>
  <si>
    <t>55001013975</t>
  </si>
  <si>
    <t>მადონა ფარცხალაძე</t>
  </si>
  <si>
    <t>ბაღდათი</t>
  </si>
  <si>
    <t>30.11.33.392</t>
  </si>
  <si>
    <t>09001021287</t>
  </si>
  <si>
    <t>ნუნუ ჩხეიძე</t>
  </si>
  <si>
    <t>ჭიათურა</t>
  </si>
  <si>
    <t>38.10.04.120</t>
  </si>
  <si>
    <t>16.06.2020-01.11.2020</t>
  </si>
  <si>
    <t>01024030363</t>
  </si>
  <si>
    <t>რეზიო ახვლედიანი</t>
  </si>
  <si>
    <t>ნინიწმინდა</t>
  </si>
  <si>
    <t>65.12.18.099.01.507</t>
  </si>
  <si>
    <t>01.07.2020-01.11.2020</t>
  </si>
  <si>
    <t>35.7 კვ</t>
  </si>
  <si>
    <t>500 ლარი ხელზე ასაღები</t>
  </si>
  <si>
    <t>სამველ ჯუმიან</t>
  </si>
  <si>
    <t>03.03.26.125.01.503</t>
  </si>
  <si>
    <t>79.91კვ</t>
  </si>
  <si>
    <t>ი/მ დავითი რობაქიძე</t>
  </si>
  <si>
    <t>01.12.02.015.026.01.01.012ა</t>
  </si>
  <si>
    <t>38.65 კვ</t>
  </si>
  <si>
    <t>875 ლარი</t>
  </si>
  <si>
    <t>01001039750</t>
  </si>
  <si>
    <t>თამაზ ბეჟანიშვილი</t>
  </si>
  <si>
    <t>წალენჯიხა</t>
  </si>
  <si>
    <t>47.11.43.041.01.502</t>
  </si>
  <si>
    <t>ლიანა ანთია</t>
  </si>
  <si>
    <t>თბილისი, ლილოს დასახლება</t>
  </si>
  <si>
    <t>01.19.27.006.016</t>
  </si>
  <si>
    <t>01.08.2020-01.11.2020</t>
  </si>
  <si>
    <t>86.02 კვ.</t>
  </si>
  <si>
    <t>1100 ლარი ხელზე ასაღები</t>
  </si>
  <si>
    <t>42001006930</t>
  </si>
  <si>
    <t>ხათუნა ყარყარაშვილი</t>
  </si>
  <si>
    <t>01.19.20.010.007.01.513</t>
  </si>
  <si>
    <t>23.04კვ.</t>
  </si>
  <si>
    <t>300აშშ დოლარის ექვივალენტი</t>
  </si>
  <si>
    <t>40001009808</t>
  </si>
  <si>
    <t>ალიკო ხარჩილავა</t>
  </si>
  <si>
    <t>ონი</t>
  </si>
  <si>
    <t>88.19.04.757</t>
  </si>
  <si>
    <t>93.50 კვ.</t>
  </si>
  <si>
    <t>გელა მეტრეველი</t>
  </si>
  <si>
    <t>თბილისი, ათონელის ქუჩა</t>
  </si>
  <si>
    <t>01.15.04.020.005.01.544</t>
  </si>
  <si>
    <t>39 კვ.</t>
  </si>
  <si>
    <t>1800 ლარი ხელზე ასაღები</t>
  </si>
  <si>
    <t>ზურაბი ბერიძე</t>
  </si>
  <si>
    <t>მარნეული</t>
  </si>
  <si>
    <t>83.02.19.396.01.003</t>
  </si>
  <si>
    <t>72.10 კვ.</t>
  </si>
  <si>
    <t>690 ლარი</t>
  </si>
  <si>
    <t>60001017175</t>
  </si>
  <si>
    <t>თახირა ხასმამედოვა</t>
  </si>
  <si>
    <t>ლენტეხი</t>
  </si>
  <si>
    <t>87.04.12.065</t>
  </si>
  <si>
    <t>33.5 კვ.</t>
  </si>
  <si>
    <t>ი/მ ავთო ჩანქსელიანი</t>
  </si>
  <si>
    <t>ასპინძა</t>
  </si>
  <si>
    <t>60.01.33.081</t>
  </si>
  <si>
    <t>78.71 კვ.</t>
  </si>
  <si>
    <t>437 ლარი და 50 თეთრი</t>
  </si>
  <si>
    <t>ი/მ ზინა ზედგინიძე</t>
  </si>
  <si>
    <t>გლადანი, ვეკუას ქუჩა</t>
  </si>
  <si>
    <t>01.11.12.018.008.01.01.119</t>
  </si>
  <si>
    <t>10.08.2020-01.11.2020</t>
  </si>
  <si>
    <t>88.89 კვ.</t>
  </si>
  <si>
    <t>1000 ლარი ხელზე ასაღები</t>
  </si>
  <si>
    <t>51001000436</t>
  </si>
  <si>
    <t>ლალი კაპანაძე</t>
  </si>
  <si>
    <t>გურჯაანი</t>
  </si>
  <si>
    <t>51.01.60.198</t>
  </si>
  <si>
    <t>მარინე არჯევანიშვილი</t>
  </si>
  <si>
    <t>ცაგერი</t>
  </si>
  <si>
    <t>89.03.02.031</t>
  </si>
  <si>
    <t>35კვ</t>
  </si>
  <si>
    <t>მზია ყვირილიანი</t>
  </si>
  <si>
    <t>სიღნაღი</t>
  </si>
  <si>
    <t>56.04.51.238</t>
  </si>
  <si>
    <t>32001001482</t>
  </si>
  <si>
    <t>ნანა ჩახნაშვილი</t>
  </si>
  <si>
    <t>ყვარელი</t>
  </si>
  <si>
    <t>57.06.28.030.01.503</t>
  </si>
  <si>
    <t>37.50 კვ.</t>
  </si>
  <si>
    <t>ნუგზარი ღონიაშვილი</t>
  </si>
  <si>
    <t>თიანეთი</t>
  </si>
  <si>
    <t>73.05.29.004.01.001</t>
  </si>
  <si>
    <t>57.38 კვ.</t>
  </si>
  <si>
    <t>ქეთევანი ღარიბაშვილი</t>
  </si>
  <si>
    <t>ფოთი (აღმაშენებლის ქუჩა)</t>
  </si>
  <si>
    <t>04.01.09.138.01.501</t>
  </si>
  <si>
    <t>20.35 კვ.</t>
  </si>
  <si>
    <t>300 ლარი ხელზე ასაღები</t>
  </si>
  <si>
    <t>01017025853</t>
  </si>
  <si>
    <t>ომარ გუგუშვილი</t>
  </si>
  <si>
    <t>გლდანი (ქოლცენტრი)</t>
  </si>
  <si>
    <t>01.11.13.001.037</t>
  </si>
  <si>
    <t>350 კვ.</t>
  </si>
  <si>
    <t>1000ლარი</t>
  </si>
  <si>
    <t>ს/კ 202253934</t>
  </si>
  <si>
    <t>ც+პ უნივერსალი''</t>
  </si>
  <si>
    <t>საკუთრება</t>
  </si>
  <si>
    <t>ჰეტჩბეკი</t>
  </si>
  <si>
    <t>VOLKSWAGEN</t>
  </si>
  <si>
    <t>POLO</t>
  </si>
  <si>
    <t>WW748HH</t>
  </si>
  <si>
    <t xml:space="preserve">                        7/12/2017</t>
  </si>
  <si>
    <t>მაღალი გამავლობის</t>
  </si>
  <si>
    <t>MITSUBISHI</t>
  </si>
  <si>
    <t xml:space="preserve">MONTERO </t>
  </si>
  <si>
    <t>QQ764QC</t>
  </si>
  <si>
    <t>მსუბუქი მაღალი გამავლობის</t>
  </si>
  <si>
    <t>MERCEDES-BENZ</t>
  </si>
  <si>
    <t>ML 520</t>
  </si>
  <si>
    <t>XMX001</t>
  </si>
  <si>
    <t>01019012478</t>
  </si>
  <si>
    <t>სედანი</t>
  </si>
  <si>
    <t>BMW</t>
  </si>
  <si>
    <t>BB639CB</t>
  </si>
  <si>
    <t>სს კასს ჰოტელს</t>
  </si>
  <si>
    <t>საარჩევნო სისტემების განვითარების, რეფორმებისა და სწავლების ცენტრიდან მიღებული სახსრების ხარჯი</t>
  </si>
  <si>
    <t>სასტუმროს მომსახურება</t>
  </si>
  <si>
    <t>საწვავის შეძენა</t>
  </si>
  <si>
    <t>დაგროვებითი პენსიის თანხა</t>
  </si>
  <si>
    <t>საშემოსავლო</t>
  </si>
  <si>
    <t>შპს თავისუფალი გაზეთი+</t>
  </si>
  <si>
    <t>შპს თაიმერი,</t>
  </si>
  <si>
    <t>შპს ჯი-ჯეი გრუპი</t>
  </si>
  <si>
    <t>შპს ედსგრუპი</t>
  </si>
  <si>
    <t>360 გრადუსი</t>
  </si>
  <si>
    <t xml:space="preserve">შპს ტორი </t>
  </si>
  <si>
    <t>შპს ტორი პლუსი</t>
  </si>
  <si>
    <t>შპს ედლაინი</t>
  </si>
  <si>
    <t>შპს პირველი ნიუსი-საქართველო</t>
  </si>
  <si>
    <t>ი.მ.დიანა ლიპარტელიანი</t>
  </si>
  <si>
    <t>ინტერნეტ-რეკლამს ხრჯი</t>
  </si>
  <si>
    <t>ბეჭდური რეკლამი ხარჯი</t>
  </si>
  <si>
    <t>ქუჩაში დამონტაჟებული ეკრანი</t>
  </si>
  <si>
    <t>ბილბორდი</t>
  </si>
  <si>
    <t>3.04.2018</t>
  </si>
  <si>
    <t>31.05.2019</t>
  </si>
  <si>
    <t>ცალი</t>
  </si>
  <si>
    <t>გაზეთი</t>
  </si>
  <si>
    <t>ტორი+</t>
  </si>
  <si>
    <t xml:space="preserve">პლაკატი </t>
  </si>
  <si>
    <t>სსიპ საპენსიო სააგენტო</t>
  </si>
  <si>
    <t>ადიგენი</t>
  </si>
  <si>
    <t>03001001757</t>
  </si>
  <si>
    <t xml:space="preserve">ი/მ რამაზ ათოშვილი </t>
  </si>
  <si>
    <t>61.05.21.104</t>
  </si>
  <si>
    <t>40კვ.</t>
  </si>
  <si>
    <t>1250 ლარი</t>
  </si>
  <si>
    <t>შპს ,,შაკო''</t>
  </si>
  <si>
    <t xml:space="preserve">სვეტლანა ლიპარია </t>
  </si>
  <si>
    <t xml:space="preserve">ლიანა ყიზილაშვილი </t>
  </si>
  <si>
    <t>ნინო კობახიძე</t>
  </si>
  <si>
    <t>01012012162</t>
  </si>
  <si>
    <t>ს/კ 400180139</t>
  </si>
  <si>
    <t>01007006038</t>
  </si>
  <si>
    <t>01024002659</t>
  </si>
  <si>
    <t>01026003517</t>
  </si>
  <si>
    <t>300 დოლარის ექვივალენტი ხელზე ასაღები</t>
  </si>
  <si>
    <t>180 ლარი</t>
  </si>
  <si>
    <t>600 დოლარის ექვივალენტი ხელზე ასაღები</t>
  </si>
  <si>
    <t>1050 დოლარის ექვივალენტი ხელზე ასაღები მთლიანი თანხა</t>
  </si>
  <si>
    <t>23.04 კვ.</t>
  </si>
  <si>
    <t>63.87 კვ.</t>
  </si>
  <si>
    <t>66.50 კვ.</t>
  </si>
  <si>
    <t>01.19.20.010.007.01.515;  01.19.20.010.007.01.513</t>
  </si>
  <si>
    <t>01.11.13.001.045</t>
  </si>
  <si>
    <t>43.36.01.437</t>
  </si>
  <si>
    <t>01.10.13.021.010.01.016ა</t>
  </si>
  <si>
    <t>01.10.06.006.075.01.03.002</t>
  </si>
  <si>
    <t>01.09.2020-01.11.2020</t>
  </si>
  <si>
    <t>16.09.2020-01.11.2020</t>
  </si>
  <si>
    <t>თბილისი, კალოუბნის ქუჩა</t>
  </si>
  <si>
    <t>გლდანის I კვარტლის მიმდებარედ (მუხიანი)</t>
  </si>
  <si>
    <t xml:space="preserve">ზუგდიდი (კოსტავას 40) </t>
  </si>
  <si>
    <t>თბილისი, (საბურთალო, შარტავას ქ.)</t>
  </si>
  <si>
    <t>თბილისი, დიდი დიღომი</t>
  </si>
  <si>
    <t>პარტიის წევრების არქივის უფროსი სპეციალისტი</t>
  </si>
  <si>
    <t xml:space="preserve">უფროსი სპეციალისტი </t>
  </si>
  <si>
    <t>სპეციალისტი</t>
  </si>
  <si>
    <t>იურისტი</t>
  </si>
  <si>
    <t>პაარტიის თავჯდომარე</t>
  </si>
  <si>
    <t>კოორდინატორი</t>
  </si>
  <si>
    <t>ბუღალტერი</t>
  </si>
  <si>
    <t>პოლიტსაბჭოს წევრი</t>
  </si>
  <si>
    <t>დარაჯი</t>
  </si>
  <si>
    <t xml:space="preserve"> პარტიის წევრების კადრების არქივის უფროსი</t>
  </si>
  <si>
    <t>სამეურნეო-ტექნიკურ საკითხებში კონსულტანტი</t>
  </si>
  <si>
    <t>სამცხე-ჯავახეთის სამხარეო კოორდინატორი</t>
  </si>
  <si>
    <t>საინფორმაციო-ანალიტიკური საკითხების კონსულტანტი</t>
  </si>
  <si>
    <t>აჭარის კოორდინატორი</t>
  </si>
  <si>
    <t>კონსულტანტი</t>
  </si>
  <si>
    <t>ოფის-მენეჯერი</t>
  </si>
  <si>
    <t>თელავის მუნიციპალიტეტის კოორდინატორი</t>
  </si>
  <si>
    <t>მოქალაქეებთან ურთიერთობის საკითხებში კოორდინატორი</t>
  </si>
  <si>
    <t>მოწვეული სპეციალისტი</t>
  </si>
  <si>
    <t xml:space="preserve">ხელმძღვანელი                                                  ბუღალტერი (ან საამისოდ უფლებამოსილი </t>
  </si>
</sst>
</file>

<file path=xl/styles.xml><?xml version="1.0" encoding="utf-8"?>
<styleSheet xmlns="http://schemas.openxmlformats.org/spreadsheetml/2006/main">
  <numFmts count="5">
    <numFmt numFmtId="164" formatCode="00,000.00"/>
    <numFmt numFmtId="165" formatCode="0,000.00"/>
    <numFmt numFmtId="166" formatCode="0,000,000.00"/>
    <numFmt numFmtId="167" formatCode="dd/mm/yy;@"/>
    <numFmt numFmtId="168" formatCode="\ს\ა\ტ\ე\ლ\ე\ვ\ი\ზ\ი\ო\ \რ\ე\კ\ლ\ა\მ\ა"/>
  </numFmts>
  <fonts count="43">
    <font>
      <sz val="10"/>
      <name val="Arial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cadNusx"/>
    </font>
    <font>
      <sz val="10"/>
      <name val="Arial"/>
      <family val="2"/>
      <charset val="204"/>
    </font>
    <font>
      <sz val="5"/>
      <name val="Arial"/>
      <family val="2"/>
    </font>
    <font>
      <b/>
      <sz val="5"/>
      <name val="Arial"/>
      <family val="2"/>
    </font>
    <font>
      <b/>
      <sz val="10"/>
      <name val="Arial"/>
      <family val="2"/>
    </font>
    <font>
      <sz val="10"/>
      <name val="Sylfaen"/>
      <family val="1"/>
    </font>
    <font>
      <sz val="12"/>
      <color rgb="FFFF0000"/>
      <name val="Sylfaen"/>
      <family val="1"/>
    </font>
    <font>
      <sz val="10"/>
      <color theme="1"/>
      <name val="Sylfaen"/>
      <family val="1"/>
    </font>
    <font>
      <sz val="10"/>
      <color theme="1"/>
      <name val="Calibri"/>
      <family val="2"/>
      <scheme val="minor"/>
    </font>
    <font>
      <b/>
      <sz val="10"/>
      <color theme="1"/>
      <name val="Sylfaen"/>
      <family val="1"/>
    </font>
    <font>
      <b/>
      <sz val="10"/>
      <name val="Sylfaen"/>
      <family val="1"/>
    </font>
    <font>
      <b/>
      <sz val="12"/>
      <name val="Sylfaen"/>
      <family val="1"/>
    </font>
    <font>
      <sz val="10"/>
      <color indexed="8"/>
      <name val="Sylfaen"/>
      <family val="1"/>
    </font>
    <font>
      <sz val="10"/>
      <color indexed="18"/>
      <name val="Sylfaen"/>
      <family val="1"/>
    </font>
    <font>
      <b/>
      <sz val="10"/>
      <color indexed="8"/>
      <name val="Sylfaen"/>
      <family val="1"/>
    </font>
    <font>
      <sz val="11"/>
      <color theme="1"/>
      <name val="Sylfaen"/>
      <family val="1"/>
    </font>
    <font>
      <b/>
      <sz val="11"/>
      <color theme="1"/>
      <name val="Sylfaen"/>
      <family val="1"/>
    </font>
    <font>
      <b/>
      <sz val="9"/>
      <color theme="1"/>
      <name val="Sylfaen"/>
      <family val="1"/>
    </font>
    <font>
      <sz val="10"/>
      <color theme="0"/>
      <name val="Sylfaen"/>
      <family val="1"/>
    </font>
    <font>
      <sz val="9"/>
      <name val="Sylfaen"/>
      <family val="1"/>
    </font>
    <font>
      <sz val="9"/>
      <color theme="1"/>
      <name val="Sylfaen"/>
      <family val="1"/>
    </font>
    <font>
      <sz val="10"/>
      <name val="Arial"/>
      <family val="2"/>
    </font>
    <font>
      <b/>
      <sz val="14"/>
      <name val="Arial"/>
      <family val="2"/>
    </font>
    <font>
      <sz val="9"/>
      <name val="Arial"/>
      <family val="2"/>
      <charset val="204"/>
    </font>
    <font>
      <sz val="9"/>
      <name val="Sylfaen"/>
      <family val="1"/>
      <charset val="204"/>
    </font>
    <font>
      <sz val="10"/>
      <name val="Sylfaen"/>
      <family val="1"/>
      <charset val="204"/>
    </font>
    <font>
      <sz val="10"/>
      <color theme="1"/>
      <name val="Sylfaen"/>
      <family val="1"/>
      <charset val="204"/>
    </font>
    <font>
      <sz val="10"/>
      <color rgb="FF000000"/>
      <name val="Sylfaen"/>
      <family val="1"/>
      <charset val="204"/>
    </font>
    <font>
      <sz val="9"/>
      <name val="Arial"/>
      <family val="2"/>
    </font>
    <font>
      <b/>
      <sz val="10"/>
      <name val="Sylfaen"/>
      <family val="1"/>
      <charset val="204"/>
    </font>
    <font>
      <b/>
      <sz val="10"/>
      <color theme="1"/>
      <name val="Sylfae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3F3F3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6">
    <xf numFmtId="0" fontId="0" fillId="0" borderId="0"/>
    <xf numFmtId="0" fontId="11" fillId="0" borderId="0"/>
    <xf numFmtId="0" fontId="13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33" fillId="0" borderId="0"/>
    <xf numFmtId="0" fontId="2" fillId="0" borderId="0"/>
    <xf numFmtId="0" fontId="2" fillId="0" borderId="0"/>
    <xf numFmtId="0" fontId="1" fillId="0" borderId="0"/>
  </cellStyleXfs>
  <cellXfs count="596">
    <xf numFmtId="0" fontId="0" fillId="0" borderId="0" xfId="0"/>
    <xf numFmtId="0" fontId="17" fillId="0" borderId="0" xfId="0" applyFont="1" applyProtection="1"/>
    <xf numFmtId="0" fontId="17" fillId="0" borderId="0" xfId="0" applyFont="1" applyProtection="1">
      <protection locked="0"/>
    </xf>
    <xf numFmtId="0" fontId="17" fillId="0" borderId="0" xfId="1" applyFont="1" applyAlignment="1" applyProtection="1">
      <alignment horizontal="center" vertical="center"/>
      <protection locked="0"/>
    </xf>
    <xf numFmtId="3" fontId="22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17" fillId="0" borderId="0" xfId="0" applyFont="1" applyAlignment="1" applyProtection="1">
      <alignment horizontal="center" vertical="center"/>
      <protection locked="0"/>
    </xf>
    <xf numFmtId="0" fontId="17" fillId="0" borderId="0" xfId="1" applyFont="1" applyProtection="1">
      <protection locked="0"/>
    </xf>
    <xf numFmtId="0" fontId="22" fillId="0" borderId="0" xfId="1" applyFont="1" applyAlignment="1" applyProtection="1">
      <alignment horizontal="center" vertical="center"/>
      <protection locked="0"/>
    </xf>
    <xf numFmtId="0" fontId="17" fillId="0" borderId="1" xfId="0" applyFont="1" applyBorder="1" applyProtection="1">
      <protection locked="0"/>
    </xf>
    <xf numFmtId="0" fontId="23" fillId="0" borderId="0" xfId="1" applyFont="1" applyAlignment="1" applyProtection="1">
      <alignment horizontal="center" vertical="center" wrapText="1"/>
      <protection locked="0"/>
    </xf>
    <xf numFmtId="0" fontId="17" fillId="0" borderId="0" xfId="1" applyFont="1" applyAlignment="1" applyProtection="1">
      <alignment horizontal="center" vertical="center" wrapText="1"/>
      <protection locked="0"/>
    </xf>
    <xf numFmtId="0" fontId="17" fillId="0" borderId="0" xfId="0" applyFont="1" applyAlignment="1" applyProtection="1">
      <alignment horizontal="right"/>
      <protection locked="0"/>
    </xf>
    <xf numFmtId="0" fontId="17" fillId="0" borderId="0" xfId="0" applyFont="1" applyBorder="1" applyProtection="1">
      <protection locked="0"/>
    </xf>
    <xf numFmtId="0" fontId="22" fillId="2" borderId="1" xfId="1" applyFont="1" applyFill="1" applyBorder="1" applyAlignment="1" applyProtection="1">
      <alignment horizontal="left" vertical="center" wrapText="1"/>
    </xf>
    <xf numFmtId="0" fontId="22" fillId="2" borderId="1" xfId="1" applyFont="1" applyFill="1" applyBorder="1" applyAlignment="1" applyProtection="1">
      <alignment horizontal="left" vertical="center" wrapText="1" indent="1"/>
    </xf>
    <xf numFmtId="0" fontId="17" fillId="2" borderId="1" xfId="1" applyFont="1" applyFill="1" applyBorder="1" applyAlignment="1" applyProtection="1">
      <alignment horizontal="left" vertical="center" wrapText="1" indent="1"/>
    </xf>
    <xf numFmtId="0" fontId="17" fillId="2" borderId="1" xfId="1" applyFont="1" applyFill="1" applyBorder="1" applyAlignment="1" applyProtection="1">
      <alignment horizontal="left" vertical="center" wrapText="1" indent="2"/>
    </xf>
    <xf numFmtId="0" fontId="17" fillId="2" borderId="1" xfId="1" applyFont="1" applyFill="1" applyBorder="1" applyAlignment="1" applyProtection="1">
      <alignment horizontal="left" vertical="center" wrapText="1" indent="3"/>
    </xf>
    <xf numFmtId="0" fontId="17" fillId="2" borderId="1" xfId="1" applyFont="1" applyFill="1" applyBorder="1" applyAlignment="1" applyProtection="1">
      <alignment horizontal="left" vertical="center" wrapText="1" indent="4"/>
    </xf>
    <xf numFmtId="0" fontId="17" fillId="0" borderId="0" xfId="3" applyFont="1" applyAlignment="1" applyProtection="1">
      <alignment horizontal="center" vertical="center"/>
      <protection locked="0"/>
    </xf>
    <xf numFmtId="0" fontId="18" fillId="0" borderId="0" xfId="3" applyFont="1" applyAlignment="1" applyProtection="1">
      <alignment horizontal="center" vertical="center"/>
      <protection locked="0"/>
    </xf>
    <xf numFmtId="0" fontId="17" fillId="0" borderId="0" xfId="3" applyFont="1" applyProtection="1">
      <protection locked="0"/>
    </xf>
    <xf numFmtId="0" fontId="17" fillId="0" borderId="4" xfId="0" applyFont="1" applyBorder="1" applyProtection="1">
      <protection locked="0"/>
    </xf>
    <xf numFmtId="0" fontId="0" fillId="0" borderId="0" xfId="0" applyProtection="1">
      <protection locked="0"/>
    </xf>
    <xf numFmtId="0" fontId="19" fillId="0" borderId="0" xfId="4" applyFont="1" applyAlignment="1" applyProtection="1">
      <alignment vertical="center" wrapText="1"/>
      <protection locked="0"/>
    </xf>
    <xf numFmtId="0" fontId="20" fillId="0" borderId="0" xfId="4" applyFont="1" applyProtection="1">
      <protection locked="0"/>
    </xf>
    <xf numFmtId="0" fontId="19" fillId="0" borderId="1" xfId="4" applyFont="1" applyBorder="1" applyAlignment="1" applyProtection="1">
      <alignment vertical="center" wrapText="1"/>
      <protection locked="0"/>
    </xf>
    <xf numFmtId="0" fontId="17" fillId="0" borderId="0" xfId="0" applyFont="1" applyFill="1" applyProtection="1">
      <protection locked="0"/>
    </xf>
    <xf numFmtId="0" fontId="17" fillId="0" borderId="0" xfId="0" applyFont="1" applyFill="1" applyBorder="1" applyAlignment="1" applyProtection="1">
      <alignment horizontal="left" wrapText="1"/>
      <protection locked="0"/>
    </xf>
    <xf numFmtId="0" fontId="17" fillId="0" borderId="0" xfId="0" applyFont="1" applyFill="1" applyBorder="1" applyAlignment="1" applyProtection="1">
      <alignment horizontal="left"/>
      <protection locked="0"/>
    </xf>
    <xf numFmtId="0" fontId="22" fillId="0" borderId="0" xfId="0" applyFont="1" applyFill="1" applyBorder="1" applyAlignment="1" applyProtection="1">
      <alignment horizontal="left" indent="1"/>
      <protection locked="0"/>
    </xf>
    <xf numFmtId="0" fontId="22" fillId="0" borderId="0" xfId="0" applyFont="1" applyFill="1" applyBorder="1" applyAlignment="1" applyProtection="1">
      <alignment horizontal="left" vertical="center" indent="1"/>
      <protection locked="0"/>
    </xf>
    <xf numFmtId="0" fontId="17" fillId="0" borderId="0" xfId="0" applyFont="1" applyFill="1" applyBorder="1" applyAlignment="1" applyProtection="1">
      <alignment horizontal="left" vertical="center"/>
      <protection locked="0"/>
    </xf>
    <xf numFmtId="3" fontId="22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22" fillId="2" borderId="1" xfId="1" applyNumberFormat="1" applyFont="1" applyFill="1" applyBorder="1" applyAlignment="1" applyProtection="1">
      <alignment horizontal="right" vertical="center"/>
      <protection locked="0"/>
    </xf>
    <xf numFmtId="3" fontId="17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17" fillId="2" borderId="1" xfId="1" applyNumberFormat="1" applyFont="1" applyFill="1" applyBorder="1" applyAlignment="1" applyProtection="1">
      <alignment horizontal="right" vertical="center"/>
      <protection locked="0"/>
    </xf>
    <xf numFmtId="0" fontId="17" fillId="0" borderId="1" xfId="2" applyFont="1" applyFill="1" applyBorder="1" applyAlignment="1" applyProtection="1">
      <alignment horizontal="right" vertical="top"/>
      <protection locked="0"/>
    </xf>
    <xf numFmtId="165" fontId="17" fillId="0" borderId="1" xfId="2" applyNumberFormat="1" applyFont="1" applyFill="1" applyBorder="1" applyAlignment="1" applyProtection="1">
      <alignment horizontal="right" vertical="center"/>
      <protection locked="0"/>
    </xf>
    <xf numFmtId="166" fontId="17" fillId="0" borderId="1" xfId="2" applyNumberFormat="1" applyFont="1" applyFill="1" applyBorder="1" applyAlignment="1" applyProtection="1">
      <alignment horizontal="right" vertical="center"/>
      <protection locked="0"/>
    </xf>
    <xf numFmtId="4" fontId="17" fillId="0" borderId="1" xfId="2" applyNumberFormat="1" applyFont="1" applyFill="1" applyBorder="1" applyAlignment="1" applyProtection="1">
      <alignment horizontal="right" vertical="center"/>
      <protection locked="0"/>
    </xf>
    <xf numFmtId="164" fontId="17" fillId="0" borderId="1" xfId="2" applyNumberFormat="1" applyFont="1" applyFill="1" applyBorder="1" applyAlignment="1" applyProtection="1">
      <alignment horizontal="right" vertical="center"/>
      <protection locked="0"/>
    </xf>
    <xf numFmtId="0" fontId="22" fillId="0" borderId="0" xfId="0" applyFont="1" applyAlignment="1" applyProtection="1">
      <alignment horizontal="left"/>
      <protection locked="0"/>
    </xf>
    <xf numFmtId="0" fontId="22" fillId="0" borderId="1" xfId="2" applyFont="1" applyFill="1" applyBorder="1" applyAlignment="1" applyProtection="1">
      <alignment horizontal="left" vertical="top" indent="1"/>
    </xf>
    <xf numFmtId="0" fontId="17" fillId="0" borderId="1" xfId="2" applyFont="1" applyFill="1" applyBorder="1" applyAlignment="1" applyProtection="1">
      <alignment horizontal="left" vertical="center" wrapText="1" indent="2"/>
    </xf>
    <xf numFmtId="0" fontId="22" fillId="2" borderId="5" xfId="1" applyFont="1" applyFill="1" applyBorder="1" applyAlignment="1" applyProtection="1">
      <alignment horizontal="left" vertical="center" wrapText="1"/>
    </xf>
    <xf numFmtId="0" fontId="17" fillId="0" borderId="5" xfId="3" applyFont="1" applyBorder="1" applyAlignment="1" applyProtection="1">
      <alignment horizontal="left" vertical="center" indent="1"/>
    </xf>
    <xf numFmtId="0" fontId="22" fillId="0" borderId="0" xfId="0" applyFont="1" applyFill="1" applyBorder="1" applyAlignment="1" applyProtection="1">
      <alignment horizontal="center" wrapText="1"/>
    </xf>
    <xf numFmtId="0" fontId="22" fillId="0" borderId="0" xfId="0" applyFont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left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left" indent="1"/>
    </xf>
    <xf numFmtId="0" fontId="17" fillId="0" borderId="1" xfId="0" applyFont="1" applyBorder="1" applyAlignment="1" applyProtection="1">
      <alignment wrapText="1"/>
    </xf>
    <xf numFmtId="0" fontId="22" fillId="0" borderId="1" xfId="0" applyFont="1" applyFill="1" applyBorder="1" applyAlignment="1" applyProtection="1">
      <alignment horizontal="left" vertical="center"/>
    </xf>
    <xf numFmtId="0" fontId="17" fillId="0" borderId="1" xfId="0" applyFont="1" applyFill="1" applyBorder="1" applyAlignment="1" applyProtection="1">
      <alignment horizontal="left" wrapText="1"/>
    </xf>
    <xf numFmtId="0" fontId="17" fillId="0" borderId="1" xfId="0" applyFont="1" applyFill="1" applyBorder="1" applyAlignment="1" applyProtection="1">
      <alignment horizontal="left" vertical="center"/>
    </xf>
    <xf numFmtId="0" fontId="22" fillId="0" borderId="1" xfId="0" applyFont="1" applyFill="1" applyBorder="1" applyAlignment="1" applyProtection="1">
      <alignment horizontal="left" vertical="center" indent="1"/>
    </xf>
    <xf numFmtId="0" fontId="17" fillId="0" borderId="0" xfId="0" applyFont="1" applyFill="1" applyProtection="1"/>
    <xf numFmtId="0" fontId="21" fillId="0" borderId="1" xfId="4" applyFont="1" applyBorder="1" applyAlignment="1" applyProtection="1">
      <alignment vertical="center" wrapText="1"/>
    </xf>
    <xf numFmtId="0" fontId="19" fillId="0" borderId="1" xfId="4" applyFont="1" applyBorder="1" applyAlignment="1" applyProtection="1">
      <alignment vertical="center" wrapText="1"/>
    </xf>
    <xf numFmtId="15" fontId="0" fillId="0" borderId="0" xfId="0" applyNumberFormat="1"/>
    <xf numFmtId="0" fontId="19" fillId="0" borderId="0" xfId="4" applyFont="1" applyBorder="1" applyAlignment="1" applyProtection="1">
      <alignment vertical="center"/>
    </xf>
    <xf numFmtId="0" fontId="16" fillId="0" borderId="0" xfId="0" applyFont="1"/>
    <xf numFmtId="0" fontId="19" fillId="0" borderId="1" xfId="4" applyFont="1" applyBorder="1" applyAlignment="1" applyProtection="1">
      <alignment horizontal="center" vertical="center" wrapText="1"/>
      <protection locked="0"/>
    </xf>
    <xf numFmtId="3" fontId="17" fillId="0" borderId="0" xfId="1" applyNumberFormat="1" applyFont="1" applyAlignment="1" applyProtection="1">
      <alignment horizontal="center" vertical="center" wrapText="1"/>
      <protection locked="0"/>
    </xf>
    <xf numFmtId="0" fontId="22" fillId="0" borderId="0" xfId="0" applyFont="1" applyProtection="1">
      <protection locked="0"/>
    </xf>
    <xf numFmtId="0" fontId="17" fillId="0" borderId="3" xfId="0" applyFont="1" applyBorder="1" applyProtection="1">
      <protection locked="0"/>
    </xf>
    <xf numFmtId="0" fontId="22" fillId="0" borderId="0" xfId="0" applyFont="1" applyAlignment="1" applyProtection="1">
      <alignment horizontal="center"/>
      <protection locked="0"/>
    </xf>
    <xf numFmtId="0" fontId="0" fillId="0" borderId="0" xfId="0" applyBorder="1"/>
    <xf numFmtId="0" fontId="0" fillId="0" borderId="3" xfId="0" applyBorder="1"/>
    <xf numFmtId="0" fontId="22" fillId="5" borderId="0" xfId="0" applyFont="1" applyFill="1" applyProtection="1"/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0" applyFont="1" applyFill="1" applyProtection="1"/>
    <xf numFmtId="0" fontId="17" fillId="5" borderId="0" xfId="0" applyFont="1" applyFill="1" applyBorder="1" applyProtection="1"/>
    <xf numFmtId="0" fontId="17" fillId="5" borderId="0" xfId="1" applyFont="1" applyFill="1" applyAlignment="1" applyProtection="1">
      <alignment vertical="center"/>
    </xf>
    <xf numFmtId="3" fontId="22" fillId="5" borderId="1" xfId="1" applyNumberFormat="1" applyFont="1" applyFill="1" applyBorder="1" applyAlignment="1" applyProtection="1">
      <alignment horizontal="center" vertical="center" wrapText="1"/>
    </xf>
    <xf numFmtId="0" fontId="17" fillId="2" borderId="0" xfId="0" applyFont="1" applyFill="1" applyBorder="1" applyProtection="1"/>
    <xf numFmtId="0" fontId="17" fillId="2" borderId="0" xfId="0" applyFont="1" applyFill="1" applyProtection="1"/>
    <xf numFmtId="3" fontId="22" fillId="5" borderId="1" xfId="1" applyNumberFormat="1" applyFont="1" applyFill="1" applyBorder="1" applyAlignment="1" applyProtection="1">
      <alignment horizontal="right" vertical="center"/>
    </xf>
    <xf numFmtId="3" fontId="17" fillId="5" borderId="1" xfId="1" applyNumberFormat="1" applyFont="1" applyFill="1" applyBorder="1" applyAlignment="1" applyProtection="1">
      <alignment horizontal="right" vertical="center" wrapText="1"/>
    </xf>
    <xf numFmtId="3" fontId="22" fillId="5" borderId="1" xfId="1" applyNumberFormat="1" applyFont="1" applyFill="1" applyBorder="1" applyAlignment="1" applyProtection="1">
      <alignment horizontal="right" vertical="center" wrapText="1"/>
    </xf>
    <xf numFmtId="0" fontId="22" fillId="5" borderId="1" xfId="0" applyFont="1" applyFill="1" applyBorder="1" applyProtection="1"/>
    <xf numFmtId="3" fontId="22" fillId="5" borderId="1" xfId="0" applyNumberFormat="1" applyFont="1" applyFill="1" applyBorder="1" applyProtection="1"/>
    <xf numFmtId="0" fontId="22" fillId="0" borderId="1" xfId="1" applyFont="1" applyFill="1" applyBorder="1" applyAlignment="1" applyProtection="1">
      <alignment horizontal="left" vertical="center" wrapText="1" indent="1"/>
    </xf>
    <xf numFmtId="0" fontId="17" fillId="0" borderId="1" xfId="1" applyFont="1" applyFill="1" applyBorder="1" applyAlignment="1" applyProtection="1">
      <alignment horizontal="left" vertical="center" wrapText="1" indent="2"/>
    </xf>
    <xf numFmtId="3" fontId="22" fillId="6" borderId="1" xfId="1" applyNumberFormat="1" applyFont="1" applyFill="1" applyBorder="1" applyAlignment="1" applyProtection="1">
      <alignment horizontal="left" vertical="center" wrapText="1"/>
    </xf>
    <xf numFmtId="3" fontId="22" fillId="6" borderId="1" xfId="1" applyNumberFormat="1" applyFont="1" applyFill="1" applyBorder="1" applyAlignment="1" applyProtection="1">
      <alignment horizontal="center" vertical="center" wrapText="1"/>
    </xf>
    <xf numFmtId="0" fontId="17" fillId="6" borderId="0" xfId="1" applyFont="1" applyFill="1" applyProtection="1">
      <protection locked="0"/>
    </xf>
    <xf numFmtId="0" fontId="17" fillId="6" borderId="0" xfId="0" applyFont="1" applyFill="1" applyAlignment="1" applyProtection="1">
      <alignment horizontal="center" vertical="center"/>
      <protection locked="0"/>
    </xf>
    <xf numFmtId="0" fontId="23" fillId="6" borderId="0" xfId="1" applyFont="1" applyFill="1" applyAlignment="1" applyProtection="1">
      <alignment horizontal="center" vertical="center" wrapText="1"/>
      <protection locked="0"/>
    </xf>
    <xf numFmtId="0" fontId="17" fillId="6" borderId="0" xfId="1" applyFont="1" applyFill="1" applyAlignment="1" applyProtection="1">
      <alignment horizontal="center" vertical="center" wrapText="1"/>
      <protection locked="0"/>
    </xf>
    <xf numFmtId="0" fontId="17" fillId="6" borderId="0" xfId="1" applyFont="1" applyFill="1" applyAlignment="1" applyProtection="1">
      <alignment horizontal="center" vertical="center"/>
      <protection locked="0"/>
    </xf>
    <xf numFmtId="0" fontId="17" fillId="6" borderId="0" xfId="0" applyFont="1" applyFill="1" applyProtection="1">
      <protection locked="0"/>
    </xf>
    <xf numFmtId="0" fontId="17" fillId="0" borderId="1" xfId="1" applyFont="1" applyFill="1" applyBorder="1" applyAlignment="1" applyProtection="1">
      <alignment horizontal="left" vertical="center" wrapText="1" indent="3"/>
    </xf>
    <xf numFmtId="0" fontId="17" fillId="0" borderId="1" xfId="1" applyFont="1" applyFill="1" applyBorder="1" applyAlignment="1" applyProtection="1">
      <alignment horizontal="left" vertical="center" wrapText="1" indent="1"/>
    </xf>
    <xf numFmtId="0" fontId="22" fillId="0" borderId="1" xfId="0" applyFont="1" applyFill="1" applyBorder="1" applyProtection="1">
      <protection locked="0"/>
    </xf>
    <xf numFmtId="0" fontId="17" fillId="5" borderId="0" xfId="1" applyFont="1" applyFill="1" applyAlignment="1" applyProtection="1">
      <alignment horizontal="center" vertical="center"/>
    </xf>
    <xf numFmtId="0" fontId="0" fillId="5" borderId="0" xfId="0" applyFill="1" applyBorder="1"/>
    <xf numFmtId="0" fontId="17" fillId="5" borderId="0" xfId="1" applyFont="1" applyFill="1" applyBorder="1" applyAlignment="1" applyProtection="1">
      <alignment horizontal="right" vertical="center"/>
    </xf>
    <xf numFmtId="0" fontId="17" fillId="5" borderId="0" xfId="1" applyFont="1" applyFill="1" applyBorder="1" applyAlignment="1" applyProtection="1">
      <alignment horizontal="left" vertical="center"/>
    </xf>
    <xf numFmtId="0" fontId="17" fillId="5" borderId="0" xfId="0" applyFont="1" applyFill="1" applyBorder="1" applyProtection="1">
      <protection locked="0"/>
    </xf>
    <xf numFmtId="0" fontId="17" fillId="5" borderId="0" xfId="0" applyFont="1" applyFill="1" applyProtection="1">
      <protection locked="0"/>
    </xf>
    <xf numFmtId="3" fontId="22" fillId="5" borderId="1" xfId="1" applyNumberFormat="1" applyFont="1" applyFill="1" applyBorder="1" applyAlignment="1" applyProtection="1">
      <alignment horizontal="left" vertical="center" wrapText="1"/>
    </xf>
    <xf numFmtId="0" fontId="17" fillId="5" borderId="1" xfId="0" applyFont="1" applyFill="1" applyBorder="1" applyProtection="1"/>
    <xf numFmtId="0" fontId="17" fillId="5" borderId="0" xfId="0" applyFont="1" applyFill="1" applyAlignment="1" applyProtection="1">
      <alignment horizontal="center" vertical="center"/>
      <protection locked="0"/>
    </xf>
    <xf numFmtId="0" fontId="17" fillId="0" borderId="0" xfId="0" applyFont="1" applyFill="1" applyAlignment="1" applyProtection="1">
      <alignment horizontal="center" vertical="center"/>
      <protection locked="0"/>
    </xf>
    <xf numFmtId="0" fontId="0" fillId="0" borderId="0" xfId="0" applyFill="1"/>
    <xf numFmtId="0" fontId="17" fillId="0" borderId="0" xfId="0" applyFont="1" applyFill="1" applyBorder="1" applyProtection="1">
      <protection locked="0"/>
    </xf>
    <xf numFmtId="0" fontId="18" fillId="5" borderId="0" xfId="3" applyFont="1" applyFill="1" applyAlignment="1" applyProtection="1">
      <alignment horizontal="center" vertical="center" wrapText="1"/>
    </xf>
    <xf numFmtId="0" fontId="17" fillId="5" borderId="0" xfId="3" applyFont="1" applyFill="1" applyAlignment="1" applyProtection="1">
      <alignment horizontal="center" vertical="center"/>
      <protection locked="0"/>
    </xf>
    <xf numFmtId="0" fontId="17" fillId="5" borderId="0" xfId="3" applyFont="1" applyFill="1" applyProtection="1"/>
    <xf numFmtId="0" fontId="17" fillId="5" borderId="3" xfId="0" applyFont="1" applyFill="1" applyBorder="1" applyAlignment="1" applyProtection="1">
      <alignment horizontal="left"/>
    </xf>
    <xf numFmtId="0" fontId="17" fillId="5" borderId="0" xfId="0" applyFont="1" applyFill="1" applyBorder="1" applyAlignment="1" applyProtection="1">
      <alignment horizontal="left"/>
    </xf>
    <xf numFmtId="0" fontId="17" fillId="5" borderId="1" xfId="2" applyFont="1" applyFill="1" applyBorder="1" applyAlignment="1" applyProtection="1">
      <alignment horizontal="right" vertical="top"/>
    </xf>
    <xf numFmtId="0" fontId="22" fillId="0" borderId="0" xfId="0" applyFont="1" applyFill="1" applyBorder="1" applyAlignment="1" applyProtection="1">
      <alignment horizontal="left"/>
    </xf>
    <xf numFmtId="0" fontId="17" fillId="0" borderId="0" xfId="0" applyFont="1" applyFill="1" applyBorder="1" applyProtection="1"/>
    <xf numFmtId="0" fontId="17" fillId="5" borderId="0" xfId="0" applyFont="1" applyFill="1" applyBorder="1" applyAlignment="1" applyProtection="1">
      <alignment horizontal="left" wrapText="1"/>
    </xf>
    <xf numFmtId="0" fontId="17" fillId="5" borderId="3" xfId="0" applyFont="1" applyFill="1" applyBorder="1" applyAlignment="1" applyProtection="1">
      <alignment horizontal="left" wrapText="1"/>
    </xf>
    <xf numFmtId="0" fontId="17" fillId="5" borderId="3" xfId="0" applyFont="1" applyFill="1" applyBorder="1" applyProtection="1"/>
    <xf numFmtId="0" fontId="22" fillId="5" borderId="3" xfId="0" applyFont="1" applyFill="1" applyBorder="1" applyAlignment="1" applyProtection="1">
      <alignment horizontal="center" vertical="center" wrapText="1"/>
    </xf>
    <xf numFmtId="0" fontId="22" fillId="5" borderId="1" xfId="0" applyFont="1" applyFill="1" applyBorder="1" applyAlignment="1" applyProtection="1">
      <alignment horizontal="right" vertical="center" wrapText="1"/>
    </xf>
    <xf numFmtId="0" fontId="17" fillId="5" borderId="0" xfId="0" applyFont="1" applyFill="1" applyAlignment="1" applyProtection="1">
      <alignment horizontal="center" vertical="center"/>
    </xf>
    <xf numFmtId="0" fontId="17" fillId="5" borderId="3" xfId="1" applyFont="1" applyFill="1" applyBorder="1" applyAlignment="1" applyProtection="1">
      <alignment horizontal="left" vertical="center"/>
    </xf>
    <xf numFmtId="0" fontId="24" fillId="5" borderId="8" xfId="2" applyFont="1" applyFill="1" applyBorder="1" applyAlignment="1" applyProtection="1">
      <alignment horizontal="center" vertical="top" wrapText="1"/>
    </xf>
    <xf numFmtId="0" fontId="24" fillId="5" borderId="27" xfId="2" applyFont="1" applyFill="1" applyBorder="1" applyAlignment="1" applyProtection="1">
      <alignment horizontal="center" vertical="top" wrapText="1"/>
    </xf>
    <xf numFmtId="1" fontId="24" fillId="5" borderId="27" xfId="2" applyNumberFormat="1" applyFont="1" applyFill="1" applyBorder="1" applyAlignment="1" applyProtection="1">
      <alignment horizontal="center" vertical="top" wrapText="1"/>
    </xf>
    <xf numFmtId="1" fontId="24" fillId="5" borderId="8" xfId="2" applyNumberFormat="1" applyFont="1" applyFill="1" applyBorder="1" applyAlignment="1" applyProtection="1">
      <alignment horizontal="center" vertical="top" wrapText="1"/>
    </xf>
    <xf numFmtId="0" fontId="17" fillId="0" borderId="0" xfId="0" applyFont="1" applyFill="1" applyAlignment="1" applyProtection="1">
      <alignment horizontal="center" vertical="center"/>
    </xf>
    <xf numFmtId="0" fontId="19" fillId="5" borderId="1" xfId="4" applyFont="1" applyFill="1" applyBorder="1" applyAlignment="1" applyProtection="1">
      <alignment vertical="center" wrapText="1"/>
    </xf>
    <xf numFmtId="0" fontId="21" fillId="5" borderId="5" xfId="4" applyFont="1" applyFill="1" applyBorder="1" applyAlignment="1" applyProtection="1">
      <alignment horizontal="center" vertical="center" wrapText="1"/>
    </xf>
    <xf numFmtId="0" fontId="21" fillId="5" borderId="4" xfId="4" applyFont="1" applyFill="1" applyBorder="1" applyAlignment="1" applyProtection="1">
      <alignment horizontal="center" vertical="center" wrapText="1"/>
    </xf>
    <xf numFmtId="0" fontId="21" fillId="5" borderId="1" xfId="4" applyFont="1" applyFill="1" applyBorder="1" applyAlignment="1" applyProtection="1">
      <alignment horizontal="center" vertical="center" wrapText="1"/>
    </xf>
    <xf numFmtId="0" fontId="16" fillId="5" borderId="0" xfId="0" applyFont="1" applyFill="1" applyProtection="1"/>
    <xf numFmtId="0" fontId="0" fillId="5" borderId="0" xfId="0" applyFill="1" applyProtection="1"/>
    <xf numFmtId="14" fontId="17" fillId="5" borderId="0" xfId="1" applyNumberFormat="1" applyFont="1" applyFill="1" applyBorder="1" applyAlignment="1" applyProtection="1">
      <alignment vertical="center"/>
    </xf>
    <xf numFmtId="0" fontId="17" fillId="5" borderId="0" xfId="1" applyFont="1" applyFill="1" applyBorder="1" applyAlignment="1" applyProtection="1">
      <alignment vertical="center"/>
    </xf>
    <xf numFmtId="14" fontId="17" fillId="5" borderId="0" xfId="1" applyNumberFormat="1" applyFont="1" applyFill="1" applyBorder="1" applyAlignment="1" applyProtection="1">
      <alignment horizontal="center" vertical="center"/>
    </xf>
    <xf numFmtId="0" fontId="12" fillId="5" borderId="0" xfId="1" applyFont="1" applyFill="1" applyAlignment="1" applyProtection="1">
      <alignment horizontal="left" vertical="center"/>
    </xf>
    <xf numFmtId="0" fontId="11" fillId="5" borderId="0" xfId="0" applyFont="1" applyFill="1" applyProtection="1"/>
    <xf numFmtId="0" fontId="0" fillId="5" borderId="0" xfId="0" applyFill="1" applyProtection="1">
      <protection locked="0"/>
    </xf>
    <xf numFmtId="0" fontId="20" fillId="5" borderId="0" xfId="4" applyFont="1" applyFill="1" applyProtection="1">
      <protection locked="0"/>
    </xf>
    <xf numFmtId="0" fontId="0" fillId="5" borderId="0" xfId="0" applyFill="1" applyBorder="1" applyProtection="1"/>
    <xf numFmtId="0" fontId="21" fillId="5" borderId="5" xfId="4" applyFont="1" applyFill="1" applyBorder="1" applyAlignment="1" applyProtection="1">
      <alignment horizontal="left" vertical="center" wrapText="1"/>
    </xf>
    <xf numFmtId="0" fontId="17" fillId="5" borderId="0" xfId="3" applyFont="1" applyFill="1" applyProtection="1">
      <protection locked="0"/>
    </xf>
    <xf numFmtId="0" fontId="17" fillId="5" borderId="0" xfId="1" applyFont="1" applyFill="1" applyProtection="1">
      <protection locked="0"/>
    </xf>
    <xf numFmtId="0" fontId="23" fillId="5" borderId="0" xfId="1" applyFont="1" applyFill="1" applyAlignment="1" applyProtection="1">
      <alignment horizontal="center" vertical="center" wrapText="1"/>
      <protection locked="0"/>
    </xf>
    <xf numFmtId="0" fontId="19" fillId="5" borderId="1" xfId="4" applyFont="1" applyFill="1" applyBorder="1" applyAlignment="1" applyProtection="1">
      <alignment horizontal="center" vertical="center" wrapText="1"/>
    </xf>
    <xf numFmtId="14" fontId="27" fillId="0" borderId="2" xfId="5" applyNumberFormat="1" applyFont="1" applyBorder="1" applyAlignment="1" applyProtection="1">
      <alignment wrapText="1"/>
      <protection locked="0"/>
    </xf>
    <xf numFmtId="14" fontId="22" fillId="0" borderId="0" xfId="0" applyNumberFormat="1" applyFont="1" applyFill="1" applyBorder="1" applyAlignment="1" applyProtection="1">
      <alignment horizontal="center" vertical="center" wrapText="1"/>
    </xf>
    <xf numFmtId="0" fontId="26" fillId="5" borderId="1" xfId="2" applyFont="1" applyFill="1" applyBorder="1" applyAlignment="1" applyProtection="1">
      <alignment horizontal="center" vertical="top" wrapText="1"/>
    </xf>
    <xf numFmtId="1" fontId="26" fillId="5" borderId="1" xfId="2" applyNumberFormat="1" applyFont="1" applyFill="1" applyBorder="1" applyAlignment="1" applyProtection="1">
      <alignment horizontal="center" vertical="top" wrapText="1"/>
    </xf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right" vertical="center"/>
    </xf>
    <xf numFmtId="0" fontId="17" fillId="5" borderId="0" xfId="1" applyFont="1" applyFill="1" applyBorder="1" applyAlignment="1" applyProtection="1">
      <alignment horizontal="center" vertical="center"/>
      <protection locked="0"/>
    </xf>
    <xf numFmtId="14" fontId="17" fillId="0" borderId="0" xfId="1" applyNumberFormat="1" applyFont="1" applyFill="1" applyBorder="1" applyAlignment="1" applyProtection="1">
      <alignment horizontal="right" vertical="center"/>
    </xf>
    <xf numFmtId="0" fontId="26" fillId="5" borderId="6" xfId="2" applyFont="1" applyFill="1" applyBorder="1" applyAlignment="1" applyProtection="1">
      <alignment horizontal="center" vertical="top" wrapText="1"/>
    </xf>
    <xf numFmtId="1" fontId="26" fillId="5" borderId="6" xfId="2" applyNumberFormat="1" applyFont="1" applyFill="1" applyBorder="1" applyAlignment="1" applyProtection="1">
      <alignment horizontal="center" vertical="top" wrapText="1"/>
    </xf>
    <xf numFmtId="0" fontId="26" fillId="0" borderId="6" xfId="2" applyFont="1" applyFill="1" applyBorder="1" applyAlignment="1" applyProtection="1">
      <alignment horizontal="left" vertical="top"/>
    </xf>
    <xf numFmtId="0" fontId="24" fillId="0" borderId="6" xfId="2" applyFont="1" applyFill="1" applyBorder="1" applyAlignment="1" applyProtection="1">
      <alignment horizontal="center" vertical="top" wrapText="1"/>
      <protection locked="0"/>
    </xf>
    <xf numFmtId="0" fontId="24" fillId="0" borderId="0" xfId="2" applyFont="1" applyFill="1" applyBorder="1" applyAlignment="1" applyProtection="1">
      <alignment horizontal="center" vertical="top" wrapText="1"/>
      <protection locked="0"/>
    </xf>
    <xf numFmtId="1" fontId="24" fillId="0" borderId="0" xfId="2" applyNumberFormat="1" applyFont="1" applyFill="1" applyBorder="1" applyAlignment="1" applyProtection="1">
      <alignment horizontal="center" vertical="top" wrapText="1"/>
      <protection locked="0"/>
    </xf>
    <xf numFmtId="1" fontId="24" fillId="5" borderId="6" xfId="2" applyNumberFormat="1" applyFont="1" applyFill="1" applyBorder="1" applyAlignment="1" applyProtection="1">
      <alignment horizontal="center" vertical="top" wrapText="1"/>
      <protection locked="0"/>
    </xf>
    <xf numFmtId="0" fontId="24" fillId="0" borderId="6" xfId="2" applyFont="1" applyFill="1" applyBorder="1" applyAlignment="1" applyProtection="1">
      <alignment horizontal="left" vertical="top" wrapText="1"/>
      <protection locked="0"/>
    </xf>
    <xf numFmtId="1" fontId="24" fillId="0" borderId="6" xfId="2" applyNumberFormat="1" applyFont="1" applyFill="1" applyBorder="1" applyAlignment="1" applyProtection="1">
      <alignment horizontal="left" vertical="top" wrapText="1"/>
      <protection locked="0"/>
    </xf>
    <xf numFmtId="0" fontId="25" fillId="5" borderId="6" xfId="2" applyFont="1" applyFill="1" applyBorder="1" applyAlignment="1" applyProtection="1">
      <alignment horizontal="right" vertical="top" wrapText="1"/>
      <protection locked="0"/>
    </xf>
    <xf numFmtId="0" fontId="24" fillId="0" borderId="7" xfId="2" applyFont="1" applyFill="1" applyBorder="1" applyAlignment="1" applyProtection="1">
      <alignment horizontal="left" vertical="top" wrapText="1"/>
      <protection locked="0"/>
    </xf>
    <xf numFmtId="1" fontId="24" fillId="0" borderId="7" xfId="2" applyNumberFormat="1" applyFont="1" applyFill="1" applyBorder="1" applyAlignment="1" applyProtection="1">
      <alignment horizontal="left" vertical="top" wrapText="1"/>
      <protection locked="0"/>
    </xf>
    <xf numFmtId="0" fontId="26" fillId="5" borderId="28" xfId="2" applyFont="1" applyFill="1" applyBorder="1" applyAlignment="1" applyProtection="1">
      <alignment horizontal="left" vertical="top"/>
      <protection locked="0"/>
    </xf>
    <xf numFmtId="0" fontId="24" fillId="5" borderId="28" xfId="2" applyFont="1" applyFill="1" applyBorder="1" applyAlignment="1" applyProtection="1">
      <alignment horizontal="left" vertical="top" wrapText="1"/>
      <protection locked="0"/>
    </xf>
    <xf numFmtId="0" fontId="24" fillId="5" borderId="29" xfId="2" applyFont="1" applyFill="1" applyBorder="1" applyAlignment="1" applyProtection="1">
      <alignment horizontal="left" vertical="top" wrapText="1"/>
      <protection locked="0"/>
    </xf>
    <xf numFmtId="1" fontId="24" fillId="5" borderId="29" xfId="2" applyNumberFormat="1" applyFont="1" applyFill="1" applyBorder="1" applyAlignment="1" applyProtection="1">
      <alignment horizontal="left" vertical="top" wrapText="1"/>
      <protection locked="0"/>
    </xf>
    <xf numFmtId="1" fontId="24" fillId="5" borderId="30" xfId="2" applyNumberFormat="1" applyFont="1" applyFill="1" applyBorder="1" applyAlignment="1" applyProtection="1">
      <alignment horizontal="left" vertical="top" wrapText="1"/>
      <protection locked="0"/>
    </xf>
    <xf numFmtId="0" fontId="25" fillId="5" borderId="7" xfId="2" applyFont="1" applyFill="1" applyBorder="1" applyAlignment="1" applyProtection="1">
      <alignment horizontal="right" vertical="top" wrapText="1"/>
      <protection locked="0"/>
    </xf>
    <xf numFmtId="0" fontId="17" fillId="2" borderId="0" xfId="0" applyFont="1" applyFill="1" applyProtection="1">
      <protection locked="0"/>
    </xf>
    <xf numFmtId="0" fontId="0" fillId="2" borderId="0" xfId="0" applyFill="1"/>
    <xf numFmtId="0" fontId="22" fillId="2" borderId="0" xfId="0" applyFont="1" applyFill="1" applyAlignment="1" applyProtection="1">
      <alignment horizontal="center"/>
      <protection locked="0"/>
    </xf>
    <xf numFmtId="0" fontId="17" fillId="2" borderId="0" xfId="0" applyFont="1" applyFill="1" applyAlignment="1" applyProtection="1">
      <alignment horizontal="center" vertical="center"/>
      <protection locked="0"/>
    </xf>
    <xf numFmtId="0" fontId="17" fillId="2" borderId="3" xfId="0" applyFont="1" applyFill="1" applyBorder="1" applyProtection="1">
      <protection locked="0"/>
    </xf>
    <xf numFmtId="0" fontId="0" fillId="2" borderId="0" xfId="0" applyFill="1" applyBorder="1"/>
    <xf numFmtId="0" fontId="22" fillId="2" borderId="0" xfId="0" applyFont="1" applyFill="1" applyProtection="1">
      <protection locked="0"/>
    </xf>
    <xf numFmtId="0" fontId="17" fillId="2" borderId="0" xfId="0" applyFont="1" applyFill="1" applyBorder="1" applyProtection="1">
      <protection locked="0"/>
    </xf>
    <xf numFmtId="0" fontId="16" fillId="2" borderId="0" xfId="0" applyFont="1" applyFill="1"/>
    <xf numFmtId="0" fontId="16" fillId="5" borderId="0" xfId="3" applyFont="1" applyFill="1" applyProtection="1"/>
    <xf numFmtId="0" fontId="11" fillId="5" borderId="0" xfId="3" applyFill="1" applyProtection="1"/>
    <xf numFmtId="0" fontId="11" fillId="5" borderId="0" xfId="3" applyFill="1" applyBorder="1" applyProtection="1"/>
    <xf numFmtId="0" fontId="11" fillId="0" borderId="0" xfId="3" applyProtection="1">
      <protection locked="0"/>
    </xf>
    <xf numFmtId="14" fontId="11" fillId="0" borderId="1" xfId="3" applyNumberFormat="1" applyBorder="1" applyProtection="1">
      <protection locked="0"/>
    </xf>
    <xf numFmtId="0" fontId="22" fillId="0" borderId="0" xfId="3" applyFont="1" applyProtection="1">
      <protection locked="0"/>
    </xf>
    <xf numFmtId="0" fontId="11" fillId="0" borderId="0" xfId="3"/>
    <xf numFmtId="0" fontId="17" fillId="0" borderId="0" xfId="0" applyFont="1" applyAlignment="1" applyProtection="1">
      <alignment horizontal="left"/>
      <protection locked="0"/>
    </xf>
    <xf numFmtId="0" fontId="17" fillId="0" borderId="5" xfId="2" applyFont="1" applyFill="1" applyBorder="1" applyAlignment="1" applyProtection="1">
      <alignment horizontal="left" vertical="center" wrapText="1" indent="2"/>
    </xf>
    <xf numFmtId="0" fontId="19" fillId="0" borderId="2" xfId="4" applyFont="1" applyBorder="1" applyAlignment="1" applyProtection="1">
      <alignment vertical="center" wrapText="1"/>
      <protection locked="0"/>
    </xf>
    <xf numFmtId="14" fontId="17" fillId="0" borderId="0" xfId="1" applyNumberFormat="1" applyFont="1" applyFill="1" applyBorder="1" applyAlignment="1" applyProtection="1">
      <alignment horizontal="center" vertical="center"/>
    </xf>
    <xf numFmtId="0" fontId="22" fillId="2" borderId="0" xfId="0" applyFont="1" applyFill="1" applyBorder="1" applyAlignment="1" applyProtection="1">
      <alignment horizontal="left"/>
    </xf>
    <xf numFmtId="0" fontId="0" fillId="2" borderId="0" xfId="0" applyFill="1" applyBorder="1" applyProtection="1"/>
    <xf numFmtId="0" fontId="0" fillId="2" borderId="0" xfId="0" applyFill="1" applyProtection="1"/>
    <xf numFmtId="14" fontId="17" fillId="0" borderId="0" xfId="1" applyNumberFormat="1" applyFont="1" applyFill="1" applyBorder="1" applyAlignment="1" applyProtection="1">
      <alignment vertical="center"/>
    </xf>
    <xf numFmtId="0" fontId="0" fillId="2" borderId="0" xfId="0" applyFill="1" applyProtection="1">
      <protection locked="0"/>
    </xf>
    <xf numFmtId="0" fontId="20" fillId="2" borderId="0" xfId="4" applyFont="1" applyFill="1" applyProtection="1">
      <protection locked="0"/>
    </xf>
    <xf numFmtId="0" fontId="22" fillId="2" borderId="0" xfId="0" applyFont="1" applyFill="1" applyAlignment="1" applyProtection="1">
      <alignment horizontal="left"/>
      <protection locked="0"/>
    </xf>
    <xf numFmtId="0" fontId="17" fillId="2" borderId="0" xfId="0" applyFont="1" applyFill="1" applyAlignment="1" applyProtection="1">
      <alignment horizontal="left"/>
      <protection locked="0"/>
    </xf>
    <xf numFmtId="0" fontId="11" fillId="2" borderId="0" xfId="0" applyFont="1" applyFill="1"/>
    <xf numFmtId="0" fontId="0" fillId="2" borderId="3" xfId="0" applyFill="1" applyBorder="1"/>
    <xf numFmtId="0" fontId="22" fillId="5" borderId="0" xfId="0" applyFont="1" applyFill="1" applyBorder="1" applyAlignment="1" applyProtection="1">
      <alignment horizontal="center"/>
      <protection locked="0"/>
    </xf>
    <xf numFmtId="0" fontId="17" fillId="5" borderId="0" xfId="0" applyFont="1" applyFill="1" applyBorder="1" applyAlignment="1" applyProtection="1">
      <alignment horizontal="center" vertical="center"/>
      <protection locked="0"/>
    </xf>
    <xf numFmtId="0" fontId="22" fillId="5" borderId="0" xfId="0" applyFont="1" applyFill="1" applyBorder="1" applyProtection="1">
      <protection locked="0"/>
    </xf>
    <xf numFmtId="0" fontId="16" fillId="5" borderId="0" xfId="0" applyFont="1" applyFill="1" applyBorder="1"/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22" fillId="0" borderId="0" xfId="0" applyFont="1" applyBorder="1" applyAlignment="1" applyProtection="1">
      <alignment horizontal="left"/>
    </xf>
    <xf numFmtId="0" fontId="22" fillId="0" borderId="1" xfId="1" applyFont="1" applyFill="1" applyBorder="1" applyAlignment="1" applyProtection="1">
      <alignment horizontal="left" vertical="center" wrapText="1"/>
    </xf>
    <xf numFmtId="0" fontId="22" fillId="6" borderId="0" xfId="1" applyFont="1" applyFill="1" applyAlignment="1" applyProtection="1">
      <alignment horizontal="center" vertical="center"/>
      <protection locked="0"/>
    </xf>
    <xf numFmtId="3" fontId="22" fillId="2" borderId="1" xfId="1" applyNumberFormat="1" applyFont="1" applyFill="1" applyBorder="1" applyAlignment="1" applyProtection="1">
      <alignment horizontal="center" vertical="center"/>
      <protection locked="0"/>
    </xf>
    <xf numFmtId="3" fontId="17" fillId="6" borderId="0" xfId="1" applyNumberFormat="1" applyFont="1" applyFill="1" applyAlignment="1" applyProtection="1">
      <alignment horizontal="center" vertical="center"/>
      <protection locked="0"/>
    </xf>
    <xf numFmtId="3" fontId="17" fillId="0" borderId="0" xfId="1" applyNumberFormat="1" applyFont="1" applyAlignment="1" applyProtection="1">
      <alignment horizontal="center" vertical="center"/>
      <protection locked="0"/>
    </xf>
    <xf numFmtId="0" fontId="17" fillId="0" borderId="1" xfId="2" applyFont="1" applyFill="1" applyBorder="1" applyAlignment="1" applyProtection="1">
      <alignment horizontal="left" vertical="top"/>
      <protection locked="0"/>
    </xf>
    <xf numFmtId="0" fontId="31" fillId="6" borderId="0" xfId="0" applyFont="1" applyFill="1" applyAlignment="1" applyProtection="1">
      <alignment vertical="center"/>
      <protection locked="0"/>
    </xf>
    <xf numFmtId="0" fontId="31" fillId="0" borderId="0" xfId="0" applyFont="1" applyAlignment="1" applyProtection="1">
      <alignment vertical="center"/>
      <protection locked="0"/>
    </xf>
    <xf numFmtId="0" fontId="17" fillId="0" borderId="1" xfId="1" applyFont="1" applyFill="1" applyBorder="1" applyAlignment="1" applyProtection="1">
      <alignment horizontal="left" vertical="center" wrapText="1" indent="4"/>
    </xf>
    <xf numFmtId="0" fontId="17" fillId="5" borderId="1" xfId="0" applyFont="1" applyFill="1" applyBorder="1" applyAlignment="1" applyProtection="1">
      <alignment horizontal="center"/>
    </xf>
    <xf numFmtId="0" fontId="17" fillId="0" borderId="5" xfId="0" applyFont="1" applyFill="1" applyBorder="1" applyAlignment="1" applyProtection="1">
      <alignment horizontal="left" vertical="center" indent="1"/>
    </xf>
    <xf numFmtId="0" fontId="17" fillId="5" borderId="32" xfId="0" applyFont="1" applyFill="1" applyBorder="1" applyAlignment="1" applyProtection="1">
      <alignment horizontal="center"/>
    </xf>
    <xf numFmtId="0" fontId="17" fillId="5" borderId="2" xfId="0" applyFont="1" applyFill="1" applyBorder="1" applyAlignment="1" applyProtection="1">
      <alignment horizontal="center"/>
    </xf>
    <xf numFmtId="0" fontId="17" fillId="5" borderId="0" xfId="1" applyFont="1" applyFill="1" applyAlignment="1" applyProtection="1">
      <alignment wrapText="1"/>
    </xf>
    <xf numFmtId="0" fontId="17" fillId="5" borderId="0" xfId="0" applyFont="1" applyFill="1" applyBorder="1" applyAlignment="1" applyProtection="1">
      <alignment wrapText="1"/>
    </xf>
    <xf numFmtId="0" fontId="17" fillId="0" borderId="0" xfId="0" applyFont="1" applyFill="1" applyBorder="1" applyAlignment="1" applyProtection="1">
      <alignment wrapText="1"/>
      <protection locked="0"/>
    </xf>
    <xf numFmtId="0" fontId="17" fillId="0" borderId="0" xfId="0" applyFont="1" applyAlignment="1" applyProtection="1">
      <alignment wrapText="1"/>
      <protection locked="0"/>
    </xf>
    <xf numFmtId="0" fontId="17" fillId="0" borderId="0" xfId="3" applyFont="1" applyAlignment="1" applyProtection="1">
      <alignment wrapText="1"/>
      <protection locked="0"/>
    </xf>
    <xf numFmtId="0" fontId="22" fillId="0" borderId="0" xfId="0" applyFont="1" applyAlignment="1" applyProtection="1">
      <alignment wrapText="1"/>
      <protection locked="0"/>
    </xf>
    <xf numFmtId="0" fontId="16" fillId="0" borderId="0" xfId="0" applyFont="1" applyAlignment="1">
      <alignment wrapText="1"/>
    </xf>
    <xf numFmtId="0" fontId="0" fillId="0" borderId="0" xfId="0" applyAlignment="1">
      <alignment wrapText="1"/>
    </xf>
    <xf numFmtId="0" fontId="17" fillId="0" borderId="1" xfId="0" applyFont="1" applyFill="1" applyBorder="1" applyAlignment="1" applyProtection="1">
      <alignment horizontal="left" vertical="center" wrapText="1" indent="2"/>
    </xf>
    <xf numFmtId="0" fontId="24" fillId="0" borderId="9" xfId="2" applyFont="1" applyFill="1" applyBorder="1" applyAlignment="1" applyProtection="1">
      <alignment horizontal="left" vertical="top" wrapText="1"/>
      <protection locked="0"/>
    </xf>
    <xf numFmtId="0" fontId="24" fillId="0" borderId="31" xfId="2" applyFont="1" applyFill="1" applyBorder="1" applyAlignment="1" applyProtection="1">
      <alignment horizontal="left" vertical="top" wrapText="1"/>
      <protection locked="0"/>
    </xf>
    <xf numFmtId="0" fontId="17" fillId="5" borderId="1" xfId="0" applyFont="1" applyFill="1" applyBorder="1" applyProtection="1">
      <protection locked="0"/>
    </xf>
    <xf numFmtId="0" fontId="22" fillId="2" borderId="1" xfId="1" applyFont="1" applyFill="1" applyBorder="1" applyAlignment="1" applyProtection="1">
      <alignment vertical="center" wrapText="1"/>
    </xf>
    <xf numFmtId="0" fontId="17" fillId="0" borderId="1" xfId="0" applyFont="1" applyFill="1" applyBorder="1" applyAlignment="1" applyProtection="1">
      <alignment horizontal="center"/>
    </xf>
    <xf numFmtId="0" fontId="26" fillId="0" borderId="1" xfId="2" applyFont="1" applyFill="1" applyBorder="1" applyAlignment="1" applyProtection="1">
      <alignment horizontal="left" vertical="top" wrapText="1"/>
      <protection locked="0"/>
    </xf>
    <xf numFmtId="0" fontId="17" fillId="5" borderId="3" xfId="0" applyFont="1" applyFill="1" applyBorder="1" applyProtection="1">
      <protection locked="0"/>
    </xf>
    <xf numFmtId="0" fontId="0" fillId="5" borderId="3" xfId="0" applyFill="1" applyBorder="1"/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right" vertical="center"/>
    </xf>
    <xf numFmtId="0" fontId="27" fillId="0" borderId="0" xfId="9" applyFont="1" applyAlignment="1" applyProtection="1">
      <alignment vertical="center"/>
      <protection locked="0"/>
    </xf>
    <xf numFmtId="49" fontId="27" fillId="0" borderId="0" xfId="9" applyNumberFormat="1" applyFont="1" applyAlignment="1" applyProtection="1">
      <alignment vertical="center"/>
      <protection locked="0"/>
    </xf>
    <xf numFmtId="0" fontId="17" fillId="0" borderId="0" xfId="0" applyFont="1" applyAlignment="1">
      <alignment vertical="center"/>
    </xf>
    <xf numFmtId="0" fontId="19" fillId="2" borderId="0" xfId="9" applyFont="1" applyFill="1" applyBorder="1" applyAlignment="1" applyProtection="1">
      <alignment vertical="center"/>
      <protection locked="0"/>
    </xf>
    <xf numFmtId="14" fontId="19" fillId="2" borderId="0" xfId="9" applyNumberFormat="1" applyFont="1" applyFill="1" applyBorder="1" applyAlignment="1" applyProtection="1">
      <alignment vertical="center"/>
    </xf>
    <xf numFmtId="0" fontId="17" fillId="0" borderId="0" xfId="0" applyFont="1" applyAlignment="1" applyProtection="1">
      <alignment vertical="center"/>
      <protection locked="0"/>
    </xf>
    <xf numFmtId="14" fontId="21" fillId="2" borderId="0" xfId="9" applyNumberFormat="1" applyFont="1" applyFill="1" applyBorder="1" applyAlignment="1" applyProtection="1">
      <alignment vertical="center" wrapText="1"/>
    </xf>
    <xf numFmtId="14" fontId="19" fillId="2" borderId="3" xfId="9" applyNumberFormat="1" applyFont="1" applyFill="1" applyBorder="1" applyAlignment="1" applyProtection="1">
      <alignment horizontal="center" vertical="center"/>
    </xf>
    <xf numFmtId="14" fontId="19" fillId="2" borderId="3" xfId="9" applyNumberFormat="1" applyFont="1" applyFill="1" applyBorder="1" applyAlignment="1" applyProtection="1">
      <alignment vertical="center"/>
    </xf>
    <xf numFmtId="0" fontId="19" fillId="2" borderId="3" xfId="9" applyFont="1" applyFill="1" applyBorder="1" applyAlignment="1" applyProtection="1">
      <alignment vertical="center"/>
      <protection locked="0"/>
    </xf>
    <xf numFmtId="49" fontId="19" fillId="2" borderId="0" xfId="9" applyNumberFormat="1" applyFont="1" applyFill="1" applyBorder="1" applyAlignment="1" applyProtection="1">
      <alignment vertical="center"/>
      <protection locked="0"/>
    </xf>
    <xf numFmtId="0" fontId="19" fillId="0" borderId="0" xfId="9" applyFont="1" applyAlignment="1" applyProtection="1">
      <alignment vertical="center"/>
      <protection locked="0"/>
    </xf>
    <xf numFmtId="0" fontId="11" fillId="0" borderId="0" xfId="3" applyAlignment="1" applyProtection="1">
      <alignment vertical="center"/>
      <protection locked="0"/>
    </xf>
    <xf numFmtId="0" fontId="32" fillId="0" borderId="34" xfId="9" applyFont="1" applyBorder="1" applyAlignment="1" applyProtection="1">
      <alignment vertical="center" wrapText="1"/>
      <protection locked="0"/>
    </xf>
    <xf numFmtId="0" fontId="32" fillId="4" borderId="25" xfId="9" applyFont="1" applyFill="1" applyBorder="1" applyAlignment="1" applyProtection="1">
      <alignment vertical="center"/>
      <protection locked="0"/>
    </xf>
    <xf numFmtId="0" fontId="32" fillId="4" borderId="23" xfId="9" applyFont="1" applyFill="1" applyBorder="1" applyAlignment="1" applyProtection="1">
      <alignment vertical="center" wrapText="1"/>
      <protection locked="0"/>
    </xf>
    <xf numFmtId="0" fontId="32" fillId="4" borderId="22" xfId="9" applyFont="1" applyFill="1" applyBorder="1" applyAlignment="1" applyProtection="1">
      <alignment vertical="center" wrapText="1"/>
      <protection locked="0"/>
    </xf>
    <xf numFmtId="49" fontId="32" fillId="0" borderId="23" xfId="9" applyNumberFormat="1" applyFont="1" applyBorder="1" applyAlignment="1" applyProtection="1">
      <alignment vertical="center"/>
      <protection locked="0"/>
    </xf>
    <xf numFmtId="0" fontId="32" fillId="0" borderId="22" xfId="9" applyFont="1" applyBorder="1" applyAlignment="1" applyProtection="1">
      <alignment vertical="center" wrapText="1"/>
      <protection locked="0"/>
    </xf>
    <xf numFmtId="0" fontId="32" fillId="0" borderId="24" xfId="9" applyFont="1" applyBorder="1" applyAlignment="1" applyProtection="1">
      <alignment vertical="center"/>
      <protection locked="0"/>
    </xf>
    <xf numFmtId="0" fontId="32" fillId="0" borderId="23" xfId="9" applyFont="1" applyBorder="1" applyAlignment="1" applyProtection="1">
      <alignment vertical="center" wrapText="1"/>
      <protection locked="0"/>
    </xf>
    <xf numFmtId="14" fontId="32" fillId="0" borderId="23" xfId="9" applyNumberFormat="1" applyFont="1" applyBorder="1" applyAlignment="1" applyProtection="1">
      <alignment vertical="center" wrapText="1"/>
      <protection locked="0"/>
    </xf>
    <xf numFmtId="0" fontId="32" fillId="0" borderId="22" xfId="9" applyFont="1" applyBorder="1" applyAlignment="1" applyProtection="1">
      <alignment horizontal="center" vertical="center"/>
      <protection locked="0"/>
    </xf>
    <xf numFmtId="0" fontId="32" fillId="0" borderId="35" xfId="9" applyFont="1" applyBorder="1" applyAlignment="1" applyProtection="1">
      <alignment vertical="center" wrapText="1"/>
      <protection locked="0"/>
    </xf>
    <xf numFmtId="0" fontId="32" fillId="4" borderId="21" xfId="9" applyFont="1" applyFill="1" applyBorder="1" applyAlignment="1" applyProtection="1">
      <alignment vertical="center"/>
      <protection locked="0"/>
    </xf>
    <xf numFmtId="0" fontId="32" fillId="4" borderId="1" xfId="9" applyFont="1" applyFill="1" applyBorder="1" applyAlignment="1" applyProtection="1">
      <alignment vertical="center" wrapText="1"/>
      <protection locked="0"/>
    </xf>
    <xf numFmtId="0" fontId="32" fillId="4" borderId="20" xfId="9" applyFont="1" applyFill="1" applyBorder="1" applyAlignment="1" applyProtection="1">
      <alignment vertical="center" wrapText="1"/>
      <protection locked="0"/>
    </xf>
    <xf numFmtId="49" fontId="32" fillId="0" borderId="1" xfId="9" applyNumberFormat="1" applyFont="1" applyBorder="1" applyAlignment="1" applyProtection="1">
      <alignment vertical="center"/>
      <protection locked="0"/>
    </xf>
    <xf numFmtId="0" fontId="32" fillId="0" borderId="20" xfId="9" applyFont="1" applyBorder="1" applyAlignment="1" applyProtection="1">
      <alignment vertical="center" wrapText="1"/>
      <protection locked="0"/>
    </xf>
    <xf numFmtId="0" fontId="32" fillId="0" borderId="5" xfId="9" applyFont="1" applyBorder="1" applyAlignment="1" applyProtection="1">
      <alignment vertical="center"/>
      <protection locked="0"/>
    </xf>
    <xf numFmtId="0" fontId="32" fillId="0" borderId="2" xfId="9" applyFont="1" applyBorder="1" applyAlignment="1" applyProtection="1">
      <alignment vertical="center" wrapText="1"/>
      <protection locked="0"/>
    </xf>
    <xf numFmtId="14" fontId="32" fillId="0" borderId="2" xfId="9" applyNumberFormat="1" applyFont="1" applyBorder="1" applyAlignment="1" applyProtection="1">
      <alignment vertical="center" wrapText="1"/>
      <protection locked="0"/>
    </xf>
    <xf numFmtId="0" fontId="32" fillId="0" borderId="20" xfId="9" applyFont="1" applyBorder="1" applyAlignment="1" applyProtection="1">
      <alignment horizontal="center" vertical="center"/>
      <protection locked="0"/>
    </xf>
    <xf numFmtId="0" fontId="32" fillId="0" borderId="36" xfId="9" applyFont="1" applyBorder="1" applyAlignment="1" applyProtection="1">
      <alignment vertical="center" wrapText="1"/>
      <protection locked="0"/>
    </xf>
    <xf numFmtId="0" fontId="32" fillId="4" borderId="19" xfId="9" applyFont="1" applyFill="1" applyBorder="1" applyAlignment="1" applyProtection="1">
      <alignment vertical="center"/>
      <protection locked="0"/>
    </xf>
    <xf numFmtId="0" fontId="32" fillId="4" borderId="2" xfId="9" applyFont="1" applyFill="1" applyBorder="1" applyAlignment="1" applyProtection="1">
      <alignment vertical="center" wrapText="1"/>
      <protection locked="0"/>
    </xf>
    <xf numFmtId="0" fontId="32" fillId="4" borderId="18" xfId="9" applyFont="1" applyFill="1" applyBorder="1" applyAlignment="1" applyProtection="1">
      <alignment vertical="center" wrapText="1"/>
      <protection locked="0"/>
    </xf>
    <xf numFmtId="49" fontId="32" fillId="0" borderId="2" xfId="9" applyNumberFormat="1" applyFont="1" applyBorder="1" applyAlignment="1" applyProtection="1">
      <alignment vertical="center"/>
      <protection locked="0"/>
    </xf>
    <xf numFmtId="0" fontId="32" fillId="0" borderId="18" xfId="9" applyFont="1" applyBorder="1" applyAlignment="1" applyProtection="1">
      <alignment horizontal="center" vertical="center"/>
      <protection locked="0"/>
    </xf>
    <xf numFmtId="0" fontId="27" fillId="0" borderId="0" xfId="9" applyFont="1" applyAlignment="1" applyProtection="1">
      <alignment horizontal="center" vertical="center"/>
      <protection locked="0"/>
    </xf>
    <xf numFmtId="0" fontId="29" fillId="5" borderId="12" xfId="9" applyFont="1" applyFill="1" applyBorder="1" applyAlignment="1" applyProtection="1">
      <alignment horizontal="center" vertical="center"/>
    </xf>
    <xf numFmtId="0" fontId="29" fillId="5" borderId="16" xfId="9" applyFont="1" applyFill="1" applyBorder="1" applyAlignment="1" applyProtection="1">
      <alignment horizontal="center" vertical="center"/>
    </xf>
    <xf numFmtId="0" fontId="29" fillId="5" borderId="15" xfId="9" applyFont="1" applyFill="1" applyBorder="1" applyAlignment="1" applyProtection="1">
      <alignment horizontal="center" vertical="center"/>
    </xf>
    <xf numFmtId="0" fontId="29" fillId="5" borderId="13" xfId="9" applyFont="1" applyFill="1" applyBorder="1" applyAlignment="1" applyProtection="1">
      <alignment horizontal="center" vertical="center"/>
    </xf>
    <xf numFmtId="0" fontId="29" fillId="5" borderId="14" xfId="9" applyFont="1" applyFill="1" applyBorder="1" applyAlignment="1" applyProtection="1">
      <alignment horizontal="center" vertical="center"/>
    </xf>
    <xf numFmtId="0" fontId="29" fillId="0" borderId="0" xfId="9" applyFont="1" applyAlignment="1" applyProtection="1">
      <alignment horizontal="center" vertical="center" wrapText="1"/>
      <protection locked="0"/>
    </xf>
    <xf numFmtId="0" fontId="29" fillId="5" borderId="11" xfId="9" applyFont="1" applyFill="1" applyBorder="1" applyAlignment="1" applyProtection="1">
      <alignment horizontal="center" vertical="center" wrapText="1"/>
    </xf>
    <xf numFmtId="0" fontId="29" fillId="4" borderId="16" xfId="9" applyFont="1" applyFill="1" applyBorder="1" applyAlignment="1" applyProtection="1">
      <alignment horizontal="center" vertical="center" wrapText="1"/>
    </xf>
    <xf numFmtId="0" fontId="29" fillId="4" borderId="14" xfId="9" applyFont="1" applyFill="1" applyBorder="1" applyAlignment="1" applyProtection="1">
      <alignment horizontal="center" vertical="center" wrapText="1"/>
    </xf>
    <xf numFmtId="0" fontId="29" fillId="4" borderId="13" xfId="9" applyFont="1" applyFill="1" applyBorder="1" applyAlignment="1" applyProtection="1">
      <alignment horizontal="center" vertical="center" wrapText="1"/>
    </xf>
    <xf numFmtId="0" fontId="29" fillId="3" borderId="16" xfId="9" applyFont="1" applyFill="1" applyBorder="1" applyAlignment="1" applyProtection="1">
      <alignment horizontal="center" vertical="center" wrapText="1"/>
    </xf>
    <xf numFmtId="0" fontId="29" fillId="3" borderId="17" xfId="9" applyFont="1" applyFill="1" applyBorder="1" applyAlignment="1" applyProtection="1">
      <alignment horizontal="center" vertical="center" wrapText="1"/>
    </xf>
    <xf numFmtId="49" fontId="29" fillId="3" borderId="14" xfId="9" applyNumberFormat="1" applyFont="1" applyFill="1" applyBorder="1" applyAlignment="1" applyProtection="1">
      <alignment horizontal="center" vertical="center" wrapText="1"/>
    </xf>
    <xf numFmtId="0" fontId="29" fillId="3" borderId="10" xfId="9" applyFont="1" applyFill="1" applyBorder="1" applyAlignment="1" applyProtection="1">
      <alignment horizontal="center" vertical="center" wrapText="1"/>
    </xf>
    <xf numFmtId="0" fontId="29" fillId="5" borderId="15" xfId="9" applyFont="1" applyFill="1" applyBorder="1" applyAlignment="1" applyProtection="1">
      <alignment horizontal="center" vertical="center" wrapText="1"/>
    </xf>
    <xf numFmtId="0" fontId="29" fillId="5" borderId="14" xfId="9" applyFont="1" applyFill="1" applyBorder="1" applyAlignment="1" applyProtection="1">
      <alignment horizontal="center" vertical="center" wrapText="1"/>
    </xf>
    <xf numFmtId="0" fontId="29" fillId="5" borderId="13" xfId="9" applyFont="1" applyFill="1" applyBorder="1" applyAlignment="1" applyProtection="1">
      <alignment horizontal="center" vertical="center" wrapText="1"/>
    </xf>
    <xf numFmtId="0" fontId="27" fillId="5" borderId="37" xfId="9" applyFont="1" applyFill="1" applyBorder="1" applyAlignment="1" applyProtection="1">
      <alignment vertical="center"/>
    </xf>
    <xf numFmtId="0" fontId="17" fillId="5" borderId="0" xfId="0" applyFont="1" applyFill="1" applyBorder="1" applyAlignment="1">
      <alignment vertical="center"/>
    </xf>
    <xf numFmtId="0" fontId="27" fillId="5" borderId="0" xfId="9" applyFont="1" applyFill="1" applyBorder="1" applyAlignment="1" applyProtection="1">
      <alignment vertical="center"/>
    </xf>
    <xf numFmtId="0" fontId="28" fillId="5" borderId="0" xfId="9" applyFont="1" applyFill="1" applyBorder="1" applyAlignment="1" applyProtection="1">
      <alignment vertical="center"/>
    </xf>
    <xf numFmtId="0" fontId="27" fillId="5" borderId="38" xfId="9" applyFont="1" applyFill="1" applyBorder="1" applyAlignment="1" applyProtection="1">
      <alignment vertical="center"/>
    </xf>
    <xf numFmtId="0" fontId="19" fillId="5" borderId="37" xfId="9" applyFont="1" applyFill="1" applyBorder="1" applyAlignment="1" applyProtection="1">
      <alignment vertical="center"/>
      <protection locked="0"/>
    </xf>
    <xf numFmtId="0" fontId="19" fillId="5" borderId="0" xfId="9" applyFont="1" applyFill="1" applyBorder="1" applyAlignment="1" applyProtection="1">
      <alignment vertical="center"/>
    </xf>
    <xf numFmtId="0" fontId="19" fillId="5" borderId="0" xfId="9" applyFont="1" applyFill="1" applyBorder="1" applyAlignment="1" applyProtection="1">
      <alignment vertical="center"/>
      <protection locked="0"/>
    </xf>
    <xf numFmtId="49" fontId="19" fillId="5" borderId="0" xfId="9" applyNumberFormat="1" applyFont="1" applyFill="1" applyBorder="1" applyAlignment="1" applyProtection="1">
      <alignment vertical="center"/>
      <protection locked="0"/>
    </xf>
    <xf numFmtId="14" fontId="19" fillId="5" borderId="0" xfId="9" applyNumberFormat="1" applyFont="1" applyFill="1" applyBorder="1" applyAlignment="1" applyProtection="1">
      <alignment vertical="center"/>
    </xf>
    <xf numFmtId="167" fontId="19" fillId="5" borderId="0" xfId="9" applyNumberFormat="1" applyFont="1" applyFill="1" applyBorder="1" applyAlignment="1" applyProtection="1">
      <alignment vertical="center"/>
    </xf>
    <xf numFmtId="0" fontId="21" fillId="5" borderId="0" xfId="9" applyFont="1" applyFill="1" applyBorder="1" applyAlignment="1" applyProtection="1">
      <alignment horizontal="right" vertical="center"/>
    </xf>
    <xf numFmtId="0" fontId="19" fillId="5" borderId="38" xfId="9" applyFont="1" applyFill="1" applyBorder="1" applyAlignment="1" applyProtection="1">
      <alignment vertical="center"/>
    </xf>
    <xf numFmtId="14" fontId="19" fillId="0" borderId="37" xfId="9" applyNumberFormat="1" applyFont="1" applyBorder="1" applyAlignment="1" applyProtection="1">
      <alignment vertical="center"/>
      <protection locked="0"/>
    </xf>
    <xf numFmtId="0" fontId="17" fillId="5" borderId="0" xfId="0" applyFont="1" applyFill="1" applyBorder="1" applyAlignment="1" applyProtection="1">
      <alignment vertical="center"/>
    </xf>
    <xf numFmtId="0" fontId="17" fillId="5" borderId="38" xfId="0" applyFont="1" applyFill="1" applyBorder="1" applyAlignment="1" applyProtection="1">
      <alignment vertical="center"/>
    </xf>
    <xf numFmtId="0" fontId="19" fillId="5" borderId="37" xfId="9" applyFont="1" applyFill="1" applyBorder="1" applyAlignment="1" applyProtection="1">
      <alignment horizontal="right" vertical="center"/>
    </xf>
    <xf numFmtId="0" fontId="22" fillId="5" borderId="0" xfId="0" applyFont="1" applyFill="1" applyBorder="1" applyAlignment="1" applyProtection="1">
      <alignment vertical="center"/>
    </xf>
    <xf numFmtId="0" fontId="22" fillId="5" borderId="38" xfId="0" applyFont="1" applyFill="1" applyBorder="1" applyAlignment="1" applyProtection="1">
      <alignment vertical="center"/>
    </xf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22" fillId="5" borderId="0" xfId="0" applyFont="1" applyFill="1" applyAlignment="1" applyProtection="1">
      <alignment horizontal="left" vertical="center"/>
    </xf>
    <xf numFmtId="168" fontId="32" fillId="2" borderId="2" xfId="10" applyNumberFormat="1" applyFont="1" applyFill="1" applyBorder="1" applyAlignment="1" applyProtection="1">
      <alignment horizontal="left" vertical="center" wrapText="1"/>
      <protection locked="0"/>
    </xf>
    <xf numFmtId="14" fontId="19" fillId="2" borderId="0" xfId="10" applyNumberFormat="1" applyFont="1" applyFill="1" applyBorder="1" applyAlignment="1" applyProtection="1">
      <alignment vertical="center"/>
    </xf>
    <xf numFmtId="0" fontId="19" fillId="2" borderId="0" xfId="10" applyFont="1" applyFill="1" applyBorder="1" applyAlignment="1" applyProtection="1">
      <alignment vertical="center"/>
      <protection locked="0"/>
    </xf>
    <xf numFmtId="14" fontId="19" fillId="2" borderId="0" xfId="10" applyNumberFormat="1" applyFont="1" applyFill="1" applyBorder="1" applyAlignment="1" applyProtection="1">
      <alignment horizontal="center" vertical="center"/>
    </xf>
    <xf numFmtId="14" fontId="21" fillId="2" borderId="0" xfId="10" applyNumberFormat="1" applyFont="1" applyFill="1" applyBorder="1" applyAlignment="1" applyProtection="1">
      <alignment horizontal="center" vertical="center"/>
    </xf>
    <xf numFmtId="14" fontId="21" fillId="2" borderId="0" xfId="10" applyNumberFormat="1" applyFont="1" applyFill="1" applyBorder="1" applyAlignment="1" applyProtection="1">
      <alignment vertical="center"/>
    </xf>
    <xf numFmtId="14" fontId="21" fillId="2" borderId="0" xfId="10" applyNumberFormat="1" applyFont="1" applyFill="1" applyBorder="1" applyAlignment="1" applyProtection="1">
      <alignment vertical="center" wrapText="1"/>
    </xf>
    <xf numFmtId="0" fontId="17" fillId="2" borderId="0" xfId="1" applyFont="1" applyFill="1" applyBorder="1" applyAlignment="1" applyProtection="1">
      <alignment horizontal="left" vertical="center" wrapText="1" indent="1"/>
    </xf>
    <xf numFmtId="0" fontId="16" fillId="5" borderId="1" xfId="0" applyFont="1" applyFill="1" applyBorder="1" applyAlignment="1">
      <alignment horizontal="center" vertical="center"/>
    </xf>
    <xf numFmtId="0" fontId="16" fillId="5" borderId="1" xfId="0" applyFont="1" applyFill="1" applyBorder="1"/>
    <xf numFmtId="0" fontId="22" fillId="5" borderId="1" xfId="1" applyFont="1" applyFill="1" applyBorder="1" applyAlignment="1" applyProtection="1">
      <alignment horizontal="left" vertical="center" wrapText="1" indent="1"/>
    </xf>
    <xf numFmtId="0" fontId="22" fillId="5" borderId="1" xfId="0" applyFont="1" applyFill="1" applyBorder="1" applyProtection="1">
      <protection locked="0"/>
    </xf>
    <xf numFmtId="0" fontId="17" fillId="5" borderId="0" xfId="1" applyFont="1" applyFill="1" applyBorder="1" applyAlignment="1" applyProtection="1">
      <alignment horizontal="center" vertical="center"/>
    </xf>
    <xf numFmtId="0" fontId="26" fillId="5" borderId="6" xfId="2" applyFont="1" applyFill="1" applyBorder="1" applyAlignment="1" applyProtection="1">
      <alignment horizontal="center" vertical="center" wrapText="1"/>
    </xf>
    <xf numFmtId="1" fontId="26" fillId="5" borderId="6" xfId="2" applyNumberFormat="1" applyFont="1" applyFill="1" applyBorder="1" applyAlignment="1" applyProtection="1">
      <alignment horizontal="center" vertical="center" wrapText="1"/>
    </xf>
    <xf numFmtId="0" fontId="30" fillId="2" borderId="0" xfId="0" applyFont="1" applyFill="1" applyBorder="1" applyProtection="1"/>
    <xf numFmtId="0" fontId="30" fillId="2" borderId="0" xfId="0" applyFont="1" applyFill="1" applyBorder="1" applyAlignment="1" applyProtection="1">
      <alignment horizontal="center" vertical="center"/>
    </xf>
    <xf numFmtId="0" fontId="31" fillId="5" borderId="38" xfId="0" applyFont="1" applyFill="1" applyBorder="1" applyAlignment="1">
      <alignment vertical="center"/>
    </xf>
    <xf numFmtId="2" fontId="24" fillId="0" borderId="26" xfId="2" applyNumberFormat="1" applyFont="1" applyFill="1" applyBorder="1" applyAlignment="1" applyProtection="1">
      <alignment horizontal="left" vertical="top" wrapText="1"/>
    </xf>
    <xf numFmtId="0" fontId="17" fillId="0" borderId="0" xfId="0" applyFont="1" applyAlignment="1" applyProtection="1">
      <alignment vertical="top" wrapText="1"/>
      <protection locked="0"/>
    </xf>
    <xf numFmtId="14" fontId="17" fillId="0" borderId="0" xfId="1" applyNumberFormat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right" vertical="center"/>
    </xf>
    <xf numFmtId="0" fontId="19" fillId="5" borderId="0" xfId="9" applyFont="1" applyFill="1" applyAlignment="1" applyProtection="1">
      <alignment vertical="center"/>
      <protection locked="0"/>
    </xf>
    <xf numFmtId="14" fontId="21" fillId="5" borderId="0" xfId="9" applyNumberFormat="1" applyFont="1" applyFill="1" applyBorder="1" applyAlignment="1" applyProtection="1">
      <alignment vertical="center"/>
    </xf>
    <xf numFmtId="0" fontId="19" fillId="5" borderId="0" xfId="9" applyFont="1" applyFill="1" applyBorder="1" applyAlignment="1" applyProtection="1">
      <alignment horizontal="left" vertical="center"/>
    </xf>
    <xf numFmtId="0" fontId="31" fillId="5" borderId="0" xfId="0" applyFont="1" applyFill="1" applyProtection="1"/>
    <xf numFmtId="0" fontId="17" fillId="0" borderId="2" xfId="1" applyFont="1" applyFill="1" applyBorder="1" applyAlignment="1" applyProtection="1">
      <alignment horizontal="left" vertical="center" wrapText="1" indent="1"/>
    </xf>
    <xf numFmtId="0" fontId="22" fillId="0" borderId="2" xfId="1" applyFont="1" applyFill="1" applyBorder="1" applyAlignment="1" applyProtection="1">
      <alignment horizontal="left" vertical="center" wrapText="1" indent="1"/>
    </xf>
    <xf numFmtId="49" fontId="19" fillId="0" borderId="0" xfId="9" applyNumberFormat="1" applyFont="1" applyFill="1" applyBorder="1" applyAlignment="1" applyProtection="1">
      <alignment vertical="center"/>
      <protection locked="0"/>
    </xf>
    <xf numFmtId="0" fontId="17" fillId="0" borderId="1" xfId="1" applyFont="1" applyBorder="1" applyAlignment="1">
      <alignment horizontal="left" vertical="center" wrapText="1"/>
    </xf>
    <xf numFmtId="0" fontId="17" fillId="0" borderId="1" xfId="3" applyFont="1" applyBorder="1" applyProtection="1">
      <protection locked="0"/>
    </xf>
    <xf numFmtId="0" fontId="17" fillId="5" borderId="0" xfId="3" applyFont="1" applyFill="1" applyBorder="1" applyProtection="1"/>
    <xf numFmtId="0" fontId="22" fillId="2" borderId="0" xfId="3" applyFont="1" applyFill="1" applyBorder="1" applyAlignment="1" applyProtection="1">
      <alignment horizontal="left"/>
    </xf>
    <xf numFmtId="0" fontId="17" fillId="2" borderId="0" xfId="3" applyFont="1" applyFill="1" applyBorder="1" applyProtection="1"/>
    <xf numFmtId="0" fontId="11" fillId="2" borderId="0" xfId="3" applyFill="1" applyBorder="1" applyProtection="1"/>
    <xf numFmtId="0" fontId="11" fillId="2" borderId="0" xfId="3" applyFill="1" applyProtection="1"/>
    <xf numFmtId="0" fontId="11" fillId="2" borderId="0" xfId="3" applyFill="1"/>
    <xf numFmtId="0" fontId="11" fillId="5" borderId="0" xfId="3" applyFont="1" applyFill="1" applyProtection="1"/>
    <xf numFmtId="0" fontId="21" fillId="5" borderId="5" xfId="15" applyFont="1" applyFill="1" applyBorder="1" applyAlignment="1" applyProtection="1">
      <alignment horizontal="center" vertical="center" wrapText="1"/>
    </xf>
    <xf numFmtId="0" fontId="21" fillId="5" borderId="1" xfId="15" applyFont="1" applyFill="1" applyBorder="1" applyAlignment="1" applyProtection="1">
      <alignment horizontal="center" vertical="center" wrapText="1"/>
    </xf>
    <xf numFmtId="0" fontId="19" fillId="0" borderId="1" xfId="15" applyFont="1" applyBorder="1" applyAlignment="1" applyProtection="1">
      <alignment horizontal="center" vertical="center" wrapText="1"/>
      <protection locked="0"/>
    </xf>
    <xf numFmtId="0" fontId="19" fillId="0" borderId="1" xfId="15" applyFont="1" applyBorder="1" applyAlignment="1" applyProtection="1">
      <alignment vertical="center" wrapText="1"/>
      <protection locked="0"/>
    </xf>
    <xf numFmtId="0" fontId="20" fillId="0" borderId="0" xfId="15" applyFont="1" applyProtection="1">
      <protection locked="0"/>
    </xf>
    <xf numFmtId="0" fontId="11" fillId="0" borderId="3" xfId="3" applyBorder="1"/>
    <xf numFmtId="0" fontId="11" fillId="2" borderId="0" xfId="3" applyFill="1" applyProtection="1">
      <protection locked="0"/>
    </xf>
    <xf numFmtId="0" fontId="20" fillId="2" borderId="0" xfId="15" applyFont="1" applyFill="1" applyProtection="1">
      <protection locked="0"/>
    </xf>
    <xf numFmtId="0" fontId="17" fillId="2" borderId="0" xfId="3" applyFont="1" applyFill="1" applyProtection="1">
      <protection locked="0"/>
    </xf>
    <xf numFmtId="0" fontId="22" fillId="2" borderId="0" xfId="3" applyFont="1" applyFill="1" applyAlignment="1" applyProtection="1">
      <alignment horizontal="center"/>
      <protection locked="0"/>
    </xf>
    <xf numFmtId="0" fontId="17" fillId="2" borderId="0" xfId="3" applyFont="1" applyFill="1" applyAlignment="1" applyProtection="1">
      <alignment horizontal="center" vertical="center"/>
      <protection locked="0"/>
    </xf>
    <xf numFmtId="0" fontId="17" fillId="2" borderId="3" xfId="3" applyFont="1" applyFill="1" applyBorder="1" applyProtection="1">
      <protection locked="0"/>
    </xf>
    <xf numFmtId="0" fontId="11" fillId="2" borderId="3" xfId="3" applyFill="1" applyBorder="1"/>
    <xf numFmtId="0" fontId="22" fillId="2" borderId="0" xfId="3" applyFont="1" applyFill="1" applyProtection="1">
      <protection locked="0"/>
    </xf>
    <xf numFmtId="0" fontId="17" fillId="2" borderId="0" xfId="3" applyFont="1" applyFill="1" applyBorder="1" applyProtection="1">
      <protection locked="0"/>
    </xf>
    <xf numFmtId="0" fontId="16" fillId="2" borderId="0" xfId="3" applyFont="1" applyFill="1"/>
    <xf numFmtId="0" fontId="17" fillId="5" borderId="0" xfId="3" applyFont="1" applyFill="1" applyAlignment="1" applyProtection="1">
      <alignment horizontal="left" vertical="center"/>
    </xf>
    <xf numFmtId="0" fontId="11" fillId="5" borderId="0" xfId="3" applyFill="1" applyBorder="1"/>
    <xf numFmtId="0" fontId="21" fillId="4" borderId="1" xfId="3" applyFont="1" applyFill="1" applyBorder="1" applyAlignment="1">
      <alignment horizontal="center" vertical="center"/>
    </xf>
    <xf numFmtId="0" fontId="21" fillId="4" borderId="1" xfId="3" applyFont="1" applyFill="1" applyBorder="1" applyAlignment="1">
      <alignment horizontal="center" vertical="center" wrapText="1"/>
    </xf>
    <xf numFmtId="0" fontId="21" fillId="0" borderId="1" xfId="3" applyFont="1" applyBorder="1" applyAlignment="1">
      <alignment horizontal="left" vertical="center"/>
    </xf>
    <xf numFmtId="0" fontId="19" fillId="0" borderId="1" xfId="3" applyFont="1" applyBorder="1"/>
    <xf numFmtId="0" fontId="19" fillId="2" borderId="1" xfId="3" applyFont="1" applyFill="1" applyBorder="1"/>
    <xf numFmtId="0" fontId="21" fillId="0" borderId="1" xfId="3" applyFont="1" applyBorder="1" applyAlignment="1">
      <alignment horizontal="center"/>
    </xf>
    <xf numFmtId="0" fontId="19" fillId="0" borderId="1" xfId="3" applyFont="1" applyBorder="1" applyAlignment="1">
      <alignment horizontal="right"/>
    </xf>
    <xf numFmtId="0" fontId="21" fillId="0" borderId="1" xfId="3" applyFont="1" applyBorder="1" applyAlignment="1">
      <alignment horizontal="center" vertical="center"/>
    </xf>
    <xf numFmtId="0" fontId="19" fillId="5" borderId="1" xfId="3" applyFont="1" applyFill="1" applyBorder="1"/>
    <xf numFmtId="0" fontId="19" fillId="0" borderId="1" xfId="3" applyFont="1" applyBorder="1" applyAlignment="1">
      <alignment horizontal="left" vertical="center"/>
    </xf>
    <xf numFmtId="0" fontId="11" fillId="0" borderId="0" xfId="3" applyFill="1"/>
    <xf numFmtId="0" fontId="16" fillId="0" borderId="0" xfId="3" applyFont="1"/>
    <xf numFmtId="0" fontId="17" fillId="0" borderId="0" xfId="3" applyFont="1" applyFill="1" applyBorder="1" applyProtection="1">
      <protection locked="0"/>
    </xf>
    <xf numFmtId="0" fontId="17" fillId="0" borderId="0" xfId="3" applyFont="1" applyFill="1" applyProtection="1">
      <protection locked="0"/>
    </xf>
    <xf numFmtId="0" fontId="19" fillId="0" borderId="0" xfId="3" applyFont="1" applyBorder="1"/>
    <xf numFmtId="0" fontId="19" fillId="0" borderId="0" xfId="3" applyFont="1" applyBorder="1" applyAlignment="1">
      <alignment horizontal="left" vertical="center"/>
    </xf>
    <xf numFmtId="0" fontId="19" fillId="0" borderId="0" xfId="3" applyFont="1" applyBorder="1" applyAlignment="1">
      <alignment horizontal="right"/>
    </xf>
    <xf numFmtId="0" fontId="17" fillId="2" borderId="0" xfId="0" applyFont="1" applyFill="1" applyBorder="1" applyAlignment="1" applyProtection="1">
      <alignment horizontal="left"/>
    </xf>
    <xf numFmtId="3" fontId="19" fillId="2" borderId="1" xfId="3" applyNumberFormat="1" applyFont="1" applyFill="1" applyBorder="1"/>
    <xf numFmtId="3" fontId="19" fillId="0" borderId="1" xfId="3" applyNumberFormat="1" applyFont="1" applyBorder="1"/>
    <xf numFmtId="0" fontId="22" fillId="2" borderId="0" xfId="0" applyFont="1" applyFill="1" applyBorder="1" applyAlignment="1">
      <alignment horizontal="left" vertical="center"/>
    </xf>
    <xf numFmtId="14" fontId="21" fillId="2" borderId="0" xfId="9" applyNumberFormat="1" applyFont="1" applyFill="1" applyBorder="1" applyAlignment="1" applyProtection="1">
      <alignment horizontal="center" vertical="center"/>
    </xf>
    <xf numFmtId="0" fontId="19" fillId="2" borderId="0" xfId="9" applyFont="1" applyFill="1" applyBorder="1" applyAlignment="1" applyProtection="1">
      <alignment horizontal="left" vertical="center" wrapText="1"/>
      <protection locked="0"/>
    </xf>
    <xf numFmtId="0" fontId="29" fillId="4" borderId="10" xfId="9" applyFont="1" applyFill="1" applyBorder="1" applyAlignment="1" applyProtection="1">
      <alignment horizontal="center" vertical="center"/>
    </xf>
    <xf numFmtId="0" fontId="29" fillId="4" borderId="12" xfId="9" applyFont="1" applyFill="1" applyBorder="1" applyAlignment="1" applyProtection="1">
      <alignment horizontal="center" vertical="center"/>
    </xf>
    <xf numFmtId="0" fontId="29" fillId="4" borderId="11" xfId="9" applyFont="1" applyFill="1" applyBorder="1" applyAlignment="1" applyProtection="1">
      <alignment horizontal="center" vertical="center"/>
    </xf>
    <xf numFmtId="14" fontId="21" fillId="2" borderId="33" xfId="9" applyNumberFormat="1" applyFont="1" applyFill="1" applyBorder="1" applyAlignment="1" applyProtection="1">
      <alignment horizontal="center" vertical="center" wrapText="1"/>
    </xf>
    <xf numFmtId="14" fontId="21" fillId="2" borderId="0" xfId="9" applyNumberFormat="1" applyFont="1" applyFill="1" applyBorder="1" applyAlignment="1" applyProtection="1">
      <alignment horizontal="center" vertical="center" wrapText="1"/>
    </xf>
    <xf numFmtId="14" fontId="21" fillId="2" borderId="0" xfId="9" applyNumberFormat="1" applyFont="1" applyFill="1" applyBorder="1" applyAlignment="1" applyProtection="1">
      <alignment horizontal="left" vertical="center" wrapText="1"/>
    </xf>
    <xf numFmtId="14" fontId="17" fillId="0" borderId="0" xfId="1" applyNumberFormat="1" applyFont="1" applyFill="1" applyBorder="1" applyAlignment="1" applyProtection="1">
      <alignment horizontal="center" vertical="center"/>
    </xf>
    <xf numFmtId="0" fontId="17" fillId="0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center" vertical="center"/>
    </xf>
    <xf numFmtId="14" fontId="17" fillId="0" borderId="0" xfId="1" applyNumberFormat="1" applyFont="1" applyBorder="1" applyAlignment="1" applyProtection="1">
      <alignment horizontal="center" vertical="center"/>
    </xf>
    <xf numFmtId="0" fontId="17" fillId="0" borderId="0" xfId="1" applyFont="1" applyBorder="1" applyAlignment="1" applyProtection="1">
      <alignment horizontal="center" vertical="center"/>
    </xf>
    <xf numFmtId="0" fontId="17" fillId="2" borderId="0" xfId="1" applyFont="1" applyFill="1" applyBorder="1" applyAlignment="1" applyProtection="1">
      <alignment horizontal="left" vertical="center" wrapText="1"/>
    </xf>
    <xf numFmtId="0" fontId="17" fillId="0" borderId="0" xfId="0" applyFont="1" applyAlignment="1" applyProtection="1">
      <alignment horizontal="center" vertical="center"/>
      <protection locked="0"/>
    </xf>
    <xf numFmtId="14" fontId="21" fillId="2" borderId="0" xfId="10" applyNumberFormat="1" applyFont="1" applyFill="1" applyBorder="1" applyAlignment="1" applyProtection="1">
      <alignment horizontal="center" vertical="center"/>
    </xf>
    <xf numFmtId="0" fontId="22" fillId="5" borderId="0" xfId="0" applyFont="1" applyFill="1" applyAlignment="1" applyProtection="1">
      <alignment horizontal="left" vertical="center"/>
    </xf>
    <xf numFmtId="14" fontId="21" fillId="2" borderId="0" xfId="10" applyNumberFormat="1" applyFont="1" applyFill="1" applyBorder="1" applyAlignment="1" applyProtection="1">
      <alignment horizontal="left" vertical="center" wrapText="1"/>
    </xf>
    <xf numFmtId="14" fontId="21" fillId="2" borderId="33" xfId="10" applyNumberFormat="1" applyFont="1" applyFill="1" applyBorder="1" applyAlignment="1" applyProtection="1">
      <alignment horizontal="center" vertical="center"/>
    </xf>
    <xf numFmtId="14" fontId="21" fillId="2" borderId="33" xfId="10" applyNumberFormat="1" applyFont="1" applyFill="1" applyBorder="1" applyAlignment="1" applyProtection="1">
      <alignment horizontal="center" vertical="center" wrapText="1"/>
    </xf>
    <xf numFmtId="14" fontId="21" fillId="2" borderId="0" xfId="10" applyNumberFormat="1" applyFont="1" applyFill="1" applyBorder="1" applyAlignment="1" applyProtection="1">
      <alignment horizontal="center" vertical="center" wrapText="1"/>
    </xf>
    <xf numFmtId="0" fontId="17" fillId="0" borderId="0" xfId="0" applyFont="1" applyAlignment="1" applyProtection="1">
      <alignment horizontal="left" vertical="top" wrapText="1"/>
      <protection locked="0"/>
    </xf>
    <xf numFmtId="0" fontId="17" fillId="5" borderId="0" xfId="1" applyFont="1" applyFill="1" applyAlignment="1" applyProtection="1">
      <alignment horizontal="right" vertical="center"/>
    </xf>
    <xf numFmtId="0" fontId="19" fillId="5" borderId="1" xfId="4" applyFont="1" applyFill="1" applyBorder="1" applyAlignment="1" applyProtection="1">
      <alignment horizontal="center" vertical="center" wrapText="1"/>
    </xf>
    <xf numFmtId="0" fontId="17" fillId="5" borderId="0" xfId="1" applyFont="1" applyFill="1" applyBorder="1" applyAlignment="1" applyProtection="1">
      <alignment horizontal="center" vertical="center"/>
    </xf>
    <xf numFmtId="0" fontId="17" fillId="0" borderId="3" xfId="3" applyFont="1" applyBorder="1" applyAlignment="1" applyProtection="1">
      <alignment horizontal="center"/>
      <protection locked="0"/>
    </xf>
    <xf numFmtId="0" fontId="22" fillId="0" borderId="33" xfId="3" applyFont="1" applyBorder="1" applyAlignment="1" applyProtection="1">
      <alignment horizontal="center" vertical="center"/>
      <protection locked="0"/>
    </xf>
    <xf numFmtId="0" fontId="17" fillId="0" borderId="33" xfId="3" applyFont="1" applyBorder="1" applyAlignment="1" applyProtection="1">
      <alignment horizontal="center" vertical="center" wrapText="1"/>
      <protection locked="0"/>
    </xf>
    <xf numFmtId="0" fontId="17" fillId="0" borderId="0" xfId="3" applyFont="1" applyBorder="1" applyAlignment="1" applyProtection="1">
      <alignment horizontal="center" vertical="center" wrapText="1"/>
      <protection locked="0"/>
    </xf>
    <xf numFmtId="0" fontId="16" fillId="0" borderId="0" xfId="3" applyFont="1" applyAlignment="1">
      <alignment horizontal="center" vertical="center"/>
    </xf>
    <xf numFmtId="0" fontId="19" fillId="0" borderId="29" xfId="3" applyFont="1" applyBorder="1" applyAlignment="1">
      <alignment horizontal="center" vertical="center"/>
    </xf>
    <xf numFmtId="0" fontId="34" fillId="5" borderId="0" xfId="3" applyFont="1" applyFill="1" applyBorder="1" applyAlignment="1">
      <alignment horizontal="left" vertical="center" wrapText="1"/>
    </xf>
    <xf numFmtId="0" fontId="17" fillId="5" borderId="0" xfId="3" applyFont="1" applyFill="1" applyBorder="1" applyAlignment="1" applyProtection="1">
      <alignment horizontal="left" vertical="center"/>
    </xf>
    <xf numFmtId="0" fontId="22" fillId="0" borderId="0" xfId="3" applyFont="1" applyBorder="1" applyAlignment="1" applyProtection="1">
      <alignment horizontal="left" vertical="center"/>
    </xf>
    <xf numFmtId="49" fontId="32" fillId="0" borderId="0" xfId="9" applyNumberFormat="1" applyFont="1" applyAlignment="1" applyProtection="1">
      <alignment vertical="center"/>
      <protection locked="0"/>
    </xf>
    <xf numFmtId="49" fontId="32" fillId="0" borderId="4" xfId="9" applyNumberFormat="1" applyFont="1" applyBorder="1" applyAlignment="1" applyProtection="1">
      <alignment vertical="center"/>
      <protection locked="0"/>
    </xf>
    <xf numFmtId="0" fontId="29" fillId="5" borderId="39" xfId="9" applyFont="1" applyFill="1" applyBorder="1" applyAlignment="1" applyProtection="1">
      <alignment horizontal="center" vertical="center"/>
    </xf>
    <xf numFmtId="0" fontId="29" fillId="5" borderId="40" xfId="9" applyFont="1" applyFill="1" applyBorder="1" applyAlignment="1" applyProtection="1">
      <alignment horizontal="center" vertical="center"/>
    </xf>
    <xf numFmtId="0" fontId="35" fillId="0" borderId="1" xfId="0" applyFont="1" applyBorder="1" applyAlignment="1">
      <alignment horizontal="left"/>
    </xf>
    <xf numFmtId="2" fontId="32" fillId="2" borderId="1" xfId="9" applyNumberFormat="1" applyFont="1" applyFill="1" applyBorder="1" applyAlignment="1" applyProtection="1">
      <alignment horizontal="right" vertical="center"/>
      <protection locked="0"/>
    </xf>
    <xf numFmtId="0" fontId="35" fillId="2" borderId="1" xfId="0" applyFont="1" applyFill="1" applyBorder="1" applyAlignment="1">
      <alignment horizontal="left"/>
    </xf>
    <xf numFmtId="4" fontId="36" fillId="2" borderId="1" xfId="0" applyNumberFormat="1" applyFont="1" applyFill="1" applyBorder="1" applyAlignment="1">
      <alignment horizontal="right"/>
    </xf>
    <xf numFmtId="0" fontId="37" fillId="2" borderId="1" xfId="0" applyFont="1" applyFill="1" applyBorder="1" applyAlignment="1"/>
    <xf numFmtId="0" fontId="38" fillId="2" borderId="1" xfId="0" applyFont="1" applyFill="1" applyBorder="1" applyAlignment="1"/>
    <xf numFmtId="0" fontId="38" fillId="2" borderId="1" xfId="0" applyFont="1" applyFill="1" applyBorder="1" applyAlignment="1">
      <alignment vertical="center" wrapText="1"/>
    </xf>
    <xf numFmtId="0" fontId="37" fillId="2" borderId="1" xfId="0" applyFont="1" applyFill="1" applyBorder="1" applyAlignment="1">
      <alignment vertical="center" wrapText="1"/>
    </xf>
    <xf numFmtId="0" fontId="37" fillId="2" borderId="1" xfId="0" applyFont="1" applyFill="1" applyBorder="1" applyAlignment="1">
      <alignment horizontal="left"/>
    </xf>
    <xf numFmtId="0" fontId="37" fillId="0" borderId="1" xfId="0" applyFont="1" applyBorder="1" applyAlignment="1">
      <alignment horizontal="left"/>
    </xf>
    <xf numFmtId="49" fontId="38" fillId="2" borderId="1" xfId="0" applyNumberFormat="1" applyFont="1" applyFill="1" applyBorder="1" applyAlignment="1">
      <alignment horizontal="left"/>
    </xf>
    <xf numFmtId="49" fontId="39" fillId="2" borderId="1" xfId="0" applyNumberFormat="1" applyFont="1" applyFill="1" applyBorder="1" applyAlignment="1">
      <alignment horizontal="left"/>
    </xf>
    <xf numFmtId="0" fontId="39" fillId="2" borderId="1" xfId="0" applyFont="1" applyFill="1" applyBorder="1" applyAlignment="1">
      <alignment horizontal="left"/>
    </xf>
    <xf numFmtId="49" fontId="37" fillId="2" borderId="1" xfId="0" applyNumberFormat="1" applyFont="1" applyFill="1" applyBorder="1" applyAlignment="1">
      <alignment horizontal="left"/>
    </xf>
    <xf numFmtId="49" fontId="38" fillId="0" borderId="1" xfId="0" applyNumberFormat="1" applyFont="1" applyFill="1" applyBorder="1" applyAlignment="1">
      <alignment horizontal="left" vertical="center" wrapText="1"/>
    </xf>
    <xf numFmtId="49" fontId="38" fillId="2" borderId="4" xfId="0" applyNumberFormat="1" applyFont="1" applyFill="1" applyBorder="1" applyAlignment="1">
      <alignment horizontal="left" vertical="center" wrapText="1"/>
    </xf>
    <xf numFmtId="0" fontId="0" fillId="0" borderId="1" xfId="0" applyBorder="1"/>
    <xf numFmtId="0" fontId="0" fillId="2" borderId="1" xfId="0" applyFill="1" applyBorder="1"/>
    <xf numFmtId="4" fontId="35" fillId="0" borderId="1" xfId="0" applyNumberFormat="1" applyFont="1" applyBorder="1" applyAlignment="1">
      <alignment horizontal="right"/>
    </xf>
    <xf numFmtId="4" fontId="35" fillId="2" borderId="0" xfId="0" applyNumberFormat="1" applyFont="1" applyFill="1" applyAlignment="1">
      <alignment horizontal="right"/>
    </xf>
    <xf numFmtId="4" fontId="35" fillId="2" borderId="1" xfId="0" applyNumberFormat="1" applyFont="1" applyFill="1" applyBorder="1" applyAlignment="1">
      <alignment horizontal="right"/>
    </xf>
    <xf numFmtId="0" fontId="37" fillId="0" borderId="1" xfId="1" applyFont="1" applyFill="1" applyBorder="1" applyAlignment="1" applyProtection="1">
      <alignment horizontal="left" vertical="center" wrapText="1" indent="1"/>
    </xf>
    <xf numFmtId="0" fontId="24" fillId="0" borderId="1" xfId="2" applyFont="1" applyFill="1" applyBorder="1" applyAlignment="1" applyProtection="1">
      <alignment horizontal="center" vertical="top" wrapText="1"/>
      <protection locked="0"/>
    </xf>
    <xf numFmtId="0" fontId="27" fillId="2" borderId="1" xfId="5" applyFont="1" applyFill="1" applyBorder="1" applyAlignment="1" applyProtection="1">
      <alignment wrapText="1"/>
      <protection locked="0"/>
    </xf>
    <xf numFmtId="0" fontId="40" fillId="2" borderId="1" xfId="0" applyFont="1" applyFill="1" applyBorder="1" applyAlignment="1">
      <alignment horizontal="left"/>
    </xf>
    <xf numFmtId="1" fontId="26" fillId="2" borderId="1" xfId="2" applyNumberFormat="1" applyFont="1" applyFill="1" applyBorder="1" applyAlignment="1" applyProtection="1">
      <alignment horizontal="center" vertical="top" wrapText="1"/>
    </xf>
    <xf numFmtId="14" fontId="27" fillId="2" borderId="1" xfId="5" applyNumberFormat="1" applyFont="1" applyFill="1" applyBorder="1" applyAlignment="1" applyProtection="1">
      <alignment wrapText="1"/>
      <protection locked="0"/>
    </xf>
    <xf numFmtId="0" fontId="25" fillId="0" borderId="1" xfId="2" applyFont="1" applyFill="1" applyBorder="1" applyAlignment="1" applyProtection="1">
      <alignment horizontal="right" vertical="top" wrapText="1"/>
      <protection locked="0"/>
    </xf>
    <xf numFmtId="0" fontId="38" fillId="0" borderId="1" xfId="4" applyFont="1" applyBorder="1" applyProtection="1">
      <protection locked="0"/>
    </xf>
    <xf numFmtId="0" fontId="19" fillId="2" borderId="1" xfId="15" applyFont="1" applyFill="1" applyBorder="1" applyAlignment="1" applyProtection="1">
      <alignment horizontal="center" vertical="center" wrapText="1"/>
      <protection locked="0"/>
    </xf>
    <xf numFmtId="0" fontId="38" fillId="2" borderId="1" xfId="15" applyFont="1" applyFill="1" applyBorder="1" applyAlignment="1" applyProtection="1">
      <alignment horizontal="left" vertical="center" wrapText="1"/>
      <protection locked="0"/>
    </xf>
    <xf numFmtId="0" fontId="38" fillId="2" borderId="1" xfId="15" applyFont="1" applyFill="1" applyBorder="1" applyAlignment="1" applyProtection="1">
      <alignment horizontal="center" vertical="center" wrapText="1"/>
      <protection locked="0"/>
    </xf>
    <xf numFmtId="0" fontId="38" fillId="2" borderId="1" xfId="15" applyFont="1" applyFill="1" applyBorder="1" applyAlignment="1" applyProtection="1">
      <alignment vertical="center" wrapText="1"/>
      <protection locked="0"/>
    </xf>
    <xf numFmtId="49" fontId="38" fillId="2" borderId="1" xfId="0" applyNumberFormat="1" applyFont="1" applyFill="1" applyBorder="1" applyAlignment="1">
      <alignment horizontal="left" vertical="center" wrapText="1"/>
    </xf>
    <xf numFmtId="49" fontId="38" fillId="2" borderId="1" xfId="0" applyNumberFormat="1" applyFont="1" applyFill="1" applyBorder="1" applyAlignment="1">
      <alignment horizontal="left" vertical="center"/>
    </xf>
    <xf numFmtId="49" fontId="38" fillId="2" borderId="1" xfId="0" applyNumberFormat="1" applyFont="1" applyFill="1" applyBorder="1" applyAlignment="1">
      <alignment horizontal="center" vertical="center" wrapText="1"/>
    </xf>
    <xf numFmtId="49" fontId="37" fillId="2" borderId="1" xfId="0" applyNumberFormat="1" applyFont="1" applyFill="1" applyBorder="1" applyAlignment="1">
      <alignment horizontal="center" vertical="center" wrapText="1"/>
    </xf>
    <xf numFmtId="0" fontId="36" fillId="2" borderId="1" xfId="0" applyFont="1" applyFill="1" applyBorder="1" applyAlignment="1">
      <alignment horizontal="left"/>
    </xf>
    <xf numFmtId="0" fontId="19" fillId="2" borderId="1" xfId="15" applyFont="1" applyFill="1" applyBorder="1" applyAlignment="1" applyProtection="1">
      <alignment vertical="center" wrapText="1"/>
      <protection locked="0"/>
    </xf>
    <xf numFmtId="0" fontId="19" fillId="0" borderId="1" xfId="4" applyFont="1" applyBorder="1" applyAlignment="1" applyProtection="1">
      <alignment horizontal="left" vertical="center" wrapText="1"/>
      <protection locked="0"/>
    </xf>
    <xf numFmtId="0" fontId="19" fillId="2" borderId="1" xfId="4" applyFont="1" applyFill="1" applyBorder="1" applyAlignment="1" applyProtection="1">
      <alignment vertical="center" wrapText="1"/>
      <protection locked="0"/>
    </xf>
    <xf numFmtId="14" fontId="27" fillId="0" borderId="1" xfId="5" applyNumberFormat="1" applyFont="1" applyBorder="1" applyAlignment="1" applyProtection="1">
      <alignment horizontal="right" wrapText="1"/>
      <protection locked="0"/>
    </xf>
    <xf numFmtId="0" fontId="19" fillId="2" borderId="1" xfId="4" applyFont="1" applyFill="1" applyBorder="1" applyAlignment="1" applyProtection="1">
      <alignment horizontal="left" vertical="center" wrapText="1"/>
      <protection locked="0"/>
    </xf>
    <xf numFmtId="14" fontId="27" fillId="2" borderId="1" xfId="5" applyNumberFormat="1" applyFont="1" applyFill="1" applyBorder="1" applyAlignment="1" applyProtection="1">
      <alignment horizontal="right" wrapText="1"/>
      <protection locked="0"/>
    </xf>
    <xf numFmtId="0" fontId="0" fillId="2" borderId="1" xfId="0" applyFill="1" applyBorder="1" applyAlignment="1">
      <alignment horizontal="left" wrapText="1"/>
    </xf>
    <xf numFmtId="0" fontId="0" fillId="2" borderId="1" xfId="0" applyFill="1" applyBorder="1" applyAlignment="1">
      <alignment horizontal="left"/>
    </xf>
    <xf numFmtId="0" fontId="19" fillId="2" borderId="1" xfId="15" applyFont="1" applyFill="1" applyBorder="1" applyAlignment="1" applyProtection="1">
      <alignment horizontal="left" vertical="center" wrapText="1"/>
      <protection locked="0"/>
    </xf>
    <xf numFmtId="14" fontId="19" fillId="2" borderId="1" xfId="15" applyNumberFormat="1" applyFont="1" applyFill="1" applyBorder="1" applyAlignment="1" applyProtection="1">
      <alignment vertical="center" wrapText="1"/>
      <protection locked="0"/>
    </xf>
    <xf numFmtId="49" fontId="19" fillId="2" borderId="1" xfId="15" applyNumberFormat="1" applyFont="1" applyFill="1" applyBorder="1" applyAlignment="1" applyProtection="1">
      <alignment horizontal="left" vertical="center" wrapText="1"/>
      <protection locked="0"/>
    </xf>
    <xf numFmtId="0" fontId="11" fillId="2" borderId="1" xfId="0" applyFont="1" applyFill="1" applyBorder="1" applyAlignment="1">
      <alignment horizontal="left"/>
    </xf>
    <xf numFmtId="49" fontId="36" fillId="0" borderId="1" xfId="0" applyNumberFormat="1" applyFont="1" applyBorder="1" applyAlignment="1">
      <alignment horizontal="center" vertical="center" wrapText="1"/>
    </xf>
    <xf numFmtId="1" fontId="24" fillId="0" borderId="6" xfId="2" applyNumberFormat="1" applyFont="1" applyFill="1" applyBorder="1" applyAlignment="1" applyProtection="1">
      <alignment horizontal="center" vertical="top" wrapText="1"/>
      <protection locked="0"/>
    </xf>
    <xf numFmtId="0" fontId="22" fillId="5" borderId="1" xfId="3" applyFont="1" applyFill="1" applyBorder="1" applyAlignment="1" applyProtection="1">
      <alignment horizontal="right"/>
    </xf>
    <xf numFmtId="0" fontId="17" fillId="0" borderId="1" xfId="3" applyFont="1" applyFill="1" applyBorder="1" applyAlignment="1" applyProtection="1">
      <alignment horizontal="right"/>
      <protection locked="0"/>
    </xf>
    <xf numFmtId="0" fontId="17" fillId="0" borderId="1" xfId="3" applyFont="1" applyBorder="1" applyAlignment="1" applyProtection="1">
      <alignment horizontal="right"/>
      <protection locked="0"/>
    </xf>
    <xf numFmtId="0" fontId="17" fillId="0" borderId="1" xfId="3" applyFont="1" applyBorder="1" applyAlignment="1" applyProtection="1">
      <alignment horizontal="left" vertical="center" indent="1"/>
    </xf>
    <xf numFmtId="0" fontId="22" fillId="2" borderId="1" xfId="0" applyFont="1" applyFill="1" applyBorder="1" applyProtection="1"/>
    <xf numFmtId="0" fontId="13" fillId="2" borderId="1" xfId="0" applyFont="1" applyFill="1" applyBorder="1"/>
    <xf numFmtId="0" fontId="22" fillId="0" borderId="1" xfId="1" applyFont="1" applyFill="1" applyBorder="1" applyAlignment="1" applyProtection="1">
      <alignment horizontal="center" vertical="center" wrapText="1"/>
    </xf>
    <xf numFmtId="0" fontId="41" fillId="2" borderId="1" xfId="0" applyFont="1" applyFill="1" applyBorder="1" applyAlignment="1">
      <alignment horizontal="center"/>
    </xf>
    <xf numFmtId="0" fontId="41" fillId="2" borderId="0" xfId="0" applyFont="1" applyFill="1" applyAlignment="1">
      <alignment horizontal="center"/>
    </xf>
    <xf numFmtId="0" fontId="41" fillId="0" borderId="1" xfId="1" applyFont="1" applyFill="1" applyBorder="1" applyAlignment="1" applyProtection="1">
      <alignment horizontal="center" vertical="center" wrapText="1"/>
    </xf>
    <xf numFmtId="14" fontId="17" fillId="0" borderId="1" xfId="1" applyNumberFormat="1" applyFont="1" applyFill="1" applyBorder="1" applyAlignment="1" applyProtection="1">
      <alignment horizontal="left" vertical="center" wrapText="1" indent="1"/>
    </xf>
    <xf numFmtId="14" fontId="17" fillId="0" borderId="2" xfId="1" applyNumberFormat="1" applyFont="1" applyFill="1" applyBorder="1" applyAlignment="1" applyProtection="1">
      <alignment horizontal="left" vertical="center" wrapText="1" indent="1"/>
    </xf>
    <xf numFmtId="0" fontId="37" fillId="2" borderId="1" xfId="0" applyFont="1" applyFill="1" applyBorder="1"/>
    <xf numFmtId="0" fontId="24" fillId="0" borderId="6" xfId="2" applyFont="1" applyFill="1" applyBorder="1" applyAlignment="1" applyProtection="1">
      <alignment horizontal="right" vertical="top" wrapText="1"/>
      <protection locked="0"/>
    </xf>
    <xf numFmtId="0" fontId="17" fillId="0" borderId="1" xfId="0" applyFont="1" applyBorder="1" applyAlignment="1" applyProtection="1">
      <alignment horizontal="left"/>
      <protection locked="0"/>
    </xf>
    <xf numFmtId="0" fontId="11" fillId="5" borderId="0" xfId="3" applyFill="1" applyAlignment="1" applyProtection="1"/>
    <xf numFmtId="0" fontId="17" fillId="5" borderId="0" xfId="3" applyFont="1" applyFill="1" applyAlignment="1" applyProtection="1"/>
    <xf numFmtId="0" fontId="17" fillId="2" borderId="0" xfId="3" applyFont="1" applyFill="1" applyBorder="1" applyAlignment="1" applyProtection="1"/>
    <xf numFmtId="0" fontId="11" fillId="5" borderId="0" xfId="3" applyFont="1" applyFill="1" applyAlignment="1" applyProtection="1"/>
    <xf numFmtId="0" fontId="21" fillId="5" borderId="1" xfId="15" applyFont="1" applyFill="1" applyBorder="1" applyAlignment="1" applyProtection="1">
      <alignment vertical="center" wrapText="1"/>
    </xf>
    <xf numFmtId="0" fontId="21" fillId="5" borderId="5" xfId="15" applyFont="1" applyFill="1" applyBorder="1" applyAlignment="1" applyProtection="1">
      <alignment vertical="center" wrapText="1"/>
    </xf>
    <xf numFmtId="0" fontId="11" fillId="0" borderId="0" xfId="3" applyAlignment="1" applyProtection="1">
      <protection locked="0"/>
    </xf>
    <xf numFmtId="0" fontId="22" fillId="0" borderId="0" xfId="3" applyFont="1" applyAlignment="1" applyProtection="1">
      <protection locked="0"/>
    </xf>
    <xf numFmtId="0" fontId="17" fillId="0" borderId="0" xfId="3" applyFont="1" applyAlignment="1" applyProtection="1">
      <protection locked="0"/>
    </xf>
    <xf numFmtId="0" fontId="11" fillId="0" borderId="0" xfId="3" applyAlignment="1"/>
    <xf numFmtId="0" fontId="11" fillId="5" borderId="0" xfId="3" applyFill="1" applyAlignment="1" applyProtection="1">
      <alignment horizontal="left"/>
    </xf>
    <xf numFmtId="0" fontId="21" fillId="5" borderId="1" xfId="15" applyFont="1" applyFill="1" applyBorder="1" applyAlignment="1" applyProtection="1">
      <alignment horizontal="left" vertical="center" wrapText="1"/>
    </xf>
    <xf numFmtId="49" fontId="37" fillId="2" borderId="1" xfId="0" applyNumberFormat="1" applyFont="1" applyFill="1" applyBorder="1" applyAlignment="1">
      <alignment horizontal="left" vertical="center" wrapText="1"/>
    </xf>
    <xf numFmtId="49" fontId="38" fillId="2" borderId="2" xfId="0" applyNumberFormat="1" applyFont="1" applyFill="1" applyBorder="1" applyAlignment="1">
      <alignment horizontal="left" vertical="center" wrapText="1"/>
    </xf>
    <xf numFmtId="0" fontId="38" fillId="2" borderId="4" xfId="15" applyFont="1" applyFill="1" applyBorder="1" applyAlignment="1" applyProtection="1">
      <alignment horizontal="left" vertical="center" wrapText="1"/>
      <protection locked="0"/>
    </xf>
    <xf numFmtId="0" fontId="39" fillId="2" borderId="0" xfId="0" applyFont="1" applyFill="1" applyAlignment="1">
      <alignment horizontal="left"/>
    </xf>
    <xf numFmtId="0" fontId="19" fillId="0" borderId="1" xfId="15" applyFont="1" applyBorder="1" applyAlignment="1" applyProtection="1">
      <alignment horizontal="left" vertical="center" wrapText="1"/>
      <protection locked="0"/>
    </xf>
    <xf numFmtId="0" fontId="11" fillId="0" borderId="0" xfId="3" applyAlignment="1" applyProtection="1">
      <alignment horizontal="left"/>
      <protection locked="0"/>
    </xf>
    <xf numFmtId="0" fontId="17" fillId="0" borderId="0" xfId="3" applyFont="1" applyAlignment="1" applyProtection="1">
      <alignment horizontal="left"/>
      <protection locked="0"/>
    </xf>
    <xf numFmtId="0" fontId="11" fillId="0" borderId="0" xfId="3" applyAlignment="1">
      <alignment horizontal="left"/>
    </xf>
    <xf numFmtId="0" fontId="37" fillId="5" borderId="0" xfId="3" applyFont="1" applyFill="1" applyAlignment="1" applyProtection="1">
      <alignment horizontal="left"/>
    </xf>
    <xf numFmtId="0" fontId="37" fillId="2" borderId="0" xfId="3" applyFont="1" applyFill="1" applyBorder="1" applyAlignment="1" applyProtection="1">
      <alignment horizontal="left"/>
    </xf>
    <xf numFmtId="0" fontId="42" fillId="5" borderId="1" xfId="15" applyFont="1" applyFill="1" applyBorder="1" applyAlignment="1" applyProtection="1">
      <alignment horizontal="left" vertical="center" wrapText="1"/>
    </xf>
    <xf numFmtId="0" fontId="37" fillId="2" borderId="1" xfId="3" applyFont="1" applyFill="1" applyBorder="1" applyAlignment="1">
      <alignment horizontal="left"/>
    </xf>
    <xf numFmtId="0" fontId="38" fillId="0" borderId="1" xfId="15" applyFont="1" applyBorder="1" applyAlignment="1" applyProtection="1">
      <alignment horizontal="left" vertical="center" wrapText="1"/>
      <protection locked="0"/>
    </xf>
    <xf numFmtId="0" fontId="37" fillId="0" borderId="0" xfId="3" applyFont="1" applyAlignment="1" applyProtection="1">
      <alignment horizontal="left"/>
      <protection locked="0"/>
    </xf>
    <xf numFmtId="0" fontId="37" fillId="0" borderId="0" xfId="3" applyFont="1" applyAlignment="1">
      <alignment horizontal="left"/>
    </xf>
    <xf numFmtId="0" fontId="11" fillId="2" borderId="0" xfId="3" applyFill="1" applyAlignment="1" applyProtection="1">
      <alignment horizontal="left"/>
    </xf>
    <xf numFmtId="0" fontId="21" fillId="5" borderId="5" xfId="15" applyFont="1" applyFill="1" applyBorder="1" applyAlignment="1" applyProtection="1">
      <alignment horizontal="left" vertical="center" wrapText="1"/>
    </xf>
    <xf numFmtId="0" fontId="17" fillId="0" borderId="3" xfId="3" applyFont="1" applyBorder="1" applyAlignment="1" applyProtection="1">
      <alignment horizontal="left"/>
      <protection locked="0"/>
    </xf>
    <xf numFmtId="49" fontId="38" fillId="0" borderId="1" xfId="0" applyNumberFormat="1" applyFont="1" applyFill="1" applyBorder="1" applyAlignment="1">
      <alignment horizontal="center" vertical="center" wrapText="1"/>
    </xf>
    <xf numFmtId="49" fontId="38" fillId="0" borderId="4" xfId="0" applyNumberFormat="1" applyFont="1" applyFill="1" applyBorder="1" applyAlignment="1">
      <alignment horizontal="center" vertical="center" wrapText="1"/>
    </xf>
    <xf numFmtId="0" fontId="17" fillId="5" borderId="0" xfId="1" applyFont="1" applyFill="1" applyAlignment="1" applyProtection="1">
      <alignment horizontal="right" vertical="center" wrapText="1"/>
    </xf>
    <xf numFmtId="14" fontId="17" fillId="0" borderId="0" xfId="1" applyNumberFormat="1" applyFont="1" applyFill="1" applyBorder="1" applyAlignment="1" applyProtection="1">
      <alignment horizontal="center" vertical="center" wrapText="1"/>
    </xf>
    <xf numFmtId="14" fontId="17" fillId="5" borderId="0" xfId="1" applyNumberFormat="1" applyFont="1" applyFill="1" applyBorder="1" applyAlignment="1" applyProtection="1">
      <alignment horizontal="center" vertical="center" wrapText="1"/>
    </xf>
    <xf numFmtId="0" fontId="11" fillId="5" borderId="0" xfId="3" applyFill="1" applyBorder="1" applyAlignment="1" applyProtection="1">
      <alignment wrapText="1"/>
    </xf>
    <xf numFmtId="0" fontId="11" fillId="2" borderId="0" xfId="3" applyFill="1" applyBorder="1" applyAlignment="1" applyProtection="1">
      <alignment wrapText="1"/>
    </xf>
    <xf numFmtId="0" fontId="11" fillId="5" borderId="0" xfId="3" applyFill="1" applyAlignment="1" applyProtection="1">
      <alignment wrapText="1"/>
    </xf>
    <xf numFmtId="0" fontId="38" fillId="0" borderId="0" xfId="0" applyFont="1" applyAlignment="1">
      <alignment horizontal="center" vertical="center" wrapText="1"/>
    </xf>
    <xf numFmtId="0" fontId="11" fillId="0" borderId="0" xfId="3" applyAlignment="1" applyProtection="1">
      <alignment wrapText="1"/>
      <protection locked="0"/>
    </xf>
    <xf numFmtId="0" fontId="11" fillId="0" borderId="0" xfId="3" applyAlignment="1">
      <alignment wrapText="1"/>
    </xf>
    <xf numFmtId="49" fontId="38" fillId="2" borderId="1" xfId="0" applyNumberFormat="1" applyFont="1" applyFill="1" applyBorder="1" applyAlignment="1">
      <alignment vertical="center" wrapText="1"/>
    </xf>
    <xf numFmtId="0" fontId="38" fillId="2" borderId="2" xfId="15" applyFont="1" applyFill="1" applyBorder="1" applyAlignment="1" applyProtection="1">
      <alignment horizontal="center" vertical="center" wrapText="1"/>
      <protection locked="0"/>
    </xf>
    <xf numFmtId="0" fontId="39" fillId="2" borderId="1" xfId="0" applyFont="1" applyFill="1" applyBorder="1" applyAlignment="1"/>
    <xf numFmtId="49" fontId="38" fillId="2" borderId="5" xfId="0" applyNumberFormat="1" applyFont="1" applyFill="1" applyBorder="1" applyAlignment="1">
      <alignment horizontal="left" vertical="center" wrapText="1"/>
    </xf>
    <xf numFmtId="49" fontId="38" fillId="2" borderId="1" xfId="15" applyNumberFormat="1" applyFont="1" applyFill="1" applyBorder="1" applyAlignment="1" applyProtection="1">
      <alignment vertical="center" wrapText="1"/>
      <protection locked="0"/>
    </xf>
    <xf numFmtId="0" fontId="37" fillId="2" borderId="1" xfId="3" applyFont="1" applyFill="1" applyBorder="1" applyAlignment="1"/>
    <xf numFmtId="0" fontId="37" fillId="2" borderId="1" xfId="3" applyFont="1" applyFill="1" applyBorder="1" applyAlignment="1">
      <alignment horizontal="center"/>
    </xf>
    <xf numFmtId="0" fontId="37" fillId="2" borderId="1" xfId="3" applyFont="1" applyFill="1" applyBorder="1"/>
    <xf numFmtId="49" fontId="38" fillId="0" borderId="1" xfId="0" applyNumberFormat="1" applyFont="1" applyFill="1" applyBorder="1" applyAlignment="1">
      <alignment vertical="center" wrapText="1"/>
    </xf>
    <xf numFmtId="0" fontId="38" fillId="0" borderId="1" xfId="15" applyFont="1" applyBorder="1" applyAlignment="1" applyProtection="1">
      <alignment horizontal="center" vertical="center" wrapText="1"/>
      <protection locked="0"/>
    </xf>
    <xf numFmtId="49" fontId="37" fillId="2" borderId="1" xfId="0" applyNumberFormat="1" applyFont="1" applyFill="1" applyBorder="1" applyAlignment="1">
      <alignment vertical="center" wrapText="1"/>
    </xf>
    <xf numFmtId="0" fontId="37" fillId="2" borderId="1" xfId="0" applyFont="1" applyFill="1" applyBorder="1" applyAlignment="1">
      <alignment horizontal="left" wrapText="1"/>
    </xf>
    <xf numFmtId="49" fontId="37" fillId="2" borderId="1" xfId="0" applyNumberFormat="1" applyFont="1" applyFill="1" applyBorder="1" applyAlignment="1"/>
    <xf numFmtId="49" fontId="38" fillId="2" borderId="2" xfId="0" applyNumberFormat="1" applyFont="1" applyFill="1" applyBorder="1" applyAlignment="1">
      <alignment vertical="center" wrapText="1"/>
    </xf>
    <xf numFmtId="49" fontId="38" fillId="2" borderId="5" xfId="15" applyNumberFormat="1" applyFont="1" applyFill="1" applyBorder="1" applyAlignment="1" applyProtection="1">
      <alignment vertical="center" wrapText="1"/>
      <protection locked="0"/>
    </xf>
    <xf numFmtId="0" fontId="37" fillId="0" borderId="1" xfId="0" applyFont="1" applyBorder="1" applyAlignment="1">
      <alignment horizontal="left" wrapText="1"/>
    </xf>
    <xf numFmtId="0" fontId="38" fillId="2" borderId="0" xfId="0" applyFont="1" applyFill="1" applyAlignment="1"/>
    <xf numFmtId="0" fontId="38" fillId="2" borderId="0" xfId="0" applyFont="1" applyFill="1" applyAlignment="1">
      <alignment horizontal="left"/>
    </xf>
    <xf numFmtId="0" fontId="37" fillId="2" borderId="0" xfId="0" applyFont="1" applyFill="1" applyAlignment="1"/>
    <xf numFmtId="49" fontId="38" fillId="2" borderId="0" xfId="0" applyNumberFormat="1" applyFont="1" applyFill="1" applyAlignment="1">
      <alignment horizontal="left"/>
    </xf>
    <xf numFmtId="0" fontId="38" fillId="2" borderId="41" xfId="0" applyFont="1" applyFill="1" applyBorder="1" applyAlignment="1">
      <alignment vertical="center" wrapText="1"/>
    </xf>
    <xf numFmtId="49" fontId="38" fillId="2" borderId="41" xfId="0" applyNumberFormat="1" applyFont="1" applyFill="1" applyBorder="1" applyAlignment="1">
      <alignment horizontal="left" vertical="center" wrapText="1"/>
    </xf>
    <xf numFmtId="0" fontId="37" fillId="2" borderId="0" xfId="0" applyFont="1" applyFill="1" applyAlignment="1">
      <alignment horizontal="left"/>
    </xf>
    <xf numFmtId="49" fontId="38" fillId="2" borderId="42" xfId="0" applyNumberFormat="1" applyFont="1" applyFill="1" applyBorder="1" applyAlignment="1">
      <alignment horizontal="left" vertical="center" wrapText="1"/>
    </xf>
    <xf numFmtId="0" fontId="38" fillId="2" borderId="1" xfId="0" applyFont="1" applyFill="1" applyBorder="1" applyAlignment="1">
      <alignment horizontal="left"/>
    </xf>
    <xf numFmtId="49" fontId="38" fillId="2" borderId="1" xfId="0" applyNumberFormat="1" applyFont="1" applyFill="1" applyBorder="1"/>
    <xf numFmtId="0" fontId="37" fillId="0" borderId="0" xfId="0" applyFont="1"/>
    <xf numFmtId="0" fontId="37" fillId="2" borderId="0" xfId="0" applyFont="1" applyFill="1" applyBorder="1" applyProtection="1"/>
    <xf numFmtId="0" fontId="37" fillId="2" borderId="0" xfId="0" applyFont="1" applyFill="1" applyBorder="1" applyAlignment="1" applyProtection="1">
      <alignment horizontal="center" vertical="center"/>
    </xf>
    <xf numFmtId="0" fontId="37" fillId="2" borderId="0" xfId="0" applyFont="1" applyFill="1" applyProtection="1"/>
    <xf numFmtId="0" fontId="37" fillId="2" borderId="0" xfId="0" applyFont="1" applyFill="1" applyAlignment="1" applyProtection="1">
      <alignment horizontal="center" vertical="center"/>
    </xf>
    <xf numFmtId="0" fontId="37" fillId="2" borderId="0" xfId="0" applyFont="1" applyFill="1" applyAlignment="1" applyProtection="1">
      <alignment vertical="center"/>
    </xf>
    <xf numFmtId="0" fontId="37" fillId="2" borderId="1" xfId="0" applyFont="1" applyFill="1" applyBorder="1" applyAlignment="1" applyProtection="1">
      <alignment horizontal="left" vertical="center" wrapText="1" indent="1"/>
    </xf>
    <xf numFmtId="0" fontId="37" fillId="2" borderId="1" xfId="0" applyFont="1" applyFill="1" applyBorder="1" applyAlignment="1" applyProtection="1">
      <alignment horizontal="left" vertical="center" wrapText="1"/>
    </xf>
    <xf numFmtId="0" fontId="37" fillId="2" borderId="1" xfId="0" applyFont="1" applyFill="1" applyBorder="1" applyAlignment="1" applyProtection="1">
      <alignment horizontal="left" vertical="center"/>
    </xf>
    <xf numFmtId="0" fontId="38" fillId="2" borderId="1" xfId="0" applyFont="1" applyFill="1" applyBorder="1" applyAlignment="1">
      <alignment horizontal="left" vertical="center" wrapText="1"/>
    </xf>
    <xf numFmtId="0" fontId="37" fillId="2" borderId="1" xfId="0" applyFont="1" applyFill="1" applyBorder="1" applyAlignment="1" applyProtection="1">
      <alignment vertical="center" wrapText="1"/>
    </xf>
    <xf numFmtId="0" fontId="37" fillId="2" borderId="41" xfId="0" applyFont="1" applyFill="1" applyBorder="1"/>
    <xf numFmtId="0" fontId="37" fillId="2" borderId="0" xfId="0" applyFont="1" applyFill="1" applyProtection="1">
      <protection locked="0"/>
    </xf>
    <xf numFmtId="0" fontId="37" fillId="2" borderId="0" xfId="0" applyFont="1" applyFill="1" applyAlignment="1" applyProtection="1">
      <alignment horizontal="left"/>
      <protection locked="0"/>
    </xf>
    <xf numFmtId="0" fontId="37" fillId="2" borderId="3" xfId="0" applyFont="1" applyFill="1" applyBorder="1" applyProtection="1">
      <protection locked="0"/>
    </xf>
    <xf numFmtId="0" fontId="37" fillId="2" borderId="0" xfId="0" applyFont="1" applyFill="1"/>
    <xf numFmtId="0" fontId="39" fillId="2" borderId="1" xfId="0" applyFont="1" applyFill="1" applyBorder="1"/>
    <xf numFmtId="3" fontId="37" fillId="2" borderId="1" xfId="0" applyNumberFormat="1" applyFont="1" applyFill="1" applyBorder="1" applyAlignment="1" applyProtection="1">
      <alignment horizontal="center" vertical="center" wrapText="1"/>
    </xf>
    <xf numFmtId="3" fontId="37" fillId="2" borderId="1" xfId="0" applyNumberFormat="1" applyFont="1" applyFill="1" applyBorder="1" applyAlignment="1" applyProtection="1">
      <alignment horizontal="right" vertical="center" wrapText="1"/>
      <protection locked="0"/>
    </xf>
    <xf numFmtId="3" fontId="37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37" fillId="2" borderId="1" xfId="0" applyFont="1" applyFill="1" applyBorder="1" applyProtection="1">
      <protection locked="0"/>
    </xf>
    <xf numFmtId="3" fontId="37" fillId="2" borderId="1" xfId="0" applyNumberFormat="1" applyFont="1" applyFill="1" applyBorder="1" applyProtection="1"/>
  </cellXfs>
  <cellStyles count="16">
    <cellStyle name="Normal 2" xfId="2"/>
    <cellStyle name="Normal 3" xfId="3"/>
    <cellStyle name="Normal 4" xfId="4"/>
    <cellStyle name="Normal 4 2" xfId="15"/>
    <cellStyle name="Normal 5" xfId="5"/>
    <cellStyle name="Normal 5 2" xfId="6"/>
    <cellStyle name="Normal 5 2 2" xfId="7"/>
    <cellStyle name="Normal 5 2 2 2" xfId="14"/>
    <cellStyle name="Normal 5 2 3" xfId="8"/>
    <cellStyle name="Normal 5 2 3 2" xfId="11"/>
    <cellStyle name="Normal 5 3" xfId="9"/>
    <cellStyle name="Normal 5 3 2" xfId="10"/>
    <cellStyle name="Normal 6" xfId="12"/>
    <cellStyle name="Normal 7" xfId="13"/>
    <cellStyle name="Normal_FORMEBI" xfId="1"/>
    <cellStyle name="Обычный" xfId="0" builtinId="0"/>
  </cellStyles>
  <dxfs count="0"/>
  <tableStyles count="0" defaultTableStyle="TableStyleMedium9" defaultPivotStyle="PivotStyleLight16"/>
  <colors>
    <mruColors>
      <color rgb="FFF3F3F3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3" name="Straight Connector 2"/>
        <xdr:cNvCxnSpPr/>
      </xdr:nvCxnSpPr>
      <xdr:spPr>
        <a:xfrm>
          <a:off x="952500" y="11087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2743725</xdr:colOff>
      <xdr:row>41</xdr:row>
      <xdr:rowOff>180975</xdr:rowOff>
    </xdr:from>
    <xdr:to>
      <xdr:col>2</xdr:col>
      <xdr:colOff>545037</xdr:colOff>
      <xdr:row>41</xdr:row>
      <xdr:rowOff>182563</xdr:rowOff>
    </xdr:to>
    <xdr:cxnSp macro="">
      <xdr:nvCxnSpPr>
        <xdr:cNvPr id="17" name="Straight Connector 16"/>
        <xdr:cNvCxnSpPr/>
      </xdr:nvCxnSpPr>
      <xdr:spPr>
        <a:xfrm>
          <a:off x="3696225" y="10334625"/>
          <a:ext cx="26400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30</xdr:row>
      <xdr:rowOff>171450</xdr:rowOff>
    </xdr:from>
    <xdr:to>
      <xdr:col>1</xdr:col>
      <xdr:colOff>1495425</xdr:colOff>
      <xdr:row>30</xdr:row>
      <xdr:rowOff>171450</xdr:rowOff>
    </xdr:to>
    <xdr:cxnSp macro="">
      <xdr:nvCxnSpPr>
        <xdr:cNvPr id="2" name="Straight Connector 1"/>
        <xdr:cNvCxnSpPr/>
      </xdr:nvCxnSpPr>
      <xdr:spPr>
        <a:xfrm>
          <a:off x="609600" y="5019675"/>
          <a:ext cx="6096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2743725</xdr:colOff>
      <xdr:row>30</xdr:row>
      <xdr:rowOff>180975</xdr:rowOff>
    </xdr:from>
    <xdr:to>
      <xdr:col>2</xdr:col>
      <xdr:colOff>545037</xdr:colOff>
      <xdr:row>30</xdr:row>
      <xdr:rowOff>182563</xdr:rowOff>
    </xdr:to>
    <xdr:cxnSp macro="">
      <xdr:nvCxnSpPr>
        <xdr:cNvPr id="3" name="Straight Connector 2"/>
        <xdr:cNvCxnSpPr/>
      </xdr:nvCxnSpPr>
      <xdr:spPr>
        <a:xfrm>
          <a:off x="1219725" y="5019675"/>
          <a:ext cx="5445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0706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41</xdr:row>
      <xdr:rowOff>180975</xdr:rowOff>
    </xdr:from>
    <xdr:to>
      <xdr:col>2</xdr:col>
      <xdr:colOff>554556</xdr:colOff>
      <xdr:row>41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9753600"/>
          <a:ext cx="23733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85</xdr:row>
      <xdr:rowOff>171450</xdr:rowOff>
    </xdr:from>
    <xdr:to>
      <xdr:col>1</xdr:col>
      <xdr:colOff>1495425</xdr:colOff>
      <xdr:row>85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90404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85</xdr:row>
      <xdr:rowOff>180975</xdr:rowOff>
    </xdr:from>
    <xdr:to>
      <xdr:col>2</xdr:col>
      <xdr:colOff>554556</xdr:colOff>
      <xdr:row>85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9050000"/>
          <a:ext cx="243998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775607</xdr:colOff>
      <xdr:row>82</xdr:row>
      <xdr:rowOff>171450</xdr:rowOff>
    </xdr:from>
    <xdr:to>
      <xdr:col>1</xdr:col>
      <xdr:colOff>1318532</xdr:colOff>
      <xdr:row>82</xdr:row>
      <xdr:rowOff>171450</xdr:rowOff>
    </xdr:to>
    <xdr:cxnSp macro="">
      <xdr:nvCxnSpPr>
        <xdr:cNvPr id="2" name="Straight Connector 1"/>
        <xdr:cNvCxnSpPr/>
      </xdr:nvCxnSpPr>
      <xdr:spPr>
        <a:xfrm>
          <a:off x="775607" y="172974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2086495</xdr:colOff>
      <xdr:row>82</xdr:row>
      <xdr:rowOff>180975</xdr:rowOff>
    </xdr:from>
    <xdr:to>
      <xdr:col>1</xdr:col>
      <xdr:colOff>4827200</xdr:colOff>
      <xdr:row>82</xdr:row>
      <xdr:rowOff>182563</xdr:rowOff>
    </xdr:to>
    <xdr:cxnSp macro="">
      <xdr:nvCxnSpPr>
        <xdr:cNvPr id="3" name="Straight Connector 2"/>
        <xdr:cNvCxnSpPr/>
      </xdr:nvCxnSpPr>
      <xdr:spPr>
        <a:xfrm>
          <a:off x="3038995" y="17306925"/>
          <a:ext cx="2740705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36</xdr:row>
      <xdr:rowOff>171450</xdr:rowOff>
    </xdr:from>
    <xdr:to>
      <xdr:col>1</xdr:col>
      <xdr:colOff>1495425</xdr:colOff>
      <xdr:row>36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5341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36</xdr:row>
      <xdr:rowOff>180975</xdr:rowOff>
    </xdr:from>
    <xdr:to>
      <xdr:col>2</xdr:col>
      <xdr:colOff>554556</xdr:colOff>
      <xdr:row>36</xdr:row>
      <xdr:rowOff>182563</xdr:rowOff>
    </xdr:to>
    <xdr:cxnSp macro="">
      <xdr:nvCxnSpPr>
        <xdr:cNvPr id="3" name="Straight Connector 2"/>
        <xdr:cNvCxnSpPr/>
      </xdr:nvCxnSpPr>
      <xdr:spPr>
        <a:xfrm>
          <a:off x="3343794" y="6543675"/>
          <a:ext cx="36687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108</xdr:row>
      <xdr:rowOff>171450</xdr:rowOff>
    </xdr:from>
    <xdr:to>
      <xdr:col>2</xdr:col>
      <xdr:colOff>1495425</xdr:colOff>
      <xdr:row>108</xdr:row>
      <xdr:rowOff>171450</xdr:rowOff>
    </xdr:to>
    <xdr:cxnSp macro="">
      <xdr:nvCxnSpPr>
        <xdr:cNvPr id="2" name="Straight Connector 1"/>
        <xdr:cNvCxnSpPr/>
      </xdr:nvCxnSpPr>
      <xdr:spPr>
        <a:xfrm>
          <a:off x="1752600" y="85248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42</xdr:row>
      <xdr:rowOff>171450</xdr:rowOff>
    </xdr:from>
    <xdr:to>
      <xdr:col>1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504950" y="85248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838200</xdr:colOff>
      <xdr:row>42</xdr:row>
      <xdr:rowOff>180975</xdr:rowOff>
    </xdr:from>
    <xdr:to>
      <xdr:col>6</xdr:col>
      <xdr:colOff>219075</xdr:colOff>
      <xdr:row>42</xdr:row>
      <xdr:rowOff>180975</xdr:rowOff>
    </xdr:to>
    <xdr:cxnSp macro="">
      <xdr:nvCxnSpPr>
        <xdr:cNvPr id="3" name="Straight Connector 2"/>
        <xdr:cNvCxnSpPr/>
      </xdr:nvCxnSpPr>
      <xdr:spPr>
        <a:xfrm>
          <a:off x="5572125" y="8534400"/>
          <a:ext cx="26098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42</xdr:row>
      <xdr:rowOff>171450</xdr:rowOff>
    </xdr:from>
    <xdr:to>
      <xdr:col>2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238250" y="83343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495300</xdr:colOff>
      <xdr:row>42</xdr:row>
      <xdr:rowOff>152400</xdr:rowOff>
    </xdr:from>
    <xdr:to>
      <xdr:col>7</xdr:col>
      <xdr:colOff>9525</xdr:colOff>
      <xdr:row>42</xdr:row>
      <xdr:rowOff>152400</xdr:rowOff>
    </xdr:to>
    <xdr:cxnSp macro="">
      <xdr:nvCxnSpPr>
        <xdr:cNvPr id="3" name="Straight Connector 2"/>
        <xdr:cNvCxnSpPr/>
      </xdr:nvCxnSpPr>
      <xdr:spPr>
        <a:xfrm>
          <a:off x="3943350" y="8315325"/>
          <a:ext cx="33147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85</xdr:row>
      <xdr:rowOff>171450</xdr:rowOff>
    </xdr:from>
    <xdr:to>
      <xdr:col>1</xdr:col>
      <xdr:colOff>1495425</xdr:colOff>
      <xdr:row>85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6134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85</xdr:row>
      <xdr:rowOff>180975</xdr:rowOff>
    </xdr:from>
    <xdr:to>
      <xdr:col>2</xdr:col>
      <xdr:colOff>554556</xdr:colOff>
      <xdr:row>85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6143625"/>
          <a:ext cx="26019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zaalishvili/AppData/Local/Microsoft/Windows/Temporary%20Internet%20Files/Content.Outlook/NKXX6P1B/Users/lmerabishvili/AppData/Local/Microsoft/Windows/Temporary%20Internet%20Files/Content.Outlook/DELNJLCD/axali%20formebiV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Temur%20Chilindrishvili/&#4318;&#4304;&#4320;&#4322;&#4312;&#4308;&#4305;&#4312;&#4321;%20&#4324;&#4317;&#4320;&#4315;&#4308;&#4305;&#4312;/&#4318;&#4317;&#4314;&#4312;&#4322;&#4318;&#4304;&#4320;&#4322;&#4312;&#4308;&#4305;&#4312;&#4321;%20&#4324;&#4317;&#4320;&#4315;&#4308;&#4305;&#4310;&#4308;%20&#4315;&#4323;&#4328;&#4304;&#4317;&#4305;&#4312;&#4321;%20&#4312;&#4321;&#4322;&#4317;&#4320;&#4312;&#4304;/&#4318;&#4304;&#4320;&#4322;&#4312;&#4308;&#4305;&#4312;&#4321;%20&#4324;&#4317;&#4320;&#4315;&#4308;&#4305;&#4312;%20&#4307;&#4304;%20&#4312;&#4316;&#4321;&#4322;&#4320;&#4323;&#4325;&#4330;&#4312;&#4304;%2016.01.2012&#4332;/forman-n1-1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4.1"/>
      <sheetName val="ფორმა 4.2"/>
      <sheetName val="ფორმა N4.3"/>
      <sheetName val="ფორმა 4.4"/>
      <sheetName val="ფორმა N5"/>
      <sheetName val="ფორმა N5.1"/>
      <sheetName val="ფორმა N6"/>
      <sheetName val="ფორმა N6.1"/>
      <sheetName val="ფორმა N7"/>
      <sheetName val="ფორმა N8"/>
      <sheetName val="ფორმა N 8.1"/>
      <sheetName val="ფორმა N9"/>
      <sheetName val="ფორმა N9.1"/>
      <sheetName val="ფორმა N9.2"/>
      <sheetName val="ფორმა 9.3"/>
      <sheetName val="ფორმა 9.4"/>
      <sheetName val="ფორმა 9.5"/>
      <sheetName val="ფორმა 9.6"/>
      <sheetName val="ფორმა N 9.7"/>
      <sheetName val="&gt;&gt;&gt;&gt; 3 დღიანი"/>
      <sheetName val="ფორმა N10"/>
      <sheetName val="ფორმა N11"/>
      <sheetName val="ფორმა N12"/>
      <sheetName val="ფორმა N13"/>
      <sheetName val="ფორმა N14"/>
      <sheetName val="ფორმა 15"/>
      <sheetName val="Validation"/>
    </sheetNames>
    <sheetDataSet>
      <sheetData sheetId="0">
        <row r="4">
          <cell r="D4" t="str">
            <v/>
          </cell>
        </row>
      </sheetData>
      <sheetData sheetId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5"/>
      <sheetName val="ფორმა N6"/>
      <sheetName val="ფორმა N7"/>
      <sheetName val="ფორმა N8"/>
      <sheetName val="ფორმა N9"/>
      <sheetName val="ფორმა N10"/>
      <sheetName val="ფორმა N10.1"/>
      <sheetName val="ფორმა N10.2"/>
      <sheetName val="Validation"/>
    </sheetNames>
    <sheetDataSet>
      <sheetData sheetId="0" refreshError="1"/>
      <sheetData sheetId="1" refreshError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50"/>
  <sheetViews>
    <sheetView showGridLines="0" view="pageBreakPreview" topLeftCell="A21" zoomScaleSheetLayoutView="100" workbookViewId="0">
      <selection activeCell="D30" sqref="D30"/>
    </sheetView>
  </sheetViews>
  <sheetFormatPr defaultColWidth="9.109375" defaultRowHeight="14.4"/>
  <cols>
    <col min="1" max="1" width="6.33203125" style="244" bestFit="1" customWidth="1"/>
    <col min="2" max="2" width="13.109375" style="244" customWidth="1"/>
    <col min="3" max="3" width="17.88671875" style="244" customWidth="1"/>
    <col min="4" max="4" width="15.109375" style="244" customWidth="1"/>
    <col min="5" max="5" width="20.88671875" style="244" customWidth="1"/>
    <col min="6" max="6" width="10.88671875" style="245" customWidth="1"/>
    <col min="7" max="7" width="22.109375" style="245" customWidth="1"/>
    <col min="8" max="8" width="19.109375" style="245" customWidth="1"/>
    <col min="9" max="9" width="16.44140625" style="244" bestFit="1" customWidth="1"/>
    <col min="10" max="10" width="17.44140625" style="244" customWidth="1"/>
    <col min="11" max="11" width="13.109375" style="244" bestFit="1" customWidth="1"/>
    <col min="12" max="12" width="20.44140625" style="244" customWidth="1"/>
    <col min="13" max="16384" width="9.109375" style="244"/>
  </cols>
  <sheetData>
    <row r="1" spans="1:12" s="255" customFormat="1" ht="13.8">
      <c r="A1" s="319" t="s">
        <v>289</v>
      </c>
      <c r="B1" s="307"/>
      <c r="C1" s="307"/>
      <c r="D1" s="307"/>
      <c r="E1" s="308"/>
      <c r="F1" s="302"/>
      <c r="G1" s="308"/>
      <c r="H1" s="318"/>
      <c r="I1" s="307"/>
      <c r="J1" s="308"/>
      <c r="K1" s="308"/>
      <c r="L1" s="317" t="s">
        <v>97</v>
      </c>
    </row>
    <row r="2" spans="1:12" s="255" customFormat="1" ht="13.8">
      <c r="A2" s="316" t="s">
        <v>128</v>
      </c>
      <c r="B2" s="307"/>
      <c r="C2" s="307"/>
      <c r="D2" s="307"/>
      <c r="E2" s="308"/>
      <c r="F2" s="302"/>
      <c r="G2" s="308"/>
      <c r="H2" s="315"/>
      <c r="I2" s="307"/>
      <c r="J2" s="308"/>
      <c r="K2" s="308"/>
      <c r="L2" s="314" t="s">
        <v>478</v>
      </c>
    </row>
    <row r="3" spans="1:12" s="255" customFormat="1" ht="13.8">
      <c r="A3" s="313"/>
      <c r="B3" s="307"/>
      <c r="C3" s="312"/>
      <c r="D3" s="311"/>
      <c r="E3" s="308"/>
      <c r="F3" s="310"/>
      <c r="G3" s="308"/>
      <c r="H3" s="308"/>
      <c r="I3" s="302"/>
      <c r="J3" s="307"/>
      <c r="K3" s="307"/>
      <c r="L3" s="306"/>
    </row>
    <row r="4" spans="1:12" s="255" customFormat="1" ht="13.8">
      <c r="A4" s="340" t="s">
        <v>257</v>
      </c>
      <c r="B4" s="302"/>
      <c r="C4" s="302"/>
      <c r="D4" s="347"/>
      <c r="E4" s="348"/>
      <c r="F4" s="309"/>
      <c r="G4" s="308"/>
      <c r="H4" s="349"/>
      <c r="I4" s="348"/>
      <c r="J4" s="307"/>
      <c r="K4" s="308"/>
      <c r="L4" s="306"/>
    </row>
    <row r="5" spans="1:12" s="255" customFormat="1" thickBot="1">
      <c r="A5" s="401" t="s">
        <v>477</v>
      </c>
      <c r="B5" s="401"/>
      <c r="C5" s="401"/>
      <c r="D5" s="401"/>
      <c r="E5" s="401"/>
      <c r="F5" s="401"/>
      <c r="G5" s="309"/>
      <c r="H5" s="309"/>
      <c r="I5" s="308"/>
      <c r="J5" s="307"/>
      <c r="K5" s="307"/>
      <c r="L5" s="306"/>
    </row>
    <row r="6" spans="1:12" ht="15" thickBot="1">
      <c r="A6" s="305"/>
      <c r="B6" s="304"/>
      <c r="C6" s="303"/>
      <c r="D6" s="303"/>
      <c r="E6" s="303"/>
      <c r="F6" s="302"/>
      <c r="G6" s="302"/>
      <c r="H6" s="302"/>
      <c r="I6" s="404" t="s">
        <v>404</v>
      </c>
      <c r="J6" s="405"/>
      <c r="K6" s="406"/>
      <c r="L6" s="301"/>
    </row>
    <row r="7" spans="1:12" s="289" customFormat="1" ht="48.6" thickBot="1">
      <c r="A7" s="300" t="s">
        <v>64</v>
      </c>
      <c r="B7" s="299" t="s">
        <v>129</v>
      </c>
      <c r="C7" s="299" t="s">
        <v>403</v>
      </c>
      <c r="D7" s="298" t="s">
        <v>263</v>
      </c>
      <c r="E7" s="297" t="s">
        <v>402</v>
      </c>
      <c r="F7" s="296" t="s">
        <v>401</v>
      </c>
      <c r="G7" s="295" t="s">
        <v>216</v>
      </c>
      <c r="H7" s="294" t="s">
        <v>213</v>
      </c>
      <c r="I7" s="293" t="s">
        <v>400</v>
      </c>
      <c r="J7" s="292" t="s">
        <v>260</v>
      </c>
      <c r="K7" s="291" t="s">
        <v>217</v>
      </c>
      <c r="L7" s="290" t="s">
        <v>218</v>
      </c>
    </row>
    <row r="8" spans="1:12" s="283" customFormat="1" ht="15" thickBot="1">
      <c r="A8" s="287">
        <v>1</v>
      </c>
      <c r="B8" s="286">
        <v>2</v>
      </c>
      <c r="C8" s="288">
        <v>3</v>
      </c>
      <c r="D8" s="438">
        <v>4</v>
      </c>
      <c r="E8" s="439">
        <v>5</v>
      </c>
      <c r="F8" s="286">
        <v>6</v>
      </c>
      <c r="G8" s="288">
        <v>7</v>
      </c>
      <c r="H8" s="286">
        <v>8</v>
      </c>
      <c r="I8" s="287">
        <v>9</v>
      </c>
      <c r="J8" s="286">
        <v>10</v>
      </c>
      <c r="K8" s="285">
        <v>11</v>
      </c>
      <c r="L8" s="284">
        <v>12</v>
      </c>
    </row>
    <row r="9" spans="1:12" ht="24">
      <c r="A9" s="282">
        <v>1</v>
      </c>
      <c r="B9" s="275">
        <v>44076</v>
      </c>
      <c r="C9" s="274" t="s">
        <v>514</v>
      </c>
      <c r="D9" s="441">
        <v>20000</v>
      </c>
      <c r="E9" s="442" t="s">
        <v>482</v>
      </c>
      <c r="F9" s="437" t="s">
        <v>479</v>
      </c>
      <c r="G9" s="281" t="s">
        <v>480</v>
      </c>
      <c r="H9" s="280" t="s">
        <v>481</v>
      </c>
      <c r="J9" s="279"/>
      <c r="K9" s="278"/>
      <c r="L9" s="277"/>
    </row>
    <row r="10" spans="1:12" ht="24">
      <c r="A10" s="276">
        <v>2</v>
      </c>
      <c r="B10" s="275">
        <v>44078</v>
      </c>
      <c r="C10" s="274" t="s">
        <v>514</v>
      </c>
      <c r="D10" s="443">
        <v>30000</v>
      </c>
      <c r="E10" s="442" t="s">
        <v>489</v>
      </c>
      <c r="F10" s="437" t="s">
        <v>488</v>
      </c>
      <c r="G10" s="271" t="s">
        <v>483</v>
      </c>
      <c r="H10" s="280" t="s">
        <v>481</v>
      </c>
      <c r="I10" s="270"/>
      <c r="J10" s="269"/>
      <c r="K10" s="268"/>
      <c r="L10" s="267"/>
    </row>
    <row r="11" spans="1:12" ht="24">
      <c r="A11" s="276">
        <v>3</v>
      </c>
      <c r="B11" s="275">
        <v>44078</v>
      </c>
      <c r="C11" s="274" t="s">
        <v>514</v>
      </c>
      <c r="D11" s="443">
        <v>15000</v>
      </c>
      <c r="E11" s="442" t="s">
        <v>497</v>
      </c>
      <c r="F11" s="353" t="s">
        <v>490</v>
      </c>
      <c r="G11" s="271" t="s">
        <v>484</v>
      </c>
      <c r="H11" s="280" t="s">
        <v>481</v>
      </c>
      <c r="I11" s="270"/>
      <c r="J11" s="269"/>
      <c r="K11" s="268"/>
      <c r="L11" s="267"/>
    </row>
    <row r="12" spans="1:12" ht="24">
      <c r="A12" s="276">
        <v>4</v>
      </c>
      <c r="B12" s="275">
        <v>44084</v>
      </c>
      <c r="C12" s="274" t="s">
        <v>514</v>
      </c>
      <c r="D12" s="443">
        <v>30000</v>
      </c>
      <c r="E12" s="442" t="s">
        <v>489</v>
      </c>
      <c r="F12" s="437" t="s">
        <v>488</v>
      </c>
      <c r="G12" s="271" t="s">
        <v>483</v>
      </c>
      <c r="H12" s="280" t="s">
        <v>481</v>
      </c>
      <c r="I12" s="270"/>
      <c r="J12" s="269"/>
      <c r="K12" s="268"/>
      <c r="L12" s="267"/>
    </row>
    <row r="13" spans="1:12" ht="24">
      <c r="A13" s="276">
        <v>5</v>
      </c>
      <c r="B13" s="275">
        <v>44084</v>
      </c>
      <c r="C13" s="274" t="s">
        <v>514</v>
      </c>
      <c r="D13" s="443">
        <v>35000</v>
      </c>
      <c r="E13" s="442" t="s">
        <v>496</v>
      </c>
      <c r="F13" s="437" t="s">
        <v>491</v>
      </c>
      <c r="G13" s="271" t="s">
        <v>485</v>
      </c>
      <c r="H13" s="280" t="s">
        <v>481</v>
      </c>
      <c r="I13" s="270"/>
      <c r="J13" s="269"/>
      <c r="K13" s="268"/>
      <c r="L13" s="267"/>
    </row>
    <row r="14" spans="1:12" ht="24">
      <c r="A14" s="276">
        <v>6</v>
      </c>
      <c r="B14" s="275">
        <v>44084</v>
      </c>
      <c r="C14" s="274" t="s">
        <v>514</v>
      </c>
      <c r="D14" s="443">
        <v>60000</v>
      </c>
      <c r="E14" s="442" t="s">
        <v>495</v>
      </c>
      <c r="F14" s="437" t="s">
        <v>492</v>
      </c>
      <c r="G14" s="271" t="s">
        <v>486</v>
      </c>
      <c r="H14" s="280" t="s">
        <v>481</v>
      </c>
      <c r="I14" s="270"/>
      <c r="J14" s="269"/>
      <c r="K14" s="268"/>
      <c r="L14" s="267"/>
    </row>
    <row r="15" spans="1:12" ht="24">
      <c r="A15" s="276">
        <v>7</v>
      </c>
      <c r="B15" s="275">
        <v>44084</v>
      </c>
      <c r="C15" s="274" t="s">
        <v>514</v>
      </c>
      <c r="D15" s="443">
        <v>60000</v>
      </c>
      <c r="E15" s="442" t="s">
        <v>494</v>
      </c>
      <c r="F15" s="437" t="s">
        <v>493</v>
      </c>
      <c r="G15" s="271" t="s">
        <v>487</v>
      </c>
      <c r="H15" s="280" t="s">
        <v>481</v>
      </c>
      <c r="I15" s="270"/>
      <c r="J15" s="269"/>
      <c r="K15" s="268"/>
      <c r="L15" s="267"/>
    </row>
    <row r="16" spans="1:12" ht="24">
      <c r="A16" s="276">
        <v>8</v>
      </c>
      <c r="B16" s="275">
        <v>44086</v>
      </c>
      <c r="C16" s="274" t="s">
        <v>514</v>
      </c>
      <c r="D16" s="443">
        <v>10000</v>
      </c>
      <c r="E16" s="442" t="s">
        <v>507</v>
      </c>
      <c r="F16" s="437" t="s">
        <v>506</v>
      </c>
      <c r="G16" s="271" t="s">
        <v>499</v>
      </c>
      <c r="H16" s="280" t="s">
        <v>481</v>
      </c>
      <c r="I16" s="270"/>
      <c r="J16" s="269"/>
      <c r="K16" s="268"/>
      <c r="L16" s="267"/>
    </row>
    <row r="17" spans="1:12" ht="24">
      <c r="A17" s="276">
        <v>9</v>
      </c>
      <c r="B17" s="275">
        <v>44086</v>
      </c>
      <c r="C17" s="274" t="s">
        <v>514</v>
      </c>
      <c r="D17" s="443">
        <v>10000</v>
      </c>
      <c r="E17" s="442" t="s">
        <v>507</v>
      </c>
      <c r="F17" s="437" t="s">
        <v>506</v>
      </c>
      <c r="G17" s="271" t="s">
        <v>499</v>
      </c>
      <c r="H17" s="280" t="s">
        <v>481</v>
      </c>
      <c r="I17" s="270"/>
      <c r="J17" s="269"/>
      <c r="K17" s="268"/>
      <c r="L17" s="267"/>
    </row>
    <row r="18" spans="1:12" ht="24">
      <c r="A18" s="276">
        <v>10</v>
      </c>
      <c r="B18" s="275">
        <v>44088</v>
      </c>
      <c r="C18" s="274" t="s">
        <v>514</v>
      </c>
      <c r="D18" s="443">
        <v>15000</v>
      </c>
      <c r="E18" s="442" t="s">
        <v>497</v>
      </c>
      <c r="F18" s="437" t="s">
        <v>490</v>
      </c>
      <c r="G18" s="271" t="s">
        <v>484</v>
      </c>
      <c r="H18" s="280" t="s">
        <v>481</v>
      </c>
      <c r="I18" s="270"/>
      <c r="J18" s="269"/>
      <c r="K18" s="268"/>
      <c r="L18" s="267"/>
    </row>
    <row r="19" spans="1:12" ht="24">
      <c r="A19" s="276">
        <v>11</v>
      </c>
      <c r="B19" s="275">
        <v>44088</v>
      </c>
      <c r="C19" s="274" t="s">
        <v>514</v>
      </c>
      <c r="D19" s="443">
        <v>5000</v>
      </c>
      <c r="E19" s="442" t="s">
        <v>507</v>
      </c>
      <c r="F19" s="437" t="s">
        <v>506</v>
      </c>
      <c r="G19" s="271" t="s">
        <v>499</v>
      </c>
      <c r="H19" s="280" t="s">
        <v>481</v>
      </c>
      <c r="I19" s="270"/>
      <c r="J19" s="269"/>
      <c r="K19" s="268"/>
      <c r="L19" s="267"/>
    </row>
    <row r="20" spans="1:12" ht="24">
      <c r="A20" s="276">
        <v>12</v>
      </c>
      <c r="B20" s="275">
        <v>44088</v>
      </c>
      <c r="C20" s="274" t="s">
        <v>514</v>
      </c>
      <c r="D20" s="443">
        <v>60000</v>
      </c>
      <c r="E20" s="442" t="s">
        <v>505</v>
      </c>
      <c r="F20" s="437" t="s">
        <v>498</v>
      </c>
      <c r="G20" s="271" t="s">
        <v>500</v>
      </c>
      <c r="H20" s="271" t="s">
        <v>501</v>
      </c>
      <c r="I20" s="270"/>
      <c r="J20" s="269"/>
      <c r="K20" s="268"/>
      <c r="L20" s="267"/>
    </row>
    <row r="21" spans="1:12" ht="24">
      <c r="A21" s="276">
        <v>13</v>
      </c>
      <c r="B21" s="275">
        <v>44088</v>
      </c>
      <c r="C21" s="274" t="s">
        <v>514</v>
      </c>
      <c r="D21" s="443">
        <v>22000</v>
      </c>
      <c r="E21" s="442" t="s">
        <v>496</v>
      </c>
      <c r="F21" s="437" t="s">
        <v>491</v>
      </c>
      <c r="G21" s="271" t="s">
        <v>485</v>
      </c>
      <c r="H21" s="280" t="s">
        <v>481</v>
      </c>
      <c r="I21" s="270"/>
      <c r="J21" s="269"/>
      <c r="K21" s="268"/>
      <c r="L21" s="267"/>
    </row>
    <row r="22" spans="1:12" ht="24">
      <c r="A22" s="276">
        <v>14</v>
      </c>
      <c r="B22" s="275">
        <v>44089</v>
      </c>
      <c r="C22" s="274" t="s">
        <v>514</v>
      </c>
      <c r="D22" s="443">
        <v>14500</v>
      </c>
      <c r="E22" s="442" t="s">
        <v>513</v>
      </c>
      <c r="F22" s="437" t="s">
        <v>508</v>
      </c>
      <c r="G22" s="271" t="s">
        <v>502</v>
      </c>
      <c r="H22" s="280" t="s">
        <v>481</v>
      </c>
      <c r="I22" s="270"/>
      <c r="J22" s="269"/>
      <c r="K22" s="268"/>
      <c r="L22" s="267"/>
    </row>
    <row r="23" spans="1:12" ht="24">
      <c r="A23" s="276">
        <v>15</v>
      </c>
      <c r="B23" s="275">
        <v>44095</v>
      </c>
      <c r="C23" s="274" t="s">
        <v>514</v>
      </c>
      <c r="D23" s="443">
        <v>50000</v>
      </c>
      <c r="E23" s="442" t="s">
        <v>512</v>
      </c>
      <c r="F23" s="437" t="s">
        <v>509</v>
      </c>
      <c r="G23" s="271" t="s">
        <v>503</v>
      </c>
      <c r="H23" s="280" t="s">
        <v>481</v>
      </c>
      <c r="I23" s="270"/>
      <c r="J23" s="269"/>
      <c r="K23" s="268"/>
      <c r="L23" s="267"/>
    </row>
    <row r="24" spans="1:12" ht="24">
      <c r="A24" s="276">
        <v>16</v>
      </c>
      <c r="B24" s="275">
        <v>44095</v>
      </c>
      <c r="C24" s="274" t="s">
        <v>514</v>
      </c>
      <c r="D24" s="443">
        <v>50000</v>
      </c>
      <c r="E24" s="442" t="s">
        <v>511</v>
      </c>
      <c r="F24" s="437" t="s">
        <v>510</v>
      </c>
      <c r="G24" s="436" t="s">
        <v>504</v>
      </c>
      <c r="H24" s="271"/>
      <c r="I24" s="270"/>
      <c r="J24" s="269"/>
      <c r="K24" s="268"/>
      <c r="L24" s="267"/>
    </row>
    <row r="25" spans="1:12">
      <c r="A25" s="276">
        <v>17</v>
      </c>
      <c r="B25" s="275"/>
      <c r="C25" s="274"/>
      <c r="D25" s="273"/>
      <c r="E25" s="272"/>
      <c r="F25" s="271"/>
      <c r="G25" s="271"/>
      <c r="H25" s="271"/>
      <c r="I25" s="270"/>
      <c r="J25" s="269"/>
      <c r="K25" s="268"/>
      <c r="L25" s="267"/>
    </row>
    <row r="26" spans="1:12">
      <c r="A26" s="276">
        <v>18</v>
      </c>
      <c r="B26" s="275"/>
      <c r="C26" s="274"/>
      <c r="D26" s="273"/>
      <c r="E26" s="272"/>
      <c r="F26" s="271"/>
      <c r="G26" s="271"/>
      <c r="H26" s="271"/>
      <c r="I26" s="270"/>
      <c r="J26" s="269"/>
      <c r="K26" s="268"/>
      <c r="L26" s="267"/>
    </row>
    <row r="27" spans="1:12">
      <c r="A27" s="276">
        <v>19</v>
      </c>
      <c r="B27" s="275"/>
      <c r="C27" s="274"/>
      <c r="D27" s="273"/>
      <c r="E27" s="272"/>
      <c r="F27" s="271"/>
      <c r="G27" s="271"/>
      <c r="H27" s="271"/>
      <c r="I27" s="270"/>
      <c r="J27" s="269"/>
      <c r="K27" s="268"/>
      <c r="L27" s="267"/>
    </row>
    <row r="28" spans="1:12" ht="15" thickBot="1">
      <c r="A28" s="266" t="s">
        <v>259</v>
      </c>
      <c r="B28" s="265"/>
      <c r="C28" s="264"/>
      <c r="D28" s="263"/>
      <c r="E28" s="262"/>
      <c r="F28" s="261"/>
      <c r="G28" s="261"/>
      <c r="H28" s="261"/>
      <c r="I28" s="260"/>
      <c r="J28" s="259"/>
      <c r="K28" s="258"/>
      <c r="L28" s="257"/>
    </row>
    <row r="29" spans="1:12">
      <c r="A29" s="247"/>
      <c r="B29" s="248"/>
      <c r="C29" s="247"/>
      <c r="D29" s="248"/>
      <c r="E29" s="247"/>
      <c r="F29" s="248"/>
      <c r="G29" s="247"/>
      <c r="H29" s="248"/>
      <c r="I29" s="247"/>
      <c r="J29" s="248"/>
      <c r="K29" s="247"/>
      <c r="L29" s="248"/>
    </row>
    <row r="30" spans="1:12">
      <c r="A30" s="247"/>
      <c r="B30" s="254"/>
      <c r="C30" s="247"/>
      <c r="D30" s="254"/>
      <c r="E30" s="247"/>
      <c r="F30" s="254"/>
      <c r="G30" s="247"/>
      <c r="H30" s="254"/>
      <c r="I30" s="247"/>
      <c r="J30" s="254"/>
      <c r="K30" s="247"/>
      <c r="L30" s="254"/>
    </row>
    <row r="31" spans="1:12" s="255" customFormat="1" ht="13.8">
      <c r="A31" s="403" t="s">
        <v>374</v>
      </c>
      <c r="B31" s="403"/>
      <c r="C31" s="403"/>
      <c r="D31" s="403"/>
      <c r="E31" s="403"/>
      <c r="F31" s="403"/>
      <c r="G31" s="403"/>
      <c r="H31" s="403"/>
      <c r="I31" s="403"/>
      <c r="J31" s="403"/>
      <c r="K31" s="403"/>
      <c r="L31" s="403"/>
    </row>
    <row r="32" spans="1:12" s="256" customFormat="1" ht="13.2">
      <c r="A32" s="403" t="s">
        <v>399</v>
      </c>
      <c r="B32" s="403"/>
      <c r="C32" s="403"/>
      <c r="D32" s="403"/>
      <c r="E32" s="403"/>
      <c r="F32" s="403"/>
      <c r="G32" s="403"/>
      <c r="H32" s="403"/>
      <c r="I32" s="403"/>
      <c r="J32" s="403"/>
      <c r="K32" s="403"/>
      <c r="L32" s="403"/>
    </row>
    <row r="33" spans="1:12" s="256" customFormat="1" ht="13.2">
      <c r="A33" s="403"/>
      <c r="B33" s="403"/>
      <c r="C33" s="403"/>
      <c r="D33" s="403"/>
      <c r="E33" s="403"/>
      <c r="F33" s="403"/>
      <c r="G33" s="403"/>
      <c r="H33" s="403"/>
      <c r="I33" s="403"/>
      <c r="J33" s="403"/>
      <c r="K33" s="403"/>
      <c r="L33" s="403"/>
    </row>
    <row r="34" spans="1:12" s="255" customFormat="1" ht="13.8">
      <c r="A34" s="403" t="s">
        <v>398</v>
      </c>
      <c r="B34" s="403"/>
      <c r="C34" s="403"/>
      <c r="D34" s="403"/>
      <c r="E34" s="403"/>
      <c r="F34" s="403"/>
      <c r="G34" s="403"/>
      <c r="H34" s="403"/>
      <c r="I34" s="403"/>
      <c r="J34" s="403"/>
      <c r="K34" s="403"/>
      <c r="L34" s="403"/>
    </row>
    <row r="35" spans="1:12" s="255" customFormat="1" ht="13.8">
      <c r="A35" s="403"/>
      <c r="B35" s="403"/>
      <c r="C35" s="403"/>
      <c r="D35" s="403"/>
      <c r="E35" s="403"/>
      <c r="F35" s="403"/>
      <c r="G35" s="403"/>
      <c r="H35" s="403"/>
      <c r="I35" s="403"/>
      <c r="J35" s="403"/>
      <c r="K35" s="403"/>
      <c r="L35" s="403"/>
    </row>
    <row r="36" spans="1:12" s="255" customFormat="1" ht="13.8">
      <c r="A36" s="403" t="s">
        <v>397</v>
      </c>
      <c r="B36" s="403"/>
      <c r="C36" s="403"/>
      <c r="D36" s="403"/>
      <c r="E36" s="403"/>
      <c r="F36" s="403"/>
      <c r="G36" s="403"/>
      <c r="H36" s="403"/>
      <c r="I36" s="403"/>
      <c r="J36" s="403"/>
      <c r="K36" s="403"/>
      <c r="L36" s="403"/>
    </row>
    <row r="37" spans="1:12" s="255" customFormat="1" ht="13.8">
      <c r="A37" s="247"/>
      <c r="B37" s="248"/>
      <c r="C37" s="247"/>
      <c r="D37" s="248"/>
      <c r="E37" s="247"/>
      <c r="F37" s="248"/>
      <c r="G37" s="247"/>
      <c r="H37" s="248"/>
      <c r="I37" s="247"/>
      <c r="J37" s="248"/>
      <c r="K37" s="247"/>
      <c r="L37" s="248"/>
    </row>
    <row r="38" spans="1:12" s="255" customFormat="1" ht="13.8">
      <c r="A38" s="247"/>
      <c r="B38" s="254"/>
      <c r="C38" s="247"/>
      <c r="D38" s="254"/>
      <c r="E38" s="247"/>
      <c r="F38" s="254"/>
      <c r="G38" s="247"/>
      <c r="H38" s="254"/>
      <c r="I38" s="247"/>
      <c r="J38" s="254"/>
      <c r="K38" s="247"/>
      <c r="L38" s="254"/>
    </row>
    <row r="39" spans="1:12" s="255" customFormat="1" ht="13.8">
      <c r="A39" s="247"/>
      <c r="B39" s="248"/>
      <c r="C39" s="247"/>
      <c r="D39" s="248"/>
      <c r="E39" s="247"/>
      <c r="F39" s="248"/>
      <c r="G39" s="247"/>
      <c r="H39" s="248"/>
      <c r="I39" s="247"/>
      <c r="J39" s="248"/>
      <c r="K39" s="247"/>
      <c r="L39" s="248"/>
    </row>
    <row r="40" spans="1:12">
      <c r="A40" s="247"/>
      <c r="B40" s="254"/>
      <c r="C40" s="247"/>
      <c r="D40" s="254"/>
      <c r="E40" s="247"/>
      <c r="F40" s="254"/>
      <c r="G40" s="247"/>
      <c r="H40" s="254"/>
      <c r="I40" s="247"/>
      <c r="J40" s="254"/>
      <c r="K40" s="247"/>
      <c r="L40" s="254"/>
    </row>
    <row r="41" spans="1:12" s="249" customFormat="1" ht="13.8">
      <c r="A41" s="409" t="s">
        <v>96</v>
      </c>
      <c r="B41" s="409"/>
      <c r="C41" s="248"/>
      <c r="D41" s="247"/>
      <c r="E41" s="248"/>
      <c r="F41" s="248"/>
      <c r="G41" s="247"/>
      <c r="H41" s="248"/>
      <c r="I41" s="248"/>
      <c r="J41" s="247"/>
      <c r="K41" s="248"/>
      <c r="L41" s="247"/>
    </row>
    <row r="42" spans="1:12" s="249" customFormat="1" ht="13.8">
      <c r="A42" s="248"/>
      <c r="B42" s="247"/>
      <c r="C42" s="252"/>
      <c r="D42" s="253"/>
      <c r="E42" s="252"/>
      <c r="F42" s="248"/>
      <c r="G42" s="247"/>
      <c r="H42" s="251"/>
      <c r="I42" s="248"/>
      <c r="J42" s="247"/>
      <c r="K42" s="248"/>
      <c r="L42" s="247"/>
    </row>
    <row r="43" spans="1:12" s="249" customFormat="1" ht="15" customHeight="1">
      <c r="A43" s="248"/>
      <c r="B43" s="247"/>
      <c r="C43" s="402" t="s">
        <v>251</v>
      </c>
      <c r="D43" s="402"/>
      <c r="E43" s="402"/>
      <c r="F43" s="248"/>
      <c r="G43" s="247"/>
      <c r="H43" s="407" t="s">
        <v>396</v>
      </c>
      <c r="I43" s="250"/>
      <c r="J43" s="247"/>
      <c r="K43" s="248"/>
      <c r="L43" s="247"/>
    </row>
    <row r="44" spans="1:12" s="249" customFormat="1" ht="13.8">
      <c r="A44" s="248"/>
      <c r="B44" s="247"/>
      <c r="C44" s="248"/>
      <c r="D44" s="247"/>
      <c r="E44" s="248"/>
      <c r="F44" s="248"/>
      <c r="G44" s="247"/>
      <c r="H44" s="408"/>
      <c r="I44" s="250"/>
      <c r="J44" s="247"/>
      <c r="K44" s="248"/>
      <c r="L44" s="247"/>
    </row>
    <row r="45" spans="1:12" s="246" customFormat="1" ht="13.8">
      <c r="A45" s="248"/>
      <c r="B45" s="247"/>
      <c r="C45" s="402" t="s">
        <v>127</v>
      </c>
      <c r="D45" s="402"/>
      <c r="E45" s="402"/>
      <c r="F45" s="248"/>
      <c r="G45" s="247"/>
      <c r="H45" s="248"/>
      <c r="I45" s="248"/>
      <c r="J45" s="247"/>
      <c r="K45" s="248"/>
      <c r="L45" s="247"/>
    </row>
    <row r="46" spans="1:12" s="246" customFormat="1">
      <c r="E46" s="244"/>
    </row>
    <row r="47" spans="1:12" s="246" customFormat="1">
      <c r="E47" s="244"/>
    </row>
    <row r="48" spans="1:12" s="246" customFormat="1">
      <c r="E48" s="244"/>
    </row>
    <row r="49" spans="5:5" s="246" customFormat="1">
      <c r="E49" s="244"/>
    </row>
    <row r="50" spans="5:5" s="246" customFormat="1" ht="13.8"/>
  </sheetData>
  <mergeCells count="10">
    <mergeCell ref="A5:F5"/>
    <mergeCell ref="C45:E45"/>
    <mergeCell ref="A32:L33"/>
    <mergeCell ref="A34:L35"/>
    <mergeCell ref="A36:L36"/>
    <mergeCell ref="I6:K6"/>
    <mergeCell ref="H43:H44"/>
    <mergeCell ref="A41:B41"/>
    <mergeCell ref="A31:L31"/>
    <mergeCell ref="C43:E43"/>
  </mergeCells>
  <dataValidations count="3">
    <dataValidation type="list" allowBlank="1" showInputMessage="1" showErrorMessage="1" errorTitle="შემოსავლის ტიპის შევსების წესი" error="ველში იწერება შემდეგი შემოსავლის ტიპებიდან ერთ-ერთი:&#10;- ფულადი შემოწირულობები&#10;- არაფულადი შემოწირულობები&#10;- საწევრო&#10;" sqref="C9:C28">
      <formula1>"ფულადი შემოწირულობა, არაფულადი შემოწირულობა, საწევრო"</formula1>
    </dataValidation>
    <dataValidation allowBlank="1" showInputMessage="1" showErrorMessage="1" error="თვე/დღე/წელი" prompt="თვე/დღე/წელი" sqref="B9:B28"/>
    <dataValidation operator="equal" allowBlank="1" showInputMessage="1" showErrorMessage="1" errorTitle="პირადი ნომრის შევსების წესი" error="პირადი ნომერი უნდა შეიცავდეს 11 სიმბოლოს" sqref="F9:F23 F25:F28"/>
  </dataValidations>
  <printOptions gridLines="1"/>
  <pageMargins left="0.11810804899387577" right="0.11810804899387577" top="0.354329615048119" bottom="0.354329615048119" header="0.31496062992125984" footer="0.31496062992125984"/>
  <pageSetup scale="72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2:M48"/>
  <sheetViews>
    <sheetView view="pageBreakPreview" topLeftCell="C13" zoomScale="80" zoomScaleSheetLayoutView="80" workbookViewId="0">
      <selection activeCell="G14" sqref="G14:J14"/>
    </sheetView>
  </sheetViews>
  <sheetFormatPr defaultColWidth="9.109375" defaultRowHeight="13.2"/>
  <cols>
    <col min="1" max="1" width="5.44140625" style="175" customWidth="1"/>
    <col min="2" max="2" width="20.33203125" style="175" bestFit="1" customWidth="1"/>
    <col min="3" max="3" width="20.88671875" style="175" bestFit="1" customWidth="1"/>
    <col min="4" max="4" width="29.33203125" style="175" customWidth="1"/>
    <col min="5" max="5" width="16.88671875" style="175" customWidth="1"/>
    <col min="6" max="6" width="13.109375" style="175" customWidth="1"/>
    <col min="7" max="7" width="12.6640625" style="175" customWidth="1"/>
    <col min="8" max="8" width="10.77734375" style="175" customWidth="1"/>
    <col min="9" max="9" width="13.33203125" style="175" customWidth="1"/>
    <col min="10" max="10" width="18.5546875" style="175" bestFit="1" customWidth="1"/>
    <col min="11" max="11" width="16.6640625" style="175" customWidth="1"/>
    <col min="12" max="12" width="17.6640625" style="175" customWidth="1"/>
    <col min="13" max="13" width="12.88671875" style="175" customWidth="1"/>
    <col min="14" max="16384" width="9.109375" style="175"/>
  </cols>
  <sheetData>
    <row r="2" spans="1:13" ht="13.8">
      <c r="A2" s="418" t="s">
        <v>411</v>
      </c>
      <c r="B2" s="418"/>
      <c r="C2" s="418"/>
      <c r="D2" s="418"/>
      <c r="E2" s="418"/>
      <c r="F2" s="322"/>
      <c r="G2" s="73"/>
      <c r="H2" s="73"/>
      <c r="I2" s="73"/>
      <c r="J2" s="73"/>
      <c r="K2" s="242"/>
      <c r="L2" s="243"/>
      <c r="M2" s="243" t="s">
        <v>97</v>
      </c>
    </row>
    <row r="3" spans="1:13" ht="13.8">
      <c r="A3" s="72" t="s">
        <v>128</v>
      </c>
      <c r="B3" s="72"/>
      <c r="C3" s="70"/>
      <c r="D3" s="73"/>
      <c r="E3" s="73"/>
      <c r="F3" s="73"/>
      <c r="G3" s="73"/>
      <c r="H3" s="73"/>
      <c r="I3" s="73"/>
      <c r="J3" s="73"/>
      <c r="K3" s="242"/>
      <c r="L3" s="410" t="str">
        <f>'ფორმა N1'!L2</f>
        <v>09/01/2020-09/21/2020</v>
      </c>
      <c r="M3" s="410"/>
    </row>
    <row r="4" spans="1:13" ht="13.8">
      <c r="A4" s="72"/>
      <c r="B4" s="72"/>
      <c r="C4" s="72"/>
      <c r="D4" s="70"/>
      <c r="E4" s="70"/>
      <c r="F4" s="70"/>
      <c r="G4" s="70"/>
      <c r="H4" s="70"/>
      <c r="I4" s="70"/>
      <c r="J4" s="70"/>
      <c r="K4" s="242"/>
      <c r="L4" s="242"/>
      <c r="M4" s="242"/>
    </row>
    <row r="5" spans="1:13" ht="13.8">
      <c r="A5" s="73" t="s">
        <v>257</v>
      </c>
      <c r="B5" s="73"/>
      <c r="C5" s="73"/>
      <c r="D5" s="73"/>
      <c r="E5" s="73"/>
      <c r="F5" s="73"/>
      <c r="G5" s="73"/>
      <c r="H5" s="73"/>
      <c r="I5" s="73"/>
      <c r="J5" s="73"/>
      <c r="K5" s="72"/>
      <c r="L5" s="72"/>
      <c r="M5" s="72"/>
    </row>
    <row r="6" spans="1:13" ht="13.8">
      <c r="A6" s="398" t="str">
        <f>'ფორმა N1'!A5</f>
        <v xml:space="preserve"> საარჩევნო სუბიექტი   ,,დავით   თარხან-მოურავი,   ირმა   ინაშვილი   -  საქართველოს   პატრიოტთა   ალიანსი</v>
      </c>
      <c r="B6" s="76"/>
      <c r="C6" s="76"/>
      <c r="D6" s="76"/>
      <c r="E6" s="76"/>
      <c r="F6" s="76"/>
      <c r="G6" s="76"/>
      <c r="H6" s="76"/>
      <c r="I6" s="76"/>
      <c r="J6" s="76"/>
      <c r="K6" s="77"/>
      <c r="L6" s="77"/>
    </row>
    <row r="7" spans="1:13" ht="13.8">
      <c r="A7" s="73"/>
      <c r="B7" s="73"/>
      <c r="C7" s="73"/>
      <c r="D7" s="73"/>
      <c r="E7" s="73"/>
      <c r="F7" s="73"/>
      <c r="G7" s="73"/>
      <c r="H7" s="73"/>
      <c r="I7" s="73"/>
      <c r="J7" s="73"/>
      <c r="K7" s="72"/>
      <c r="L7" s="72"/>
      <c r="M7" s="72"/>
    </row>
    <row r="8" spans="1:13" ht="13.8">
      <c r="A8" s="241"/>
      <c r="B8" s="344"/>
      <c r="C8" s="241"/>
      <c r="D8" s="241"/>
      <c r="E8" s="241"/>
      <c r="F8" s="241"/>
      <c r="G8" s="241"/>
      <c r="H8" s="241"/>
      <c r="I8" s="241"/>
      <c r="J8" s="241"/>
      <c r="K8" s="74"/>
      <c r="L8" s="74"/>
      <c r="M8" s="74"/>
    </row>
    <row r="9" spans="1:13" ht="41.4">
      <c r="A9" s="86" t="s">
        <v>64</v>
      </c>
      <c r="B9" s="86" t="s">
        <v>445</v>
      </c>
      <c r="C9" s="86" t="s">
        <v>412</v>
      </c>
      <c r="D9" s="86" t="s">
        <v>413</v>
      </c>
      <c r="E9" s="86" t="s">
        <v>414</v>
      </c>
      <c r="F9" s="86" t="s">
        <v>415</v>
      </c>
      <c r="G9" s="86" t="s">
        <v>416</v>
      </c>
      <c r="H9" s="86" t="s">
        <v>417</v>
      </c>
      <c r="I9" s="86" t="s">
        <v>418</v>
      </c>
      <c r="J9" s="86" t="s">
        <v>419</v>
      </c>
      <c r="K9" s="86" t="s">
        <v>420</v>
      </c>
      <c r="L9" s="86" t="s">
        <v>421</v>
      </c>
      <c r="M9" s="86" t="s">
        <v>299</v>
      </c>
    </row>
    <row r="10" spans="1:13" ht="24">
      <c r="A10" s="94">
        <v>1</v>
      </c>
      <c r="B10" s="502" t="s">
        <v>1136</v>
      </c>
      <c r="C10" s="323" t="s">
        <v>1132</v>
      </c>
      <c r="D10" s="442" t="s">
        <v>1122</v>
      </c>
      <c r="E10" s="499">
        <v>202221577</v>
      </c>
      <c r="F10" s="94"/>
      <c r="G10" s="94">
        <v>1</v>
      </c>
      <c r="H10" s="94"/>
      <c r="I10" s="94"/>
      <c r="J10" s="94" t="s">
        <v>314</v>
      </c>
      <c r="K10" s="4"/>
      <c r="L10" s="443">
        <v>1200</v>
      </c>
      <c r="M10" s="94"/>
    </row>
    <row r="11" spans="1:13" ht="24">
      <c r="A11" s="94">
        <v>2</v>
      </c>
      <c r="B11" s="444" t="s">
        <v>1137</v>
      </c>
      <c r="C11" s="323" t="s">
        <v>1132</v>
      </c>
      <c r="D11" s="442" t="s">
        <v>1123</v>
      </c>
      <c r="E11" s="500">
        <v>404961797</v>
      </c>
      <c r="F11" s="94"/>
      <c r="G11" s="94">
        <v>1</v>
      </c>
      <c r="H11" s="94"/>
      <c r="I11" s="94"/>
      <c r="J11" s="94" t="s">
        <v>314</v>
      </c>
      <c r="K11" s="4"/>
      <c r="L11" s="443">
        <v>500</v>
      </c>
      <c r="M11" s="94"/>
    </row>
    <row r="12" spans="1:13" ht="24">
      <c r="A12" s="94">
        <v>3</v>
      </c>
      <c r="B12" s="502">
        <v>43838</v>
      </c>
      <c r="C12" s="323" t="s">
        <v>1134</v>
      </c>
      <c r="D12" s="442" t="s">
        <v>1124</v>
      </c>
      <c r="E12" s="501">
        <v>405358884</v>
      </c>
      <c r="F12" s="83"/>
      <c r="G12" s="83">
        <v>2</v>
      </c>
      <c r="H12" s="83"/>
      <c r="I12" s="83"/>
      <c r="J12" s="94" t="s">
        <v>314</v>
      </c>
      <c r="K12" s="4">
        <v>4720</v>
      </c>
      <c r="L12" s="443">
        <v>9440</v>
      </c>
      <c r="M12" s="83"/>
    </row>
    <row r="13" spans="1:13" ht="24">
      <c r="A13" s="94">
        <v>4</v>
      </c>
      <c r="B13" s="502">
        <v>43838</v>
      </c>
      <c r="C13" s="323" t="s">
        <v>1134</v>
      </c>
      <c r="D13" s="442" t="s">
        <v>1125</v>
      </c>
      <c r="E13" s="501">
        <v>405380074</v>
      </c>
      <c r="F13" s="83"/>
      <c r="G13" s="83">
        <v>2</v>
      </c>
      <c r="H13" s="83"/>
      <c r="I13" s="83"/>
      <c r="J13" s="94" t="s">
        <v>314</v>
      </c>
      <c r="K13" s="4"/>
      <c r="L13" s="504">
        <v>14199.51</v>
      </c>
      <c r="M13" s="83"/>
    </row>
    <row r="14" spans="1:13" ht="13.8">
      <c r="A14" s="94">
        <v>5</v>
      </c>
      <c r="B14" s="502">
        <v>43838</v>
      </c>
      <c r="C14" s="323" t="s">
        <v>1135</v>
      </c>
      <c r="D14" s="477" t="s">
        <v>1126</v>
      </c>
      <c r="E14" s="501">
        <v>400270201</v>
      </c>
      <c r="F14" s="83"/>
      <c r="G14" s="83">
        <v>2</v>
      </c>
      <c r="H14" s="83"/>
      <c r="I14" s="83"/>
      <c r="J14" s="94" t="s">
        <v>314</v>
      </c>
      <c r="K14" s="4"/>
      <c r="L14" s="504">
        <v>245000</v>
      </c>
      <c r="M14" s="83" t="s">
        <v>733</v>
      </c>
    </row>
    <row r="15" spans="1:13" ht="24">
      <c r="A15" s="94">
        <v>6</v>
      </c>
      <c r="B15" s="502">
        <v>43838</v>
      </c>
      <c r="C15" s="323" t="s">
        <v>1133</v>
      </c>
      <c r="D15" s="477" t="s">
        <v>1127</v>
      </c>
      <c r="E15" s="501">
        <v>202052820</v>
      </c>
      <c r="F15" s="83"/>
      <c r="G15" s="83">
        <v>700000</v>
      </c>
      <c r="H15" s="83"/>
      <c r="I15" s="83"/>
      <c r="J15" s="83" t="s">
        <v>1138</v>
      </c>
      <c r="K15" s="4">
        <v>0.14199999999999999</v>
      </c>
      <c r="L15" s="504">
        <v>115600</v>
      </c>
      <c r="M15" s="83" t="s">
        <v>1139</v>
      </c>
    </row>
    <row r="16" spans="1:13" ht="24">
      <c r="A16" s="94">
        <v>7</v>
      </c>
      <c r="B16" s="502">
        <v>43838</v>
      </c>
      <c r="C16" s="323" t="s">
        <v>1133</v>
      </c>
      <c r="D16" s="477" t="s">
        <v>1128</v>
      </c>
      <c r="E16" s="501">
        <v>200179145</v>
      </c>
      <c r="F16" s="83"/>
      <c r="G16" s="83">
        <v>92000</v>
      </c>
      <c r="H16" s="83"/>
      <c r="I16" s="83"/>
      <c r="J16" s="83" t="s">
        <v>1138</v>
      </c>
      <c r="K16" s="4">
        <v>0.17499999999999999</v>
      </c>
      <c r="L16" s="504">
        <v>39195</v>
      </c>
      <c r="M16" s="83" t="s">
        <v>1141</v>
      </c>
    </row>
    <row r="17" spans="1:13" ht="13.8">
      <c r="A17" s="94">
        <v>8</v>
      </c>
      <c r="B17" s="502">
        <v>43838</v>
      </c>
      <c r="C17" s="323" t="s">
        <v>329</v>
      </c>
      <c r="D17" s="477" t="s">
        <v>1129</v>
      </c>
      <c r="E17" s="501">
        <v>205284789</v>
      </c>
      <c r="F17" s="83"/>
      <c r="G17" s="83">
        <v>2</v>
      </c>
      <c r="H17" s="83"/>
      <c r="I17" s="83"/>
      <c r="J17" s="94" t="s">
        <v>314</v>
      </c>
      <c r="K17" s="4"/>
      <c r="L17" s="504">
        <v>46316.800000000003</v>
      </c>
      <c r="M17" s="83"/>
    </row>
    <row r="18" spans="1:13" ht="24">
      <c r="A18" s="94">
        <v>9</v>
      </c>
      <c r="B18" s="503">
        <v>43839</v>
      </c>
      <c r="C18" s="323" t="s">
        <v>1132</v>
      </c>
      <c r="D18" s="477" t="s">
        <v>1130</v>
      </c>
      <c r="E18" s="498">
        <v>445471230</v>
      </c>
      <c r="F18" s="83"/>
      <c r="G18" s="83">
        <v>2</v>
      </c>
      <c r="H18" s="83"/>
      <c r="I18" s="83"/>
      <c r="J18" s="94" t="s">
        <v>314</v>
      </c>
      <c r="K18" s="4"/>
      <c r="L18" s="504">
        <v>1000</v>
      </c>
      <c r="M18" s="83"/>
    </row>
    <row r="19" spans="1:13" ht="24">
      <c r="A19" s="94">
        <v>10</v>
      </c>
      <c r="B19" s="503">
        <v>43839</v>
      </c>
      <c r="C19" s="323" t="s">
        <v>1132</v>
      </c>
      <c r="D19" s="477" t="s">
        <v>1131</v>
      </c>
      <c r="E19" s="83">
        <v>55001012531</v>
      </c>
      <c r="F19" s="83"/>
      <c r="G19" s="83">
        <v>2</v>
      </c>
      <c r="H19" s="83"/>
      <c r="I19" s="83"/>
      <c r="J19" s="94" t="s">
        <v>314</v>
      </c>
      <c r="K19" s="4"/>
      <c r="L19" s="504">
        <v>900</v>
      </c>
      <c r="M19" s="83"/>
    </row>
    <row r="20" spans="1:13" ht="13.8">
      <c r="A20" s="94">
        <v>11</v>
      </c>
      <c r="B20" s="351"/>
      <c r="C20" s="323"/>
      <c r="D20" s="83"/>
      <c r="E20" s="83"/>
      <c r="F20" s="83"/>
      <c r="G20" s="83"/>
      <c r="H20" s="83"/>
      <c r="I20" s="83"/>
      <c r="J20" s="83"/>
      <c r="K20" s="4"/>
      <c r="L20" s="4"/>
      <c r="M20" s="83"/>
    </row>
    <row r="21" spans="1:13" ht="13.8">
      <c r="A21" s="94">
        <v>12</v>
      </c>
      <c r="B21" s="351"/>
      <c r="C21" s="323"/>
      <c r="D21" s="83"/>
      <c r="E21" s="83"/>
      <c r="F21" s="83"/>
      <c r="G21" s="83"/>
      <c r="H21" s="83"/>
      <c r="I21" s="83"/>
      <c r="J21" s="83"/>
      <c r="K21" s="4"/>
      <c r="L21" s="4"/>
      <c r="M21" s="83"/>
    </row>
    <row r="22" spans="1:13" ht="13.8">
      <c r="A22" s="94">
        <v>13</v>
      </c>
      <c r="B22" s="351"/>
      <c r="C22" s="323"/>
      <c r="D22" s="83"/>
      <c r="E22" s="83"/>
      <c r="F22" s="83"/>
      <c r="G22" s="83"/>
      <c r="H22" s="83"/>
      <c r="I22" s="83"/>
      <c r="J22" s="83"/>
      <c r="K22" s="4"/>
      <c r="L22" s="4"/>
      <c r="M22" s="83"/>
    </row>
    <row r="23" spans="1:13" ht="13.8">
      <c r="A23" s="94">
        <v>14</v>
      </c>
      <c r="B23" s="351"/>
      <c r="C23" s="323"/>
      <c r="D23" s="83"/>
      <c r="E23" s="83"/>
      <c r="F23" s="83"/>
      <c r="G23" s="83"/>
      <c r="H23" s="83"/>
      <c r="I23" s="83"/>
      <c r="J23" s="83"/>
      <c r="K23" s="4"/>
      <c r="L23" s="4"/>
      <c r="M23" s="83"/>
    </row>
    <row r="24" spans="1:13" ht="13.8">
      <c r="A24" s="94">
        <v>15</v>
      </c>
      <c r="B24" s="351"/>
      <c r="C24" s="323"/>
      <c r="D24" s="83"/>
      <c r="E24" s="83"/>
      <c r="F24" s="83"/>
      <c r="G24" s="83"/>
      <c r="H24" s="83"/>
      <c r="I24" s="83"/>
      <c r="J24" s="83"/>
      <c r="K24" s="4"/>
      <c r="L24" s="4"/>
      <c r="M24" s="83"/>
    </row>
    <row r="25" spans="1:13" ht="13.8">
      <c r="A25" s="94">
        <v>16</v>
      </c>
      <c r="B25" s="351"/>
      <c r="C25" s="323"/>
      <c r="D25" s="83"/>
      <c r="E25" s="83"/>
      <c r="F25" s="83"/>
      <c r="G25" s="83"/>
      <c r="H25" s="83"/>
      <c r="I25" s="83"/>
      <c r="J25" s="83"/>
      <c r="K25" s="4"/>
      <c r="L25" s="4"/>
      <c r="M25" s="83"/>
    </row>
    <row r="26" spans="1:13" ht="13.8">
      <c r="A26" s="94">
        <v>17</v>
      </c>
      <c r="B26" s="351"/>
      <c r="C26" s="323"/>
      <c r="D26" s="83"/>
      <c r="E26" s="83"/>
      <c r="F26" s="83"/>
      <c r="G26" s="83"/>
      <c r="H26" s="83"/>
      <c r="I26" s="83"/>
      <c r="J26" s="83"/>
      <c r="K26" s="4"/>
      <c r="L26" s="4"/>
      <c r="M26" s="83"/>
    </row>
    <row r="27" spans="1:13" ht="13.8">
      <c r="A27" s="94">
        <v>18</v>
      </c>
      <c r="B27" s="351"/>
      <c r="C27" s="323"/>
      <c r="D27" s="83"/>
      <c r="E27" s="83"/>
      <c r="F27" s="83"/>
      <c r="G27" s="83"/>
      <c r="H27" s="83"/>
      <c r="I27" s="83"/>
      <c r="J27" s="83"/>
      <c r="K27" s="4"/>
      <c r="L27" s="4"/>
      <c r="M27" s="83"/>
    </row>
    <row r="28" spans="1:13" ht="13.8">
      <c r="A28" s="94">
        <v>19</v>
      </c>
      <c r="B28" s="351"/>
      <c r="C28" s="323"/>
      <c r="D28" s="83"/>
      <c r="E28" s="83"/>
      <c r="F28" s="83"/>
      <c r="G28" s="83"/>
      <c r="H28" s="83"/>
      <c r="I28" s="83"/>
      <c r="J28" s="83"/>
      <c r="K28" s="4"/>
      <c r="L28" s="4"/>
      <c r="M28" s="83"/>
    </row>
    <row r="29" spans="1:13" ht="13.8">
      <c r="A29" s="94">
        <v>20</v>
      </c>
      <c r="B29" s="351"/>
      <c r="C29" s="323"/>
      <c r="D29" s="83"/>
      <c r="E29" s="83"/>
      <c r="F29" s="83"/>
      <c r="G29" s="83"/>
      <c r="H29" s="83"/>
      <c r="I29" s="83"/>
      <c r="J29" s="83"/>
      <c r="K29" s="4"/>
      <c r="L29" s="4"/>
      <c r="M29" s="83"/>
    </row>
    <row r="30" spans="1:13" ht="13.8">
      <c r="A30" s="94">
        <v>21</v>
      </c>
      <c r="B30" s="351"/>
      <c r="C30" s="323"/>
      <c r="D30" s="83"/>
      <c r="E30" s="83"/>
      <c r="F30" s="83"/>
      <c r="G30" s="83"/>
      <c r="H30" s="83"/>
      <c r="I30" s="83"/>
      <c r="J30" s="83"/>
      <c r="K30" s="4"/>
      <c r="L30" s="4"/>
      <c r="M30" s="83"/>
    </row>
    <row r="31" spans="1:13" ht="13.8">
      <c r="A31" s="94">
        <v>22</v>
      </c>
      <c r="B31" s="351"/>
      <c r="C31" s="323"/>
      <c r="D31" s="83"/>
      <c r="E31" s="83"/>
      <c r="F31" s="83"/>
      <c r="G31" s="83"/>
      <c r="H31" s="83"/>
      <c r="I31" s="83"/>
      <c r="J31" s="83"/>
      <c r="K31" s="4"/>
      <c r="L31" s="4"/>
      <c r="M31" s="83"/>
    </row>
    <row r="32" spans="1:13" ht="13.8">
      <c r="A32" s="94">
        <v>23</v>
      </c>
      <c r="B32" s="351"/>
      <c r="C32" s="323"/>
      <c r="D32" s="83"/>
      <c r="E32" s="83"/>
      <c r="F32" s="83"/>
      <c r="G32" s="83"/>
      <c r="H32" s="83"/>
      <c r="I32" s="83"/>
      <c r="J32" s="83"/>
      <c r="K32" s="4"/>
      <c r="L32" s="4"/>
      <c r="M32" s="83"/>
    </row>
    <row r="33" spans="1:13" ht="13.8">
      <c r="A33" s="94">
        <v>24</v>
      </c>
      <c r="B33" s="351"/>
      <c r="C33" s="323"/>
      <c r="D33" s="83"/>
      <c r="E33" s="83"/>
      <c r="F33" s="83"/>
      <c r="G33" s="83"/>
      <c r="H33" s="83"/>
      <c r="I33" s="83"/>
      <c r="J33" s="83"/>
      <c r="K33" s="4"/>
      <c r="L33" s="4"/>
      <c r="M33" s="83"/>
    </row>
    <row r="34" spans="1:13" ht="13.8">
      <c r="A34" s="83" t="s">
        <v>259</v>
      </c>
      <c r="B34" s="352"/>
      <c r="C34" s="323"/>
      <c r="D34" s="83"/>
      <c r="E34" s="83"/>
      <c r="F34" s="83"/>
      <c r="G34" s="83"/>
      <c r="H34" s="83"/>
      <c r="I34" s="83"/>
      <c r="J34" s="83"/>
      <c r="K34" s="4"/>
      <c r="L34" s="4"/>
      <c r="M34" s="83"/>
    </row>
    <row r="35" spans="1:13" ht="13.8">
      <c r="A35" s="83"/>
      <c r="B35" s="352"/>
      <c r="C35" s="323"/>
      <c r="D35" s="95"/>
      <c r="E35" s="95"/>
      <c r="F35" s="95"/>
      <c r="G35" s="95"/>
      <c r="H35" s="83"/>
      <c r="I35" s="83"/>
      <c r="J35" s="83"/>
      <c r="K35" s="83" t="s">
        <v>422</v>
      </c>
      <c r="L35" s="82">
        <f>SUM(L10:L34)</f>
        <v>473351.31</v>
      </c>
      <c r="M35" s="83"/>
    </row>
    <row r="36" spans="1:13" ht="13.8">
      <c r="A36" s="200"/>
      <c r="B36" s="200"/>
      <c r="C36" s="200"/>
      <c r="D36" s="200"/>
      <c r="E36" s="200"/>
      <c r="F36" s="200"/>
      <c r="G36" s="200"/>
      <c r="H36" s="200"/>
      <c r="I36" s="200"/>
      <c r="J36" s="200"/>
      <c r="K36" s="200"/>
      <c r="L36" s="174"/>
    </row>
    <row r="37" spans="1:13" ht="13.8">
      <c r="A37" s="201" t="s">
        <v>423</v>
      </c>
      <c r="B37" s="201"/>
      <c r="C37" s="201"/>
      <c r="D37" s="200"/>
      <c r="E37" s="200"/>
      <c r="F37" s="200"/>
      <c r="G37" s="200"/>
      <c r="H37" s="200"/>
      <c r="I37" s="200"/>
      <c r="J37" s="200"/>
      <c r="K37" s="200"/>
      <c r="L37" s="174"/>
    </row>
    <row r="38" spans="1:13" ht="13.8">
      <c r="A38" s="201" t="s">
        <v>424</v>
      </c>
      <c r="B38" s="201"/>
      <c r="C38" s="201"/>
      <c r="D38" s="200"/>
      <c r="E38" s="200"/>
      <c r="F38" s="200"/>
      <c r="G38" s="200"/>
      <c r="H38" s="200"/>
      <c r="I38" s="200"/>
      <c r="J38" s="200"/>
      <c r="K38" s="200"/>
      <c r="L38" s="174"/>
    </row>
    <row r="39" spans="1:13" ht="13.8">
      <c r="A39" s="190" t="s">
        <v>425</v>
      </c>
      <c r="B39" s="190"/>
      <c r="C39" s="201"/>
      <c r="D39" s="174"/>
      <c r="E39" s="174"/>
      <c r="F39" s="174"/>
      <c r="G39" s="174"/>
      <c r="H39" s="174"/>
      <c r="I39" s="174"/>
      <c r="J39" s="174"/>
      <c r="K39" s="174"/>
      <c r="L39" s="174"/>
    </row>
    <row r="40" spans="1:13" ht="13.8">
      <c r="A40" s="190" t="s">
        <v>426</v>
      </c>
      <c r="B40" s="190"/>
      <c r="C40" s="201"/>
      <c r="D40" s="174"/>
      <c r="E40" s="174"/>
      <c r="F40" s="174"/>
      <c r="G40" s="174"/>
      <c r="H40" s="174"/>
      <c r="I40" s="174"/>
      <c r="J40" s="174"/>
      <c r="K40" s="174"/>
      <c r="L40" s="174"/>
    </row>
    <row r="41" spans="1:13" ht="15" customHeight="1">
      <c r="A41" s="423" t="s">
        <v>441</v>
      </c>
      <c r="B41" s="423"/>
      <c r="C41" s="423"/>
      <c r="D41" s="423"/>
      <c r="E41" s="423"/>
      <c r="F41" s="423"/>
      <c r="G41" s="423"/>
      <c r="H41" s="423"/>
      <c r="I41" s="423"/>
      <c r="J41" s="423"/>
      <c r="K41" s="423"/>
      <c r="L41" s="423"/>
    </row>
    <row r="42" spans="1:13" ht="15" customHeight="1">
      <c r="A42" s="423"/>
      <c r="B42" s="423"/>
      <c r="C42" s="423"/>
      <c r="D42" s="423"/>
      <c r="E42" s="423"/>
      <c r="F42" s="423"/>
      <c r="G42" s="423"/>
      <c r="H42" s="423"/>
      <c r="I42" s="423"/>
      <c r="J42" s="423"/>
      <c r="K42" s="423"/>
      <c r="L42" s="423"/>
    </row>
    <row r="43" spans="1:13" ht="12.75" customHeight="1">
      <c r="A43" s="342"/>
      <c r="B43" s="342"/>
      <c r="C43" s="342"/>
      <c r="D43" s="342"/>
      <c r="E43" s="342"/>
      <c r="F43" s="342"/>
      <c r="G43" s="342"/>
      <c r="H43" s="342"/>
      <c r="I43" s="342"/>
      <c r="J43" s="342"/>
      <c r="K43" s="342"/>
      <c r="L43" s="342"/>
    </row>
    <row r="44" spans="1:13" ht="13.8">
      <c r="A44" s="419" t="s">
        <v>96</v>
      </c>
      <c r="B44" s="419"/>
      <c r="C44" s="419"/>
      <c r="D44" s="324"/>
      <c r="E44" s="325"/>
      <c r="F44" s="325"/>
      <c r="G44" s="324"/>
      <c r="H44" s="324"/>
      <c r="I44" s="324"/>
      <c r="J44" s="324"/>
      <c r="K44" s="324"/>
      <c r="L44" s="174"/>
    </row>
    <row r="45" spans="1:13" ht="13.8">
      <c r="A45" s="324"/>
      <c r="B45" s="324"/>
      <c r="C45" s="325"/>
      <c r="D45" s="324"/>
      <c r="E45" s="325"/>
      <c r="F45" s="325"/>
      <c r="G45" s="324"/>
      <c r="H45" s="324"/>
      <c r="I45" s="324"/>
      <c r="J45" s="324"/>
      <c r="K45" s="326"/>
      <c r="L45" s="174"/>
    </row>
    <row r="46" spans="1:13" ht="15" customHeight="1">
      <c r="A46" s="324"/>
      <c r="B46" s="324"/>
      <c r="C46" s="325"/>
      <c r="D46" s="420" t="s">
        <v>251</v>
      </c>
      <c r="E46" s="420"/>
      <c r="F46" s="327"/>
      <c r="G46" s="328"/>
      <c r="H46" s="421" t="s">
        <v>427</v>
      </c>
      <c r="I46" s="421"/>
      <c r="J46" s="421"/>
      <c r="K46" s="329"/>
      <c r="L46" s="174"/>
    </row>
    <row r="47" spans="1:13" ht="13.8">
      <c r="A47" s="324"/>
      <c r="B47" s="324"/>
      <c r="C47" s="325"/>
      <c r="D47" s="324"/>
      <c r="E47" s="325"/>
      <c r="F47" s="325"/>
      <c r="G47" s="324"/>
      <c r="H47" s="422"/>
      <c r="I47" s="422"/>
      <c r="J47" s="422"/>
      <c r="K47" s="329"/>
      <c r="L47" s="174"/>
    </row>
    <row r="48" spans="1:13" ht="13.8">
      <c r="A48" s="324"/>
      <c r="B48" s="324"/>
      <c r="C48" s="325"/>
      <c r="D48" s="417" t="s">
        <v>127</v>
      </c>
      <c r="E48" s="417"/>
      <c r="F48" s="327"/>
      <c r="G48" s="328"/>
      <c r="H48" s="324"/>
      <c r="I48" s="324"/>
      <c r="J48" s="324"/>
      <c r="K48" s="324"/>
      <c r="L48" s="174"/>
    </row>
  </sheetData>
  <mergeCells count="7">
    <mergeCell ref="D48:E48"/>
    <mergeCell ref="A2:E2"/>
    <mergeCell ref="L3:M3"/>
    <mergeCell ref="A44:C44"/>
    <mergeCell ref="D46:E46"/>
    <mergeCell ref="H46:J47"/>
    <mergeCell ref="A41:L42"/>
  </mergeCells>
  <dataValidations count="1">
    <dataValidation type="list" allowBlank="1" showInputMessage="1" showErrorMessage="1" sqref="C10:C35">
      <formula1>"სატელევიზიო რეკლამის ხარჯი,ბეჭდური რეკლამი ხარჯი,ინტერნეტ-რეკლამს ხრჯი,ბრენდირებული აქსესუარებით რკლამის ხარჯი,სხვა სარეკლამო ხარჯები,ბილბორდი,ლაით ბოქსი,ქუჩაში დამონტაჟებული ეკრანი,სატრანსპორტო საშუალებებზე განთავსებული რეკლამა, რადიო რეკლამა"</formula1>
    </dataValidation>
  </dataValidations>
  <printOptions gridLines="1"/>
  <pageMargins left="0.19684820647419099" right="0.19684820647419099" top="0.19684820647419099" bottom="0.19684820647419099" header="0.15748031496063" footer="0.15748031496063"/>
  <pageSetup scale="66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 codeName="Sheet6"/>
  <dimension ref="A1:I93"/>
  <sheetViews>
    <sheetView showGridLines="0" view="pageBreakPreview" zoomScale="80" zoomScaleSheetLayoutView="80" workbookViewId="0">
      <selection activeCell="G55" sqref="G55"/>
    </sheetView>
  </sheetViews>
  <sheetFormatPr defaultColWidth="9.109375" defaultRowHeight="13.8"/>
  <cols>
    <col min="1" max="1" width="12.88671875" style="29" customWidth="1"/>
    <col min="2" max="2" width="50.5546875" style="28" customWidth="1"/>
    <col min="3" max="4" width="14.88671875" style="2" customWidth="1"/>
    <col min="5" max="5" width="0.88671875" style="2" customWidth="1"/>
    <col min="6" max="16384" width="9.109375" style="2"/>
  </cols>
  <sheetData>
    <row r="1" spans="1:5">
      <c r="A1" s="70" t="s">
        <v>212</v>
      </c>
      <c r="B1" s="116"/>
      <c r="C1" s="424" t="s">
        <v>186</v>
      </c>
      <c r="D1" s="424"/>
      <c r="E1" s="101"/>
    </row>
    <row r="2" spans="1:5">
      <c r="A2" s="72" t="s">
        <v>128</v>
      </c>
      <c r="B2" s="116"/>
      <c r="C2" s="73"/>
      <c r="D2" s="197" t="str">
        <f>'ფორმა N1'!L2</f>
        <v>09/01/2020-09/21/2020</v>
      </c>
      <c r="E2" s="101"/>
    </row>
    <row r="3" spans="1:5">
      <c r="A3" s="112"/>
      <c r="B3" s="116"/>
      <c r="C3" s="73"/>
      <c r="D3" s="73"/>
      <c r="E3" s="101"/>
    </row>
    <row r="4" spans="1:5">
      <c r="A4" s="72" t="str">
        <f>'ფორმა N2'!A4</f>
        <v>ანგარიშვალდებული პირის დასახელება:</v>
      </c>
      <c r="B4" s="72"/>
      <c r="C4" s="72"/>
      <c r="D4" s="72"/>
      <c r="E4" s="104"/>
    </row>
    <row r="5" spans="1:5">
      <c r="A5" s="114" t="str">
        <f>'ფორმა N1'!A5</f>
        <v xml:space="preserve"> საარჩევნო სუბიექტი   ,,დავით   თარხან-მოურავი,   ირმა   ინაშვილი   -  საქართველოს   პატრიოტთა   ალიანსი</v>
      </c>
      <c r="B5" s="115"/>
      <c r="C5" s="115"/>
      <c r="D5" s="57"/>
      <c r="E5" s="104"/>
    </row>
    <row r="6" spans="1:5">
      <c r="A6" s="73"/>
      <c r="B6" s="72"/>
      <c r="C6" s="72"/>
      <c r="D6" s="72"/>
      <c r="E6" s="104"/>
    </row>
    <row r="7" spans="1:5">
      <c r="A7" s="111"/>
      <c r="B7" s="117"/>
      <c r="C7" s="118"/>
      <c r="D7" s="118"/>
      <c r="E7" s="101"/>
    </row>
    <row r="8" spans="1:5" ht="41.4">
      <c r="A8" s="119" t="s">
        <v>101</v>
      </c>
      <c r="B8" s="119" t="s">
        <v>178</v>
      </c>
      <c r="C8" s="119" t="s">
        <v>286</v>
      </c>
      <c r="D8" s="119" t="s">
        <v>240</v>
      </c>
      <c r="E8" s="101"/>
    </row>
    <row r="9" spans="1:5">
      <c r="A9" s="47"/>
      <c r="B9" s="48"/>
      <c r="C9" s="148"/>
      <c r="D9" s="148"/>
      <c r="E9" s="101"/>
    </row>
    <row r="10" spans="1:5">
      <c r="A10" s="49" t="s">
        <v>179</v>
      </c>
      <c r="B10" s="50"/>
      <c r="C10" s="120">
        <f>SUM(C11,C34)</f>
        <v>216286.37</v>
      </c>
      <c r="D10" s="120">
        <f>SUM(D11,D34)</f>
        <v>152550.57</v>
      </c>
      <c r="E10" s="101"/>
    </row>
    <row r="11" spans="1:5">
      <c r="A11" s="51" t="s">
        <v>180</v>
      </c>
      <c r="B11" s="52"/>
      <c r="C11" s="81">
        <f>SUM(C12:C32)</f>
        <v>119678.82</v>
      </c>
      <c r="D11" s="81">
        <f>SUM(D12:D32)</f>
        <v>55943.02</v>
      </c>
      <c r="E11" s="101"/>
    </row>
    <row r="12" spans="1:5">
      <c r="A12" s="55">
        <v>1110</v>
      </c>
      <c r="B12" s="54" t="s">
        <v>130</v>
      </c>
      <c r="C12" s="8"/>
      <c r="D12" s="8"/>
      <c r="E12" s="101"/>
    </row>
    <row r="13" spans="1:5">
      <c r="A13" s="55">
        <v>1120</v>
      </c>
      <c r="B13" s="54" t="s">
        <v>131</v>
      </c>
      <c r="C13" s="8"/>
      <c r="D13" s="8"/>
      <c r="E13" s="101"/>
    </row>
    <row r="14" spans="1:5">
      <c r="A14" s="55">
        <v>1211</v>
      </c>
      <c r="B14" s="54" t="s">
        <v>132</v>
      </c>
      <c r="C14" s="458">
        <v>35158.1</v>
      </c>
      <c r="D14" s="458">
        <v>117.92</v>
      </c>
      <c r="E14" s="101"/>
    </row>
    <row r="15" spans="1:5">
      <c r="A15" s="55">
        <v>1212</v>
      </c>
      <c r="B15" s="54" t="s">
        <v>133</v>
      </c>
      <c r="C15" s="8"/>
      <c r="D15" s="8"/>
      <c r="E15" s="101"/>
    </row>
    <row r="16" spans="1:5">
      <c r="A16" s="55">
        <v>1213</v>
      </c>
      <c r="B16" s="54" t="s">
        <v>134</v>
      </c>
      <c r="C16" s="458">
        <v>52489</v>
      </c>
      <c r="D16" s="458">
        <v>17819</v>
      </c>
      <c r="E16" s="101"/>
    </row>
    <row r="17" spans="1:8">
      <c r="A17" s="55">
        <v>1214</v>
      </c>
      <c r="B17" s="54" t="s">
        <v>135</v>
      </c>
      <c r="C17" s="8"/>
      <c r="D17" s="8"/>
      <c r="E17" s="101"/>
    </row>
    <row r="18" spans="1:8">
      <c r="A18" s="55">
        <v>1215</v>
      </c>
      <c r="B18" s="54" t="s">
        <v>136</v>
      </c>
      <c r="C18" s="8"/>
      <c r="D18" s="8"/>
      <c r="E18" s="101"/>
    </row>
    <row r="19" spans="1:8">
      <c r="A19" s="55">
        <v>1300</v>
      </c>
      <c r="B19" s="54" t="s">
        <v>137</v>
      </c>
      <c r="C19" s="8"/>
      <c r="D19" s="8"/>
      <c r="E19" s="101"/>
    </row>
    <row r="20" spans="1:8">
      <c r="A20" s="55">
        <v>1410</v>
      </c>
      <c r="B20" s="54" t="s">
        <v>138</v>
      </c>
      <c r="C20" s="8"/>
      <c r="D20" s="8"/>
      <c r="E20" s="101"/>
    </row>
    <row r="21" spans="1:8">
      <c r="A21" s="55">
        <v>1421</v>
      </c>
      <c r="B21" s="54" t="s">
        <v>139</v>
      </c>
      <c r="C21" s="8"/>
      <c r="D21" s="8"/>
      <c r="E21" s="101"/>
    </row>
    <row r="22" spans="1:8">
      <c r="A22" s="55">
        <v>1422</v>
      </c>
      <c r="B22" s="54" t="s">
        <v>140</v>
      </c>
      <c r="C22" s="8"/>
      <c r="D22" s="8"/>
      <c r="E22" s="101"/>
    </row>
    <row r="23" spans="1:8">
      <c r="A23" s="55">
        <v>1423</v>
      </c>
      <c r="B23" s="54" t="s">
        <v>141</v>
      </c>
      <c r="C23" s="8"/>
      <c r="D23" s="8"/>
      <c r="E23" s="101"/>
    </row>
    <row r="24" spans="1:8">
      <c r="A24" s="55">
        <v>1431</v>
      </c>
      <c r="B24" s="54" t="s">
        <v>142</v>
      </c>
      <c r="C24" s="8"/>
      <c r="D24" s="8"/>
      <c r="E24" s="101"/>
    </row>
    <row r="25" spans="1:8">
      <c r="A25" s="55">
        <v>1432</v>
      </c>
      <c r="B25" s="54" t="s">
        <v>143</v>
      </c>
      <c r="C25" s="8"/>
      <c r="D25" s="8"/>
      <c r="E25" s="101"/>
    </row>
    <row r="26" spans="1:8">
      <c r="A26" s="55">
        <v>1433</v>
      </c>
      <c r="B26" s="54" t="s">
        <v>144</v>
      </c>
      <c r="C26" s="8">
        <v>83.75</v>
      </c>
      <c r="D26" s="8"/>
      <c r="E26" s="101"/>
    </row>
    <row r="27" spans="1:8">
      <c r="A27" s="55">
        <v>1441</v>
      </c>
      <c r="B27" s="54" t="s">
        <v>145</v>
      </c>
      <c r="C27" s="8"/>
      <c r="D27" s="8"/>
      <c r="E27" s="101"/>
    </row>
    <row r="28" spans="1:8">
      <c r="A28" s="55">
        <v>1442</v>
      </c>
      <c r="B28" s="54" t="s">
        <v>146</v>
      </c>
      <c r="C28" s="8">
        <v>31947.97</v>
      </c>
      <c r="D28" s="8">
        <v>38006.1</v>
      </c>
      <c r="E28" s="101"/>
      <c r="F28" s="2">
        <v>15101.1</v>
      </c>
      <c r="G28" s="2">
        <v>22905</v>
      </c>
      <c r="H28" s="2" t="s">
        <v>1140</v>
      </c>
    </row>
    <row r="29" spans="1:8">
      <c r="A29" s="55">
        <v>1443</v>
      </c>
      <c r="B29" s="54" t="s">
        <v>147</v>
      </c>
      <c r="C29" s="8"/>
      <c r="D29" s="8"/>
      <c r="E29" s="101"/>
    </row>
    <row r="30" spans="1:8">
      <c r="A30" s="55">
        <v>1444</v>
      </c>
      <c r="B30" s="54" t="s">
        <v>148</v>
      </c>
      <c r="C30" s="8"/>
      <c r="D30" s="8"/>
      <c r="E30" s="101"/>
    </row>
    <row r="31" spans="1:8">
      <c r="A31" s="55">
        <v>1445</v>
      </c>
      <c r="B31" s="54" t="s">
        <v>149</v>
      </c>
      <c r="C31" s="8"/>
      <c r="D31" s="8"/>
      <c r="E31" s="101"/>
    </row>
    <row r="32" spans="1:8">
      <c r="A32" s="55">
        <v>1446</v>
      </c>
      <c r="B32" s="54" t="s">
        <v>150</v>
      </c>
      <c r="C32" s="8"/>
      <c r="D32" s="8"/>
      <c r="E32" s="101"/>
    </row>
    <row r="33" spans="1:5">
      <c r="A33" s="30"/>
      <c r="E33" s="101"/>
    </row>
    <row r="34" spans="1:5">
      <c r="A34" s="56" t="s">
        <v>181</v>
      </c>
      <c r="B34" s="54"/>
      <c r="C34" s="81">
        <f>SUM(C35:C42)</f>
        <v>96607.55</v>
      </c>
      <c r="D34" s="81">
        <f>SUM(D35:D42)</f>
        <v>96607.55</v>
      </c>
      <c r="E34" s="101"/>
    </row>
    <row r="35" spans="1:5">
      <c r="A35" s="55">
        <v>2110</v>
      </c>
      <c r="B35" s="54" t="s">
        <v>89</v>
      </c>
      <c r="C35" s="8"/>
      <c r="D35" s="8"/>
      <c r="E35" s="101"/>
    </row>
    <row r="36" spans="1:5">
      <c r="A36" s="55">
        <v>2120</v>
      </c>
      <c r="B36" s="54" t="s">
        <v>151</v>
      </c>
      <c r="C36" s="8">
        <v>96179.67</v>
      </c>
      <c r="D36" s="8">
        <v>96179.67</v>
      </c>
      <c r="E36" s="101"/>
    </row>
    <row r="37" spans="1:5">
      <c r="A37" s="55">
        <v>2130</v>
      </c>
      <c r="B37" s="54" t="s">
        <v>90</v>
      </c>
      <c r="C37" s="8">
        <v>427.88</v>
      </c>
      <c r="D37" s="8">
        <v>427.88</v>
      </c>
      <c r="E37" s="101"/>
    </row>
    <row r="38" spans="1:5">
      <c r="A38" s="55">
        <v>2140</v>
      </c>
      <c r="B38" s="54" t="s">
        <v>365</v>
      </c>
      <c r="C38" s="8"/>
      <c r="D38" s="8"/>
      <c r="E38" s="101"/>
    </row>
    <row r="39" spans="1:5">
      <c r="A39" s="55">
        <v>2150</v>
      </c>
      <c r="B39" s="54" t="s">
        <v>368</v>
      </c>
      <c r="C39" s="8"/>
      <c r="D39" s="8"/>
      <c r="E39" s="101"/>
    </row>
    <row r="40" spans="1:5">
      <c r="A40" s="55">
        <v>2220</v>
      </c>
      <c r="B40" s="54" t="s">
        <v>91</v>
      </c>
      <c r="C40" s="8"/>
      <c r="D40" s="8"/>
      <c r="E40" s="101"/>
    </row>
    <row r="41" spans="1:5">
      <c r="A41" s="55">
        <v>2300</v>
      </c>
      <c r="B41" s="54" t="s">
        <v>152</v>
      </c>
      <c r="C41" s="8"/>
      <c r="D41" s="8"/>
      <c r="E41" s="101"/>
    </row>
    <row r="42" spans="1:5">
      <c r="A42" s="55">
        <v>2400</v>
      </c>
      <c r="B42" s="54" t="s">
        <v>153</v>
      </c>
      <c r="C42" s="8"/>
      <c r="D42" s="8"/>
      <c r="E42" s="101"/>
    </row>
    <row r="43" spans="1:5">
      <c r="A43" s="31"/>
      <c r="E43" s="101"/>
    </row>
    <row r="44" spans="1:5">
      <c r="A44" s="53" t="s">
        <v>185</v>
      </c>
      <c r="B44" s="54"/>
      <c r="C44" s="81">
        <f>SUM(C45,C64)</f>
        <v>216286.37</v>
      </c>
      <c r="D44" s="81">
        <f>SUM(D45,D64)</f>
        <v>152550.57</v>
      </c>
      <c r="E44" s="101"/>
    </row>
    <row r="45" spans="1:5">
      <c r="A45" s="56" t="s">
        <v>182</v>
      </c>
      <c r="B45" s="54"/>
      <c r="C45" s="81">
        <f>SUM(C46:C61)</f>
        <v>70391.34</v>
      </c>
      <c r="D45" s="81">
        <f>SUM(D46:D61)</f>
        <v>7012.4699999999993</v>
      </c>
      <c r="E45" s="101"/>
    </row>
    <row r="46" spans="1:5">
      <c r="A46" s="55">
        <v>3100</v>
      </c>
      <c r="B46" s="54" t="s">
        <v>154</v>
      </c>
      <c r="C46" s="8"/>
      <c r="D46" s="8"/>
      <c r="E46" s="101"/>
    </row>
    <row r="47" spans="1:5">
      <c r="A47" s="55">
        <v>3210</v>
      </c>
      <c r="B47" s="54" t="s">
        <v>155</v>
      </c>
      <c r="C47" s="8">
        <v>70391.34</v>
      </c>
      <c r="D47" s="505">
        <v>5743.87</v>
      </c>
      <c r="E47" s="101"/>
    </row>
    <row r="48" spans="1:5">
      <c r="A48" s="55">
        <v>3221</v>
      </c>
      <c r="B48" s="54" t="s">
        <v>156</v>
      </c>
      <c r="C48" s="8"/>
      <c r="D48" s="8"/>
      <c r="E48" s="101"/>
    </row>
    <row r="49" spans="1:5">
      <c r="A49" s="55">
        <v>3222</v>
      </c>
      <c r="B49" s="54" t="s">
        <v>157</v>
      </c>
      <c r="C49" s="8"/>
      <c r="D49" s="8"/>
      <c r="E49" s="101"/>
    </row>
    <row r="50" spans="1:5">
      <c r="A50" s="55">
        <v>3223</v>
      </c>
      <c r="B50" s="54" t="s">
        <v>158</v>
      </c>
      <c r="C50" s="8"/>
      <c r="D50" s="8"/>
      <c r="E50" s="101"/>
    </row>
    <row r="51" spans="1:5">
      <c r="A51" s="55">
        <v>3224</v>
      </c>
      <c r="B51" s="54" t="s">
        <v>159</v>
      </c>
      <c r="C51" s="8"/>
      <c r="D51" s="8">
        <v>1268.5999999999999</v>
      </c>
      <c r="E51" s="101"/>
    </row>
    <row r="52" spans="1:5">
      <c r="A52" s="55">
        <v>3231</v>
      </c>
      <c r="B52" s="54" t="s">
        <v>160</v>
      </c>
      <c r="C52" s="8"/>
      <c r="D52" s="8"/>
      <c r="E52" s="101"/>
    </row>
    <row r="53" spans="1:5">
      <c r="A53" s="55">
        <v>3232</v>
      </c>
      <c r="B53" s="54" t="s">
        <v>161</v>
      </c>
      <c r="C53" s="8"/>
      <c r="D53" s="8"/>
      <c r="E53" s="101"/>
    </row>
    <row r="54" spans="1:5">
      <c r="A54" s="55">
        <v>3234</v>
      </c>
      <c r="B54" s="54" t="s">
        <v>162</v>
      </c>
      <c r="C54" s="8"/>
      <c r="D54" s="8"/>
      <c r="E54" s="101"/>
    </row>
    <row r="55" spans="1:5" ht="27.6">
      <c r="A55" s="55">
        <v>3236</v>
      </c>
      <c r="B55" s="54" t="s">
        <v>177</v>
      </c>
      <c r="C55" s="8"/>
      <c r="D55" s="8"/>
      <c r="E55" s="101"/>
    </row>
    <row r="56" spans="1:5" ht="41.4">
      <c r="A56" s="55">
        <v>3237</v>
      </c>
      <c r="B56" s="54" t="s">
        <v>163</v>
      </c>
      <c r="C56" s="8"/>
      <c r="D56" s="8"/>
      <c r="E56" s="101"/>
    </row>
    <row r="57" spans="1:5">
      <c r="A57" s="55">
        <v>3241</v>
      </c>
      <c r="B57" s="54" t="s">
        <v>164</v>
      </c>
      <c r="C57" s="8"/>
      <c r="D57" s="8"/>
      <c r="E57" s="101"/>
    </row>
    <row r="58" spans="1:5">
      <c r="A58" s="55">
        <v>3242</v>
      </c>
      <c r="B58" s="54" t="s">
        <v>165</v>
      </c>
      <c r="C58" s="8"/>
      <c r="D58" s="8"/>
      <c r="E58" s="101"/>
    </row>
    <row r="59" spans="1:5">
      <c r="A59" s="55">
        <v>3243</v>
      </c>
      <c r="B59" s="54" t="s">
        <v>166</v>
      </c>
      <c r="C59" s="8"/>
      <c r="D59" s="8"/>
      <c r="E59" s="101"/>
    </row>
    <row r="60" spans="1:5">
      <c r="A60" s="55">
        <v>3245</v>
      </c>
      <c r="B60" s="54" t="s">
        <v>167</v>
      </c>
      <c r="C60" s="8"/>
      <c r="D60" s="8"/>
      <c r="E60" s="101"/>
    </row>
    <row r="61" spans="1:5">
      <c r="A61" s="55">
        <v>3246</v>
      </c>
      <c r="B61" s="54" t="s">
        <v>168</v>
      </c>
      <c r="C61" s="8"/>
      <c r="D61" s="8"/>
      <c r="E61" s="101"/>
    </row>
    <row r="62" spans="1:5">
      <c r="A62" s="31"/>
      <c r="E62" s="101"/>
    </row>
    <row r="63" spans="1:5">
      <c r="A63" s="32"/>
      <c r="E63" s="101"/>
    </row>
    <row r="64" spans="1:5">
      <c r="A64" s="56" t="s">
        <v>183</v>
      </c>
      <c r="B64" s="54"/>
      <c r="C64" s="81">
        <f>SUM(C65:C67)</f>
        <v>145895.03</v>
      </c>
      <c r="D64" s="81">
        <f>SUM(D65:D67)</f>
        <v>145538.1</v>
      </c>
      <c r="E64" s="101"/>
    </row>
    <row r="65" spans="1:5">
      <c r="A65" s="55">
        <v>5100</v>
      </c>
      <c r="B65" s="54" t="s">
        <v>238</v>
      </c>
      <c r="C65" s="8"/>
      <c r="D65" s="8"/>
      <c r="E65" s="101"/>
    </row>
    <row r="66" spans="1:5">
      <c r="A66" s="55">
        <v>5220</v>
      </c>
      <c r="B66" s="54" t="s">
        <v>377</v>
      </c>
      <c r="C66" s="8">
        <v>145895.03</v>
      </c>
      <c r="D66" s="8">
        <v>145538.1</v>
      </c>
      <c r="E66" s="101"/>
    </row>
    <row r="67" spans="1:5">
      <c r="A67" s="55">
        <v>5230</v>
      </c>
      <c r="B67" s="54" t="s">
        <v>378</v>
      </c>
      <c r="C67" s="8"/>
      <c r="D67" s="8"/>
      <c r="E67" s="101"/>
    </row>
    <row r="68" spans="1:5">
      <c r="A68" s="31"/>
      <c r="E68" s="101"/>
    </row>
    <row r="69" spans="1:5">
      <c r="A69" s="2"/>
      <c r="E69" s="101"/>
    </row>
    <row r="70" spans="1:5">
      <c r="A70" s="53" t="s">
        <v>184</v>
      </c>
      <c r="B70" s="54"/>
      <c r="C70" s="8"/>
      <c r="D70" s="8"/>
      <c r="E70" s="101"/>
    </row>
    <row r="71" spans="1:5" ht="27.6">
      <c r="A71" s="55">
        <v>1</v>
      </c>
      <c r="B71" s="54" t="s">
        <v>169</v>
      </c>
      <c r="C71" s="8"/>
      <c r="D71" s="8"/>
      <c r="E71" s="101"/>
    </row>
    <row r="72" spans="1:5">
      <c r="A72" s="55">
        <v>2</v>
      </c>
      <c r="B72" s="54" t="s">
        <v>170</v>
      </c>
      <c r="C72" s="8"/>
      <c r="D72" s="8"/>
      <c r="E72" s="101"/>
    </row>
    <row r="73" spans="1:5">
      <c r="A73" s="55">
        <v>3</v>
      </c>
      <c r="B73" s="54" t="s">
        <v>171</v>
      </c>
      <c r="C73" s="8"/>
      <c r="D73" s="8"/>
      <c r="E73" s="101"/>
    </row>
    <row r="74" spans="1:5">
      <c r="A74" s="55">
        <v>4</v>
      </c>
      <c r="B74" s="54" t="s">
        <v>334</v>
      </c>
      <c r="C74" s="8"/>
      <c r="D74" s="8"/>
      <c r="E74" s="101"/>
    </row>
    <row r="75" spans="1:5">
      <c r="A75" s="55">
        <v>5</v>
      </c>
      <c r="B75" s="54" t="s">
        <v>172</v>
      </c>
      <c r="C75" s="8"/>
      <c r="D75" s="8"/>
      <c r="E75" s="101"/>
    </row>
    <row r="76" spans="1:5">
      <c r="A76" s="55">
        <v>6</v>
      </c>
      <c r="B76" s="54" t="s">
        <v>173</v>
      </c>
      <c r="C76" s="8"/>
      <c r="D76" s="8"/>
      <c r="E76" s="101"/>
    </row>
    <row r="77" spans="1:5">
      <c r="A77" s="55">
        <v>7</v>
      </c>
      <c r="B77" s="54" t="s">
        <v>174</v>
      </c>
      <c r="C77" s="8"/>
      <c r="D77" s="8"/>
      <c r="E77" s="101"/>
    </row>
    <row r="78" spans="1:5">
      <c r="A78" s="55">
        <v>8</v>
      </c>
      <c r="B78" s="54" t="s">
        <v>175</v>
      </c>
      <c r="C78" s="8"/>
      <c r="D78" s="8"/>
      <c r="E78" s="101"/>
    </row>
    <row r="79" spans="1:5">
      <c r="A79" s="55">
        <v>9</v>
      </c>
      <c r="B79" s="54" t="s">
        <v>176</v>
      </c>
      <c r="C79" s="8"/>
      <c r="D79" s="8"/>
      <c r="E79" s="101"/>
    </row>
    <row r="83" spans="1:9">
      <c r="A83" s="2"/>
      <c r="B83" s="2"/>
    </row>
    <row r="84" spans="1:9">
      <c r="A84" s="65" t="s">
        <v>96</v>
      </c>
      <c r="B84" s="2"/>
      <c r="E84" s="5"/>
    </row>
    <row r="85" spans="1:9">
      <c r="A85" s="2"/>
      <c r="B85" s="2"/>
      <c r="E85"/>
      <c r="F85"/>
      <c r="G85"/>
      <c r="H85"/>
      <c r="I85"/>
    </row>
    <row r="86" spans="1:9">
      <c r="A86" s="2"/>
      <c r="B86" s="2"/>
      <c r="D86" s="12"/>
      <c r="E86"/>
      <c r="F86"/>
      <c r="G86"/>
      <c r="H86"/>
      <c r="I86"/>
    </row>
    <row r="87" spans="1:9">
      <c r="A87"/>
      <c r="B87" s="65" t="s">
        <v>385</v>
      </c>
      <c r="D87" s="12"/>
      <c r="E87"/>
      <c r="F87"/>
      <c r="G87"/>
      <c r="H87"/>
      <c r="I87"/>
    </row>
    <row r="88" spans="1:9">
      <c r="A88"/>
      <c r="B88" s="2" t="s">
        <v>386</v>
      </c>
      <c r="D88" s="12"/>
      <c r="E88"/>
      <c r="F88"/>
      <c r="G88"/>
      <c r="H88"/>
      <c r="I88"/>
    </row>
    <row r="89" spans="1:9" customFormat="1" ht="13.2">
      <c r="B89" s="62" t="s">
        <v>127</v>
      </c>
    </row>
    <row r="90" spans="1:9" customFormat="1" ht="13.2"/>
    <row r="91" spans="1:9" customFormat="1" ht="13.2"/>
    <row r="92" spans="1:9" customFormat="1" ht="13.2"/>
    <row r="93" spans="1:9" customFormat="1" ht="13.2"/>
  </sheetData>
  <mergeCells count="1">
    <mergeCell ref="C1:D1"/>
  </mergeCells>
  <printOptions gridLines="1"/>
  <pageMargins left="0.31496062992126" right="0.31496062992126" top="0.74803149606299202" bottom="0.74803149606299202" header="0.31496062992126" footer="0.31496062992126"/>
  <pageSetup paperSize="9" scale="92" fitToHeight="2" orientation="portrait" r:id="rId1"/>
  <rowBreaks count="1" manualBreakCount="1">
    <brk id="43" max="3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sheetPr codeName="Sheet7">
    <pageSetUpPr fitToPage="1"/>
  </sheetPr>
  <dimension ref="A1:K25"/>
  <sheetViews>
    <sheetView showGridLines="0" zoomScaleSheetLayoutView="80" workbookViewId="0">
      <selection activeCell="F10" sqref="F10:I11"/>
    </sheetView>
  </sheetViews>
  <sheetFormatPr defaultColWidth="9.109375" defaultRowHeight="13.8"/>
  <cols>
    <col min="1" max="1" width="4.88671875" style="2" customWidth="1"/>
    <col min="2" max="2" width="31.44140625" style="2" customWidth="1"/>
    <col min="3" max="3" width="18.44140625" style="2" customWidth="1"/>
    <col min="4" max="4" width="8.44140625" style="2" customWidth="1"/>
    <col min="5" max="5" width="13.5546875" style="2" customWidth="1"/>
    <col min="6" max="6" width="12.44140625" style="2" customWidth="1"/>
    <col min="7" max="8" width="13.88671875" style="2" customWidth="1"/>
    <col min="9" max="9" width="13.6640625" style="2" customWidth="1"/>
    <col min="10" max="10" width="15" style="2" customWidth="1"/>
    <col min="11" max="11" width="0.88671875" style="2" customWidth="1"/>
    <col min="12" max="16384" width="9.109375" style="2"/>
  </cols>
  <sheetData>
    <row r="1" spans="1:11">
      <c r="A1" s="70" t="s">
        <v>391</v>
      </c>
      <c r="B1" s="72"/>
      <c r="C1" s="72"/>
      <c r="D1" s="72"/>
      <c r="E1" s="72"/>
      <c r="F1" s="72"/>
      <c r="G1" s="72"/>
      <c r="H1" s="72"/>
      <c r="I1" s="412" t="s">
        <v>97</v>
      </c>
      <c r="J1" s="412"/>
      <c r="K1" s="101"/>
    </row>
    <row r="2" spans="1:11">
      <c r="A2" s="72" t="s">
        <v>128</v>
      </c>
      <c r="B2" s="72"/>
      <c r="C2" s="72"/>
      <c r="D2" s="72"/>
      <c r="E2" s="72"/>
      <c r="F2" s="72"/>
      <c r="G2" s="72"/>
      <c r="H2" s="72"/>
      <c r="I2" s="410" t="str">
        <f>'ფორმა N1'!L2</f>
        <v>09/01/2020-09/21/2020</v>
      </c>
      <c r="J2" s="411"/>
      <c r="K2" s="101"/>
    </row>
    <row r="3" spans="1:11">
      <c r="A3" s="72"/>
      <c r="B3" s="72"/>
      <c r="C3" s="72"/>
      <c r="D3" s="72"/>
      <c r="E3" s="72"/>
      <c r="F3" s="72"/>
      <c r="G3" s="72"/>
      <c r="H3" s="72"/>
      <c r="I3" s="71"/>
      <c r="J3" s="71"/>
      <c r="K3" s="101"/>
    </row>
    <row r="4" spans="1:11">
      <c r="A4" s="72" t="str">
        <f>'ფორმა N2'!A4</f>
        <v>ანგარიშვალდებული პირის დასახელება:</v>
      </c>
      <c r="B4" s="72"/>
      <c r="C4" s="72"/>
      <c r="D4" s="72"/>
      <c r="E4" s="72"/>
      <c r="F4" s="121"/>
      <c r="G4" s="72"/>
      <c r="H4" s="72"/>
      <c r="I4" s="72"/>
      <c r="J4" s="72"/>
      <c r="K4" s="101"/>
    </row>
    <row r="5" spans="1:11">
      <c r="A5" s="194" t="str">
        <f>'ფორმა N1'!A5</f>
        <v xml:space="preserve"> საარჩევნო სუბიექტი   ,,დავით   თარხან-მოურავი,   ირმა   ინაშვილი   -  საქართველოს   პატრიოტთა   ალიანსი</v>
      </c>
      <c r="B5" s="338"/>
      <c r="C5" s="338"/>
      <c r="D5" s="338"/>
      <c r="E5" s="338"/>
      <c r="F5" s="339"/>
      <c r="G5" s="338"/>
      <c r="H5" s="338"/>
      <c r="I5" s="338"/>
      <c r="J5" s="338"/>
      <c r="K5" s="101"/>
    </row>
    <row r="6" spans="1:11">
      <c r="A6" s="73"/>
      <c r="B6" s="73"/>
      <c r="C6" s="72"/>
      <c r="D6" s="72"/>
      <c r="E6" s="72"/>
      <c r="F6" s="121"/>
      <c r="G6" s="72"/>
      <c r="H6" s="72"/>
      <c r="I6" s="72"/>
      <c r="J6" s="72"/>
      <c r="K6" s="101"/>
    </row>
    <row r="7" spans="1:11">
      <c r="A7" s="122"/>
      <c r="B7" s="118"/>
      <c r="C7" s="118"/>
      <c r="D7" s="118"/>
      <c r="E7" s="118"/>
      <c r="F7" s="118"/>
      <c r="G7" s="118"/>
      <c r="H7" s="118"/>
      <c r="I7" s="118"/>
      <c r="J7" s="118"/>
      <c r="K7" s="101"/>
    </row>
    <row r="8" spans="1:11" s="27" customFormat="1" ht="41.4">
      <c r="A8" s="124" t="s">
        <v>64</v>
      </c>
      <c r="B8" s="124" t="s">
        <v>99</v>
      </c>
      <c r="C8" s="125" t="s">
        <v>101</v>
      </c>
      <c r="D8" s="125" t="s">
        <v>258</v>
      </c>
      <c r="E8" s="125" t="s">
        <v>100</v>
      </c>
      <c r="F8" s="123" t="s">
        <v>239</v>
      </c>
      <c r="G8" s="123" t="s">
        <v>277</v>
      </c>
      <c r="H8" s="123" t="s">
        <v>278</v>
      </c>
      <c r="I8" s="123" t="s">
        <v>240</v>
      </c>
      <c r="J8" s="126" t="s">
        <v>102</v>
      </c>
      <c r="K8" s="101"/>
    </row>
    <row r="9" spans="1:11" s="27" customFormat="1">
      <c r="A9" s="149">
        <v>1</v>
      </c>
      <c r="B9" s="149">
        <v>2</v>
      </c>
      <c r="C9" s="150">
        <v>3</v>
      </c>
      <c r="D9" s="150">
        <v>4</v>
      </c>
      <c r="E9" s="150">
        <v>5</v>
      </c>
      <c r="F9" s="150">
        <v>6</v>
      </c>
      <c r="G9" s="150">
        <v>7</v>
      </c>
      <c r="H9" s="150">
        <v>8</v>
      </c>
      <c r="I9" s="150">
        <v>9</v>
      </c>
      <c r="J9" s="150">
        <v>10</v>
      </c>
      <c r="K9" s="101"/>
    </row>
    <row r="10" spans="1:11" s="27" customFormat="1" ht="14.4">
      <c r="A10" s="462">
        <v>1</v>
      </c>
      <c r="B10" s="463" t="s">
        <v>729</v>
      </c>
      <c r="C10" s="464" t="s">
        <v>730</v>
      </c>
      <c r="D10" s="465" t="s">
        <v>209</v>
      </c>
      <c r="E10" s="466">
        <v>41631</v>
      </c>
      <c r="F10" s="458">
        <v>35158.1</v>
      </c>
      <c r="G10" s="458">
        <v>627086</v>
      </c>
      <c r="H10" s="458">
        <v>662126.18000000005</v>
      </c>
      <c r="I10" s="467"/>
      <c r="J10" s="467"/>
      <c r="K10" s="101"/>
    </row>
    <row r="11" spans="1:11" ht="14.4">
      <c r="A11" s="235">
        <v>2</v>
      </c>
      <c r="B11" s="463" t="s">
        <v>729</v>
      </c>
      <c r="C11" s="464" t="s">
        <v>731</v>
      </c>
      <c r="D11" s="465" t="s">
        <v>209</v>
      </c>
      <c r="E11" s="466">
        <v>42723</v>
      </c>
      <c r="F11" s="458">
        <v>52489</v>
      </c>
      <c r="G11" s="235">
        <v>0</v>
      </c>
      <c r="H11" s="458">
        <v>34670</v>
      </c>
      <c r="I11" s="458">
        <v>17819</v>
      </c>
      <c r="J11" s="235" t="s">
        <v>732</v>
      </c>
    </row>
    <row r="12" spans="1:11">
      <c r="A12" s="100"/>
      <c r="B12" s="100"/>
      <c r="C12" s="100"/>
      <c r="D12" s="100"/>
      <c r="E12" s="100"/>
      <c r="F12" s="100"/>
      <c r="G12" s="100"/>
      <c r="H12" s="100"/>
      <c r="I12" s="100"/>
      <c r="J12" s="100"/>
    </row>
    <row r="13" spans="1:11">
      <c r="A13" s="100"/>
      <c r="B13" s="100"/>
      <c r="C13" s="100"/>
      <c r="D13" s="100"/>
      <c r="E13" s="100"/>
      <c r="F13" s="100"/>
      <c r="G13" s="100"/>
      <c r="H13" s="100"/>
      <c r="I13" s="100"/>
      <c r="J13" s="100"/>
    </row>
    <row r="14" spans="1:11">
      <c r="A14" s="100"/>
      <c r="B14" s="100"/>
      <c r="C14" s="100"/>
      <c r="D14" s="100"/>
      <c r="E14" s="100"/>
      <c r="F14" s="100"/>
      <c r="G14" s="100"/>
      <c r="H14" s="100"/>
      <c r="I14" s="100"/>
      <c r="J14" s="100"/>
    </row>
    <row r="15" spans="1:11">
      <c r="A15" s="100"/>
      <c r="B15" s="204" t="s">
        <v>96</v>
      </c>
      <c r="C15" s="100"/>
      <c r="D15" s="100"/>
      <c r="E15" s="100"/>
      <c r="F15" s="205"/>
      <c r="G15" s="100"/>
      <c r="H15" s="100"/>
      <c r="I15" s="100"/>
      <c r="J15" s="100"/>
    </row>
    <row r="16" spans="1:11">
      <c r="A16" s="100"/>
      <c r="B16" s="100"/>
      <c r="C16" s="100"/>
      <c r="D16" s="100"/>
      <c r="E16" s="100"/>
      <c r="F16" s="97"/>
      <c r="G16" s="97"/>
      <c r="H16" s="97"/>
      <c r="I16" s="97"/>
      <c r="J16" s="97"/>
    </row>
    <row r="17" spans="1:10">
      <c r="A17" s="100"/>
      <c r="B17" s="100"/>
      <c r="C17" s="239"/>
      <c r="D17" s="100"/>
      <c r="E17" s="100"/>
      <c r="F17" s="239"/>
      <c r="G17" s="240"/>
      <c r="H17" s="240"/>
      <c r="I17" s="97"/>
      <c r="J17" s="97"/>
    </row>
    <row r="18" spans="1:10">
      <c r="A18" s="97"/>
      <c r="B18" s="100"/>
      <c r="C18" s="206" t="s">
        <v>251</v>
      </c>
      <c r="D18" s="206"/>
      <c r="E18" s="100"/>
      <c r="F18" s="100" t="s">
        <v>256</v>
      </c>
      <c r="G18" s="97"/>
      <c r="H18" s="97"/>
      <c r="I18" s="97"/>
      <c r="J18" s="97"/>
    </row>
    <row r="19" spans="1:10">
      <c r="A19" s="97"/>
      <c r="B19" s="100"/>
      <c r="C19" s="207" t="s">
        <v>127</v>
      </c>
      <c r="D19" s="100"/>
      <c r="E19" s="100"/>
      <c r="F19" s="100" t="s">
        <v>252</v>
      </c>
      <c r="G19" s="97"/>
      <c r="H19" s="97"/>
      <c r="I19" s="97"/>
      <c r="J19" s="97"/>
    </row>
    <row r="20" spans="1:10" customFormat="1">
      <c r="A20" s="97"/>
      <c r="B20" s="100"/>
      <c r="C20" s="100"/>
      <c r="D20" s="207"/>
      <c r="E20" s="97"/>
      <c r="F20" s="97"/>
      <c r="G20" s="97"/>
      <c r="H20" s="97"/>
      <c r="I20" s="97"/>
      <c r="J20" s="97"/>
    </row>
    <row r="21" spans="1:10" customFormat="1" ht="13.2">
      <c r="A21" s="97"/>
      <c r="B21" s="97"/>
      <c r="C21" s="97"/>
      <c r="D21" s="97"/>
      <c r="E21" s="97"/>
      <c r="F21" s="97"/>
      <c r="G21" s="97"/>
      <c r="H21" s="97"/>
      <c r="I21" s="97"/>
      <c r="J21" s="97"/>
    </row>
    <row r="22" spans="1:10" customFormat="1" ht="13.2"/>
    <row r="23" spans="1:10" customFormat="1" ht="13.2"/>
    <row r="24" spans="1:10" customFormat="1" ht="13.2"/>
    <row r="25" spans="1:10" customFormat="1" ht="13.2"/>
  </sheetData>
  <mergeCells count="2">
    <mergeCell ref="I1:J1"/>
    <mergeCell ref="I2:J2"/>
  </mergeCells>
  <dataValidations count="3">
    <dataValidation type="list" allowBlank="1" showInputMessage="1" showErrorMessage="1" errorTitle="ბანკის ველის შევსების წესი" error="აირჩიეთ ჩამოთვლილთაგან ერთ-ერთი ბანკი" sqref="B10:B11">
      <formula1>"ვითიბი, ინვესტბანკი, კორ სტანდარტ ბანკი, ზირაათბანკი, ბანკი ქართუ, საქართველოს ბანკი, ბითიეი, თიბისი, ლიბერთი, პროკრედიტ ბანკი, ბანკი რესპუბლიკა, პრივატბანკი, ბაზისბანკი, პროგრეს ბანკი, ხალიკ ბანკი, კონსტანტა, ეიჩესბისი, აზერბ. საქართვ, კავკ. განვი. ბანკი"</formula1>
    </dataValidation>
    <dataValidation allowBlank="1" showInputMessage="1" showErrorMessage="1" error="თვე/დღე/წელი" prompt="თვე/დღე/წელი" sqref="E10:E11"/>
    <dataValidation allowBlank="1" showInputMessage="1" showErrorMessage="1" prompt="თვე/დღე/წელი" sqref="J10"/>
  </dataValidations>
  <printOptions gridLines="1"/>
  <pageMargins left="0.25" right="0.25" top="0.75" bottom="0.75" header="0.3" footer="0.3"/>
  <pageSetup paperSize="9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53"/>
  <sheetViews>
    <sheetView view="pageBreakPreview" zoomScale="80" zoomScaleSheetLayoutView="80" workbookViewId="0">
      <selection activeCell="G3" sqref="G3"/>
    </sheetView>
  </sheetViews>
  <sheetFormatPr defaultColWidth="9.109375" defaultRowHeight="13.8"/>
  <cols>
    <col min="1" max="1" width="12" style="174" customWidth="1"/>
    <col min="2" max="2" width="13.33203125" style="174" customWidth="1"/>
    <col min="3" max="3" width="21.44140625" style="174" customWidth="1"/>
    <col min="4" max="4" width="17.88671875" style="174" customWidth="1"/>
    <col min="5" max="5" width="12.6640625" style="174" customWidth="1"/>
    <col min="6" max="6" width="36.88671875" style="174" customWidth="1"/>
    <col min="7" max="7" width="22.33203125" style="174" customWidth="1"/>
    <col min="8" max="8" width="0.5546875" style="174" customWidth="1"/>
    <col min="9" max="16384" width="9.109375" style="174"/>
  </cols>
  <sheetData>
    <row r="1" spans="1:8">
      <c r="A1" s="70" t="s">
        <v>337</v>
      </c>
      <c r="B1" s="72"/>
      <c r="C1" s="72"/>
      <c r="D1" s="72"/>
      <c r="E1" s="72"/>
      <c r="F1" s="72"/>
      <c r="G1" s="153" t="s">
        <v>97</v>
      </c>
      <c r="H1" s="154"/>
    </row>
    <row r="2" spans="1:8">
      <c r="A2" s="72" t="s">
        <v>128</v>
      </c>
      <c r="B2" s="72"/>
      <c r="C2" s="72"/>
      <c r="D2" s="72"/>
      <c r="E2" s="72"/>
      <c r="F2" s="72"/>
      <c r="G2" s="155" t="str">
        <f>'ფორმა N1'!L2</f>
        <v>09/01/2020-09/21/2020</v>
      </c>
      <c r="H2" s="154"/>
    </row>
    <row r="3" spans="1:8">
      <c r="A3" s="72"/>
      <c r="B3" s="72"/>
      <c r="C3" s="72"/>
      <c r="D3" s="72"/>
      <c r="E3" s="72"/>
      <c r="F3" s="72"/>
      <c r="G3" s="98"/>
      <c r="H3" s="154"/>
    </row>
    <row r="4" spans="1:8">
      <c r="A4" s="73" t="str">
        <f>'[2]ფორმა N2'!A4</f>
        <v>ანგარიშვალდებული პირის დასახელება:</v>
      </c>
      <c r="B4" s="72"/>
      <c r="C4" s="72"/>
      <c r="D4" s="72"/>
      <c r="E4" s="72"/>
      <c r="F4" s="72"/>
      <c r="G4" s="72"/>
      <c r="H4" s="100"/>
    </row>
    <row r="5" spans="1:8">
      <c r="A5" s="194" t="str">
        <f>'ფორმა N1'!A5</f>
        <v xml:space="preserve"> საარჩევნო სუბიექტი   ,,დავით   თარხან-მოურავი,   ირმა   ინაშვილი   -  საქართველოს   პატრიოტთა   ალიანსი</v>
      </c>
      <c r="B5" s="194"/>
      <c r="C5" s="194"/>
      <c r="D5" s="194"/>
      <c r="E5" s="194"/>
      <c r="F5" s="194"/>
      <c r="G5" s="194"/>
      <c r="H5" s="100"/>
    </row>
    <row r="6" spans="1:8">
      <c r="A6" s="73"/>
      <c r="B6" s="72"/>
      <c r="C6" s="72"/>
      <c r="D6" s="72"/>
      <c r="E6" s="72"/>
      <c r="F6" s="72"/>
      <c r="G6" s="72"/>
      <c r="H6" s="100"/>
    </row>
    <row r="7" spans="1:8">
      <c r="A7" s="72"/>
      <c r="B7" s="72"/>
      <c r="C7" s="72"/>
      <c r="D7" s="72"/>
      <c r="E7" s="72"/>
      <c r="F7" s="72"/>
      <c r="G7" s="72"/>
      <c r="H7" s="101"/>
    </row>
    <row r="8" spans="1:8" ht="45.75" customHeight="1">
      <c r="A8" s="156" t="s">
        <v>295</v>
      </c>
      <c r="B8" s="156" t="s">
        <v>129</v>
      </c>
      <c r="C8" s="157" t="s">
        <v>335</v>
      </c>
      <c r="D8" s="157" t="s">
        <v>336</v>
      </c>
      <c r="E8" s="157" t="s">
        <v>258</v>
      </c>
      <c r="F8" s="156" t="s">
        <v>300</v>
      </c>
      <c r="G8" s="157" t="s">
        <v>296</v>
      </c>
      <c r="H8" s="101"/>
    </row>
    <row r="9" spans="1:8">
      <c r="A9" s="158" t="s">
        <v>297</v>
      </c>
      <c r="B9" s="159"/>
      <c r="C9" s="160"/>
      <c r="D9" s="161"/>
      <c r="E9" s="161"/>
      <c r="F9" s="161"/>
      <c r="G9" s="162"/>
      <c r="H9" s="101"/>
    </row>
    <row r="10" spans="1:8" ht="14.4">
      <c r="A10" s="159">
        <v>1</v>
      </c>
      <c r="B10" s="147"/>
      <c r="C10" s="163"/>
      <c r="D10" s="164"/>
      <c r="E10" s="164"/>
      <c r="F10" s="164"/>
      <c r="G10" s="165" t="str">
        <f>IF(ISBLANK(B10),"",G9+C10-D10)</f>
        <v/>
      </c>
      <c r="H10" s="101"/>
    </row>
    <row r="11" spans="1:8" ht="14.4">
      <c r="A11" s="159">
        <v>2</v>
      </c>
      <c r="B11" s="147"/>
      <c r="C11" s="163"/>
      <c r="D11" s="164"/>
      <c r="E11" s="164"/>
      <c r="F11" s="164"/>
      <c r="G11" s="165" t="str">
        <f t="shared" ref="G11:G38" si="0">IF(ISBLANK(B11),"",G10+C11-D11)</f>
        <v/>
      </c>
      <c r="H11" s="101"/>
    </row>
    <row r="12" spans="1:8" ht="14.4">
      <c r="A12" s="159">
        <v>3</v>
      </c>
      <c r="B12" s="147"/>
      <c r="C12" s="163"/>
      <c r="D12" s="164"/>
      <c r="E12" s="164"/>
      <c r="F12" s="164"/>
      <c r="G12" s="165" t="str">
        <f t="shared" si="0"/>
        <v/>
      </c>
      <c r="H12" s="101"/>
    </row>
    <row r="13" spans="1:8" ht="14.4">
      <c r="A13" s="159">
        <v>4</v>
      </c>
      <c r="B13" s="147"/>
      <c r="C13" s="163"/>
      <c r="D13" s="164"/>
      <c r="E13" s="164"/>
      <c r="F13" s="164"/>
      <c r="G13" s="165" t="str">
        <f t="shared" si="0"/>
        <v/>
      </c>
      <c r="H13" s="101"/>
    </row>
    <row r="14" spans="1:8" ht="14.4">
      <c r="A14" s="159">
        <v>5</v>
      </c>
      <c r="B14" s="147"/>
      <c r="C14" s="163"/>
      <c r="D14" s="164"/>
      <c r="E14" s="164"/>
      <c r="F14" s="164"/>
      <c r="G14" s="165" t="str">
        <f t="shared" si="0"/>
        <v/>
      </c>
      <c r="H14" s="101"/>
    </row>
    <row r="15" spans="1:8" ht="14.4">
      <c r="A15" s="159">
        <v>6</v>
      </c>
      <c r="B15" s="147"/>
      <c r="C15" s="163"/>
      <c r="D15" s="164"/>
      <c r="E15" s="164"/>
      <c r="F15" s="164"/>
      <c r="G15" s="165" t="str">
        <f t="shared" si="0"/>
        <v/>
      </c>
      <c r="H15" s="101"/>
    </row>
    <row r="16" spans="1:8" ht="14.4">
      <c r="A16" s="159">
        <v>7</v>
      </c>
      <c r="B16" s="147"/>
      <c r="C16" s="163"/>
      <c r="D16" s="164"/>
      <c r="E16" s="164"/>
      <c r="F16" s="164"/>
      <c r="G16" s="165" t="str">
        <f t="shared" si="0"/>
        <v/>
      </c>
      <c r="H16" s="101"/>
    </row>
    <row r="17" spans="1:8" ht="14.4">
      <c r="A17" s="159">
        <v>8</v>
      </c>
      <c r="B17" s="147"/>
      <c r="C17" s="163"/>
      <c r="D17" s="164"/>
      <c r="E17" s="164"/>
      <c r="F17" s="164"/>
      <c r="G17" s="165" t="str">
        <f t="shared" si="0"/>
        <v/>
      </c>
      <c r="H17" s="101"/>
    </row>
    <row r="18" spans="1:8" ht="14.4">
      <c r="A18" s="159">
        <v>9</v>
      </c>
      <c r="B18" s="147"/>
      <c r="C18" s="163"/>
      <c r="D18" s="164"/>
      <c r="E18" s="164"/>
      <c r="F18" s="164"/>
      <c r="G18" s="165" t="str">
        <f t="shared" si="0"/>
        <v/>
      </c>
      <c r="H18" s="101"/>
    </row>
    <row r="19" spans="1:8" ht="14.4">
      <c r="A19" s="159">
        <v>10</v>
      </c>
      <c r="B19" s="147"/>
      <c r="C19" s="163"/>
      <c r="D19" s="164"/>
      <c r="E19" s="164"/>
      <c r="F19" s="164"/>
      <c r="G19" s="165" t="str">
        <f t="shared" si="0"/>
        <v/>
      </c>
      <c r="H19" s="101"/>
    </row>
    <row r="20" spans="1:8" ht="14.4">
      <c r="A20" s="159">
        <v>11</v>
      </c>
      <c r="B20" s="147"/>
      <c r="C20" s="163"/>
      <c r="D20" s="164"/>
      <c r="E20" s="164"/>
      <c r="F20" s="164"/>
      <c r="G20" s="165" t="str">
        <f t="shared" si="0"/>
        <v/>
      </c>
      <c r="H20" s="101"/>
    </row>
    <row r="21" spans="1:8" ht="14.4">
      <c r="A21" s="159">
        <v>12</v>
      </c>
      <c r="B21" s="147"/>
      <c r="C21" s="163"/>
      <c r="D21" s="164"/>
      <c r="E21" s="164"/>
      <c r="F21" s="164"/>
      <c r="G21" s="165" t="str">
        <f t="shared" si="0"/>
        <v/>
      </c>
      <c r="H21" s="101"/>
    </row>
    <row r="22" spans="1:8" ht="14.4">
      <c r="A22" s="159">
        <v>13</v>
      </c>
      <c r="B22" s="147"/>
      <c r="C22" s="163"/>
      <c r="D22" s="164"/>
      <c r="E22" s="164"/>
      <c r="F22" s="164"/>
      <c r="G22" s="165" t="str">
        <f t="shared" si="0"/>
        <v/>
      </c>
      <c r="H22" s="101"/>
    </row>
    <row r="23" spans="1:8" ht="14.4">
      <c r="A23" s="159">
        <v>14</v>
      </c>
      <c r="B23" s="147"/>
      <c r="C23" s="163"/>
      <c r="D23" s="164"/>
      <c r="E23" s="164"/>
      <c r="F23" s="164"/>
      <c r="G23" s="165" t="str">
        <f t="shared" si="0"/>
        <v/>
      </c>
      <c r="H23" s="101"/>
    </row>
    <row r="24" spans="1:8" ht="14.4">
      <c r="A24" s="159">
        <v>15</v>
      </c>
      <c r="B24" s="147"/>
      <c r="C24" s="163"/>
      <c r="D24" s="164"/>
      <c r="E24" s="164"/>
      <c r="F24" s="164"/>
      <c r="G24" s="165" t="str">
        <f t="shared" si="0"/>
        <v/>
      </c>
      <c r="H24" s="101"/>
    </row>
    <row r="25" spans="1:8" ht="14.4">
      <c r="A25" s="159">
        <v>16</v>
      </c>
      <c r="B25" s="147"/>
      <c r="C25" s="163"/>
      <c r="D25" s="164"/>
      <c r="E25" s="164"/>
      <c r="F25" s="164"/>
      <c r="G25" s="165" t="str">
        <f t="shared" si="0"/>
        <v/>
      </c>
      <c r="H25" s="101"/>
    </row>
    <row r="26" spans="1:8" ht="14.4">
      <c r="A26" s="159">
        <v>17</v>
      </c>
      <c r="B26" s="147"/>
      <c r="C26" s="163"/>
      <c r="D26" s="164"/>
      <c r="E26" s="164"/>
      <c r="F26" s="164"/>
      <c r="G26" s="165" t="str">
        <f t="shared" si="0"/>
        <v/>
      </c>
      <c r="H26" s="101"/>
    </row>
    <row r="27" spans="1:8" ht="14.4">
      <c r="A27" s="159">
        <v>18</v>
      </c>
      <c r="B27" s="147"/>
      <c r="C27" s="163"/>
      <c r="D27" s="164"/>
      <c r="E27" s="164"/>
      <c r="F27" s="164"/>
      <c r="G27" s="165" t="str">
        <f t="shared" si="0"/>
        <v/>
      </c>
      <c r="H27" s="101"/>
    </row>
    <row r="28" spans="1:8" ht="14.4">
      <c r="A28" s="159">
        <v>19</v>
      </c>
      <c r="B28" s="147"/>
      <c r="C28" s="163"/>
      <c r="D28" s="164"/>
      <c r="E28" s="164"/>
      <c r="F28" s="164"/>
      <c r="G28" s="165" t="str">
        <f t="shared" si="0"/>
        <v/>
      </c>
      <c r="H28" s="101"/>
    </row>
    <row r="29" spans="1:8" ht="14.4">
      <c r="A29" s="159">
        <v>20</v>
      </c>
      <c r="B29" s="147"/>
      <c r="C29" s="163"/>
      <c r="D29" s="164"/>
      <c r="E29" s="164"/>
      <c r="F29" s="164"/>
      <c r="G29" s="165" t="str">
        <f t="shared" si="0"/>
        <v/>
      </c>
      <c r="H29" s="101"/>
    </row>
    <row r="30" spans="1:8" ht="14.4">
      <c r="A30" s="159">
        <v>21</v>
      </c>
      <c r="B30" s="147"/>
      <c r="C30" s="166"/>
      <c r="D30" s="167"/>
      <c r="E30" s="167"/>
      <c r="F30" s="167"/>
      <c r="G30" s="165" t="str">
        <f t="shared" si="0"/>
        <v/>
      </c>
      <c r="H30" s="101"/>
    </row>
    <row r="31" spans="1:8" ht="14.4">
      <c r="A31" s="159">
        <v>22</v>
      </c>
      <c r="B31" s="147"/>
      <c r="C31" s="166"/>
      <c r="D31" s="167"/>
      <c r="E31" s="167"/>
      <c r="F31" s="167"/>
      <c r="G31" s="165" t="str">
        <f t="shared" si="0"/>
        <v/>
      </c>
      <c r="H31" s="101"/>
    </row>
    <row r="32" spans="1:8" ht="14.4">
      <c r="A32" s="159">
        <v>23</v>
      </c>
      <c r="B32" s="147"/>
      <c r="C32" s="166"/>
      <c r="D32" s="167"/>
      <c r="E32" s="167"/>
      <c r="F32" s="167"/>
      <c r="G32" s="165" t="str">
        <f t="shared" si="0"/>
        <v/>
      </c>
      <c r="H32" s="101"/>
    </row>
    <row r="33" spans="1:10" ht="14.4">
      <c r="A33" s="159">
        <v>24</v>
      </c>
      <c r="B33" s="147"/>
      <c r="C33" s="166"/>
      <c r="D33" s="167"/>
      <c r="E33" s="167"/>
      <c r="F33" s="167"/>
      <c r="G33" s="165" t="str">
        <f t="shared" si="0"/>
        <v/>
      </c>
      <c r="H33" s="101"/>
    </row>
    <row r="34" spans="1:10" ht="14.4">
      <c r="A34" s="159">
        <v>25</v>
      </c>
      <c r="B34" s="147"/>
      <c r="C34" s="166"/>
      <c r="D34" s="167"/>
      <c r="E34" s="167"/>
      <c r="F34" s="167"/>
      <c r="G34" s="165" t="str">
        <f t="shared" si="0"/>
        <v/>
      </c>
      <c r="H34" s="101"/>
    </row>
    <row r="35" spans="1:10" ht="14.4">
      <c r="A35" s="159">
        <v>26</v>
      </c>
      <c r="B35" s="147"/>
      <c r="C35" s="166"/>
      <c r="D35" s="167"/>
      <c r="E35" s="167"/>
      <c r="F35" s="167"/>
      <c r="G35" s="165" t="str">
        <f t="shared" si="0"/>
        <v/>
      </c>
      <c r="H35" s="101"/>
    </row>
    <row r="36" spans="1:10" ht="14.4">
      <c r="A36" s="159">
        <v>27</v>
      </c>
      <c r="B36" s="147"/>
      <c r="C36" s="166"/>
      <c r="D36" s="167"/>
      <c r="E36" s="167"/>
      <c r="F36" s="167"/>
      <c r="G36" s="165" t="str">
        <f t="shared" si="0"/>
        <v/>
      </c>
      <c r="H36" s="101"/>
    </row>
    <row r="37" spans="1:10" ht="14.4">
      <c r="A37" s="159">
        <v>28</v>
      </c>
      <c r="B37" s="147"/>
      <c r="C37" s="166"/>
      <c r="D37" s="167"/>
      <c r="E37" s="167"/>
      <c r="F37" s="167"/>
      <c r="G37" s="165" t="str">
        <f t="shared" si="0"/>
        <v/>
      </c>
      <c r="H37" s="101"/>
    </row>
    <row r="38" spans="1:10" ht="14.4">
      <c r="A38" s="159">
        <v>29</v>
      </c>
      <c r="B38" s="147"/>
      <c r="C38" s="166"/>
      <c r="D38" s="167"/>
      <c r="E38" s="167"/>
      <c r="F38" s="167"/>
      <c r="G38" s="165" t="str">
        <f t="shared" si="0"/>
        <v/>
      </c>
      <c r="H38" s="101"/>
    </row>
    <row r="39" spans="1:10" ht="14.4">
      <c r="A39" s="159" t="s">
        <v>261</v>
      </c>
      <c r="B39" s="147"/>
      <c r="C39" s="166"/>
      <c r="D39" s="167"/>
      <c r="E39" s="167"/>
      <c r="F39" s="167"/>
      <c r="G39" s="165" t="str">
        <f>IF(ISBLANK(B39),"",#REF!+C39-D39)</f>
        <v/>
      </c>
      <c r="H39" s="101"/>
    </row>
    <row r="40" spans="1:10">
      <c r="A40" s="168" t="s">
        <v>298</v>
      </c>
      <c r="B40" s="169"/>
      <c r="C40" s="170"/>
      <c r="D40" s="171"/>
      <c r="E40" s="171"/>
      <c r="F40" s="172"/>
      <c r="G40" s="173" t="str">
        <f>G39</f>
        <v/>
      </c>
      <c r="H40" s="101"/>
    </row>
    <row r="44" spans="1:10">
      <c r="B44" s="176" t="s">
        <v>96</v>
      </c>
      <c r="F44" s="177"/>
    </row>
    <row r="45" spans="1:10">
      <c r="F45" s="175"/>
      <c r="G45" s="175"/>
      <c r="H45" s="175"/>
      <c r="I45" s="175"/>
      <c r="J45" s="175"/>
    </row>
    <row r="46" spans="1:10">
      <c r="C46" s="178"/>
      <c r="F46" s="178"/>
      <c r="G46" s="179"/>
      <c r="H46" s="175"/>
      <c r="I46" s="175"/>
      <c r="J46" s="175"/>
    </row>
    <row r="47" spans="1:10">
      <c r="A47" s="175"/>
      <c r="C47" s="180" t="s">
        <v>251</v>
      </c>
      <c r="F47" s="181" t="s">
        <v>256</v>
      </c>
      <c r="G47" s="179"/>
      <c r="H47" s="175"/>
      <c r="I47" s="175"/>
      <c r="J47" s="175"/>
    </row>
    <row r="48" spans="1:10">
      <c r="A48" s="175"/>
      <c r="C48" s="182" t="s">
        <v>127</v>
      </c>
      <c r="F48" s="174" t="s">
        <v>252</v>
      </c>
      <c r="G48" s="175"/>
      <c r="H48" s="175"/>
      <c r="I48" s="175"/>
      <c r="J48" s="175"/>
    </row>
    <row r="49" spans="2:2" s="175" customFormat="1">
      <c r="B49" s="174"/>
    </row>
    <row r="50" spans="2:2" s="175" customFormat="1" ht="13.2"/>
    <row r="51" spans="2:2" s="175" customFormat="1" ht="13.2"/>
    <row r="52" spans="2:2" s="175" customFormat="1" ht="13.2"/>
    <row r="53" spans="2:2" s="175" customFormat="1" ht="13.2"/>
  </sheetData>
  <dataValidations count="1">
    <dataValidation allowBlank="1" showInputMessage="1" showErrorMessage="1" prompt="თვე/დღე/წელი" sqref="B10:B39"/>
  </dataValidations>
  <printOptions gridLines="1"/>
  <pageMargins left="0.7" right="0.7" top="0.75" bottom="0.75" header="0.3" footer="0.3"/>
  <pageSetup scale="67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 codeName="Sheet8">
    <pageSetUpPr fitToPage="1"/>
  </sheetPr>
  <dimension ref="A1:L53"/>
  <sheetViews>
    <sheetView showGridLines="0" view="pageBreakPreview" zoomScale="80" zoomScaleSheetLayoutView="80" workbookViewId="0">
      <selection activeCell="F27" sqref="F27"/>
    </sheetView>
  </sheetViews>
  <sheetFormatPr defaultColWidth="9.109375" defaultRowHeight="13.8"/>
  <cols>
    <col min="1" max="1" width="53.5546875" style="25" customWidth="1"/>
    <col min="2" max="2" width="10.6640625" style="25" customWidth="1"/>
    <col min="3" max="3" width="12.44140625" style="25" customWidth="1"/>
    <col min="4" max="4" width="10.44140625" style="25" customWidth="1"/>
    <col min="5" max="5" width="13.109375" style="25" customWidth="1"/>
    <col min="6" max="6" width="10.44140625" style="25" customWidth="1"/>
    <col min="7" max="8" width="10.5546875" style="25" customWidth="1"/>
    <col min="9" max="9" width="9.88671875" style="25" customWidth="1"/>
    <col min="10" max="10" width="12.6640625" style="25" customWidth="1"/>
    <col min="11" max="11" width="0.6640625" style="25" customWidth="1"/>
    <col min="12" max="16384" width="9.109375" style="25"/>
  </cols>
  <sheetData>
    <row r="1" spans="1:12" s="23" customFormat="1">
      <c r="A1" s="132" t="s">
        <v>287</v>
      </c>
      <c r="B1" s="133"/>
      <c r="C1" s="133"/>
      <c r="D1" s="133"/>
      <c r="E1" s="133"/>
      <c r="F1" s="74"/>
      <c r="G1" s="74"/>
      <c r="H1" s="74"/>
      <c r="I1" s="426" t="s">
        <v>97</v>
      </c>
      <c r="J1" s="426"/>
      <c r="K1" s="139"/>
    </row>
    <row r="2" spans="1:12" s="23" customFormat="1">
      <c r="A2" s="101" t="s">
        <v>128</v>
      </c>
      <c r="B2" s="133"/>
      <c r="C2" s="133"/>
      <c r="D2" s="133"/>
      <c r="E2" s="133"/>
      <c r="F2" s="134"/>
      <c r="G2" s="135"/>
      <c r="H2" s="135"/>
      <c r="I2" s="410" t="str">
        <f>'ფორმა N1'!L2</f>
        <v>09/01/2020-09/21/2020</v>
      </c>
      <c r="J2" s="411"/>
      <c r="K2" s="139"/>
    </row>
    <row r="3" spans="1:12" s="23" customFormat="1">
      <c r="A3" s="133"/>
      <c r="B3" s="133"/>
      <c r="C3" s="133"/>
      <c r="D3" s="133"/>
      <c r="E3" s="133"/>
      <c r="F3" s="134"/>
      <c r="G3" s="135"/>
      <c r="H3" s="135"/>
      <c r="I3" s="136"/>
      <c r="J3" s="71"/>
      <c r="K3" s="139"/>
    </row>
    <row r="4" spans="1:12" s="2" customFormat="1">
      <c r="A4" s="72" t="str">
        <f>'ფორმა N2'!A4</f>
        <v>ანგარიშვალდებული პირის დასახელება:</v>
      </c>
      <c r="B4" s="72"/>
      <c r="C4" s="72"/>
      <c r="D4" s="72"/>
      <c r="E4" s="72"/>
      <c r="F4" s="73"/>
      <c r="G4" s="73"/>
      <c r="H4" s="73"/>
      <c r="I4" s="121"/>
      <c r="J4" s="72"/>
      <c r="K4" s="101"/>
      <c r="L4" s="23"/>
    </row>
    <row r="5" spans="1:12" s="2" customFormat="1">
      <c r="A5" s="114" t="str">
        <f>'ფორმა N1'!A5</f>
        <v xml:space="preserve"> საარჩევნო სუბიექტი   ,,დავით   თარხან-მოურავი,   ირმა   ინაშვილი   -  საქართველოს   პატრიოტთა   ალიანსი</v>
      </c>
      <c r="B5" s="115"/>
      <c r="C5" s="115"/>
      <c r="D5" s="115"/>
      <c r="E5" s="115"/>
      <c r="F5" s="57"/>
      <c r="G5" s="57"/>
      <c r="H5" s="57"/>
      <c r="I5" s="127"/>
      <c r="J5" s="57"/>
      <c r="K5" s="101"/>
    </row>
    <row r="6" spans="1:12" s="23" customFormat="1" ht="15">
      <c r="A6" s="137"/>
      <c r="B6" s="138"/>
      <c r="C6" s="138"/>
      <c r="D6" s="133"/>
      <c r="E6" s="133"/>
      <c r="F6" s="133"/>
      <c r="G6" s="133"/>
      <c r="H6" s="133"/>
      <c r="I6" s="133"/>
      <c r="J6" s="133"/>
      <c r="K6" s="139"/>
    </row>
    <row r="7" spans="1:12" ht="55.2">
      <c r="A7" s="128"/>
      <c r="B7" s="425" t="s">
        <v>208</v>
      </c>
      <c r="C7" s="425"/>
      <c r="D7" s="425" t="s">
        <v>275</v>
      </c>
      <c r="E7" s="425"/>
      <c r="F7" s="425" t="s">
        <v>276</v>
      </c>
      <c r="G7" s="425"/>
      <c r="H7" s="146" t="s">
        <v>262</v>
      </c>
      <c r="I7" s="425" t="s">
        <v>211</v>
      </c>
      <c r="J7" s="425"/>
      <c r="K7" s="140"/>
    </row>
    <row r="8" spans="1:12">
      <c r="A8" s="129" t="s">
        <v>103</v>
      </c>
      <c r="B8" s="130" t="s">
        <v>210</v>
      </c>
      <c r="C8" s="131" t="s">
        <v>209</v>
      </c>
      <c r="D8" s="130" t="s">
        <v>210</v>
      </c>
      <c r="E8" s="131" t="s">
        <v>209</v>
      </c>
      <c r="F8" s="130" t="s">
        <v>210</v>
      </c>
      <c r="G8" s="131" t="s">
        <v>209</v>
      </c>
      <c r="H8" s="131" t="s">
        <v>209</v>
      </c>
      <c r="I8" s="130" t="s">
        <v>210</v>
      </c>
      <c r="J8" s="131" t="s">
        <v>209</v>
      </c>
      <c r="K8" s="140"/>
    </row>
    <row r="9" spans="1:12">
      <c r="A9" s="58" t="s">
        <v>104</v>
      </c>
      <c r="B9" s="468">
        <v>737</v>
      </c>
      <c r="C9" s="468">
        <v>96608</v>
      </c>
      <c r="D9" s="78">
        <f t="shared" ref="D9:F9" si="0">SUM(D10,D14,D17)</f>
        <v>0</v>
      </c>
      <c r="E9" s="78">
        <f>SUM(E10,E14,E17)</f>
        <v>0</v>
      </c>
      <c r="F9" s="78">
        <f t="shared" si="0"/>
        <v>0</v>
      </c>
      <c r="G9" s="78">
        <f>SUM(G10,G14,G17)</f>
        <v>0</v>
      </c>
      <c r="H9" s="78">
        <f>SUM(H10,H14,H17)</f>
        <v>0</v>
      </c>
      <c r="I9" s="468">
        <v>737</v>
      </c>
      <c r="J9" s="468">
        <v>96608</v>
      </c>
      <c r="K9" s="140"/>
    </row>
    <row r="10" spans="1:12">
      <c r="A10" s="59" t="s">
        <v>105</v>
      </c>
      <c r="B10" s="468"/>
      <c r="C10" s="468"/>
      <c r="D10" s="128">
        <f t="shared" ref="D10:F10" si="1">SUM(D11:D13)</f>
        <v>0</v>
      </c>
      <c r="E10" s="128">
        <f>SUM(E11:E13)</f>
        <v>0</v>
      </c>
      <c r="F10" s="128">
        <f t="shared" si="1"/>
        <v>0</v>
      </c>
      <c r="G10" s="128">
        <f>SUM(G11:G13)</f>
        <v>0</v>
      </c>
      <c r="H10" s="128">
        <f>SUM(H11:H13)</f>
        <v>0</v>
      </c>
      <c r="I10" s="468"/>
      <c r="J10" s="468"/>
      <c r="K10" s="140"/>
    </row>
    <row r="11" spans="1:12">
      <c r="A11" s="59" t="s">
        <v>106</v>
      </c>
      <c r="B11" s="468"/>
      <c r="C11" s="468"/>
      <c r="D11" s="26"/>
      <c r="E11" s="26"/>
      <c r="F11" s="26"/>
      <c r="G11" s="26"/>
      <c r="H11" s="26"/>
      <c r="I11" s="468"/>
      <c r="J11" s="468"/>
      <c r="K11" s="140"/>
    </row>
    <row r="12" spans="1:12">
      <c r="A12" s="59" t="s">
        <v>107</v>
      </c>
      <c r="B12" s="468"/>
      <c r="C12" s="468"/>
      <c r="D12" s="26"/>
      <c r="E12" s="26"/>
      <c r="F12" s="26"/>
      <c r="G12" s="26"/>
      <c r="H12" s="26"/>
      <c r="I12" s="468"/>
      <c r="J12" s="468"/>
      <c r="K12" s="140"/>
    </row>
    <row r="13" spans="1:12">
      <c r="A13" s="59" t="s">
        <v>108</v>
      </c>
      <c r="B13" s="468"/>
      <c r="C13" s="468"/>
      <c r="D13" s="26"/>
      <c r="E13" s="26"/>
      <c r="F13" s="26"/>
      <c r="G13" s="26"/>
      <c r="H13" s="26"/>
      <c r="I13" s="468"/>
      <c r="J13" s="468"/>
      <c r="K13" s="140"/>
    </row>
    <row r="14" spans="1:12">
      <c r="A14" s="59" t="s">
        <v>109</v>
      </c>
      <c r="B14" s="468">
        <v>736</v>
      </c>
      <c r="C14" s="468">
        <v>96180</v>
      </c>
      <c r="D14" s="128">
        <f t="shared" ref="D14:F14" si="2">SUM(D15:D16)</f>
        <v>0</v>
      </c>
      <c r="E14" s="128">
        <f>SUM(E15:E16)</f>
        <v>0</v>
      </c>
      <c r="F14" s="128">
        <f t="shared" si="2"/>
        <v>0</v>
      </c>
      <c r="G14" s="128">
        <f>SUM(G15:G16)</f>
        <v>0</v>
      </c>
      <c r="H14" s="128">
        <f>SUM(H15:H16)</f>
        <v>0</v>
      </c>
      <c r="I14" s="468">
        <v>736</v>
      </c>
      <c r="J14" s="468">
        <v>96180</v>
      </c>
      <c r="K14" s="140"/>
    </row>
    <row r="15" spans="1:12">
      <c r="A15" s="59" t="s">
        <v>110</v>
      </c>
      <c r="B15" s="468">
        <v>2</v>
      </c>
      <c r="C15" s="468">
        <v>12960</v>
      </c>
      <c r="D15" s="26"/>
      <c r="E15" s="26"/>
      <c r="F15" s="26"/>
      <c r="G15" s="26"/>
      <c r="H15" s="26"/>
      <c r="I15" s="468">
        <v>2</v>
      </c>
      <c r="J15" s="468">
        <v>12960</v>
      </c>
      <c r="K15" s="140"/>
    </row>
    <row r="16" spans="1:12">
      <c r="A16" s="59" t="s">
        <v>111</v>
      </c>
      <c r="B16" s="468">
        <v>734</v>
      </c>
      <c r="C16" s="468">
        <v>83220</v>
      </c>
      <c r="D16" s="26"/>
      <c r="E16" s="26"/>
      <c r="F16" s="26"/>
      <c r="G16" s="26"/>
      <c r="H16" s="26"/>
      <c r="I16" s="468">
        <v>734</v>
      </c>
      <c r="J16" s="468">
        <v>83220</v>
      </c>
      <c r="K16" s="140"/>
    </row>
    <row r="17" spans="1:11">
      <c r="A17" s="59" t="s">
        <v>112</v>
      </c>
      <c r="B17" s="468">
        <v>1</v>
      </c>
      <c r="C17" s="468">
        <v>428</v>
      </c>
      <c r="D17" s="128">
        <f t="shared" ref="D17:F17" si="3">SUM(D18:D19,D22,D23)</f>
        <v>0</v>
      </c>
      <c r="E17" s="128">
        <f>SUM(E18:E19,E22,E23)</f>
        <v>0</v>
      </c>
      <c r="F17" s="128">
        <f t="shared" si="3"/>
        <v>0</v>
      </c>
      <c r="G17" s="128">
        <f>SUM(G18:G19,G22,G23)</f>
        <v>0</v>
      </c>
      <c r="H17" s="128">
        <f>SUM(H18:H19,H22,H23)</f>
        <v>0</v>
      </c>
      <c r="I17" s="468">
        <v>1</v>
      </c>
      <c r="J17" s="468">
        <v>428</v>
      </c>
      <c r="K17" s="140"/>
    </row>
    <row r="18" spans="1:11">
      <c r="A18" s="59" t="s">
        <v>113</v>
      </c>
      <c r="B18" s="468"/>
      <c r="C18" s="468"/>
      <c r="D18" s="26"/>
      <c r="E18" s="26"/>
      <c r="F18" s="26"/>
      <c r="G18" s="26"/>
      <c r="H18" s="26"/>
      <c r="I18" s="468"/>
      <c r="J18" s="468"/>
      <c r="K18" s="140"/>
    </row>
    <row r="19" spans="1:11">
      <c r="A19" s="59" t="s">
        <v>114</v>
      </c>
      <c r="B19" s="468">
        <v>1</v>
      </c>
      <c r="C19" s="468">
        <v>428</v>
      </c>
      <c r="D19" s="128">
        <f t="shared" ref="D19:F19" si="4">SUM(D20:D21)</f>
        <v>0</v>
      </c>
      <c r="E19" s="128">
        <f>SUM(E20:E21)</f>
        <v>0</v>
      </c>
      <c r="F19" s="128">
        <f t="shared" si="4"/>
        <v>0</v>
      </c>
      <c r="G19" s="128">
        <f>SUM(G20:G21)</f>
        <v>0</v>
      </c>
      <c r="H19" s="128">
        <f>SUM(H20:H21)</f>
        <v>0</v>
      </c>
      <c r="I19" s="468">
        <v>1</v>
      </c>
      <c r="J19" s="468">
        <v>428</v>
      </c>
      <c r="K19" s="140"/>
    </row>
    <row r="20" spans="1:11">
      <c r="A20" s="59" t="s">
        <v>115</v>
      </c>
      <c r="B20" s="468"/>
      <c r="C20" s="468"/>
      <c r="D20" s="26"/>
      <c r="E20" s="26"/>
      <c r="F20" s="26"/>
      <c r="G20" s="26"/>
      <c r="H20" s="26"/>
      <c r="I20" s="468"/>
      <c r="J20" s="468"/>
      <c r="K20" s="140"/>
    </row>
    <row r="21" spans="1:11">
      <c r="A21" s="59" t="s">
        <v>116</v>
      </c>
      <c r="B21" s="468">
        <v>1</v>
      </c>
      <c r="C21" s="468">
        <v>428</v>
      </c>
      <c r="D21" s="26"/>
      <c r="E21" s="26"/>
      <c r="F21" s="26"/>
      <c r="G21" s="26"/>
      <c r="H21" s="26"/>
      <c r="I21" s="468">
        <v>1</v>
      </c>
      <c r="J21" s="468">
        <v>428</v>
      </c>
      <c r="K21" s="140"/>
    </row>
    <row r="22" spans="1:11">
      <c r="A22" s="59" t="s">
        <v>117</v>
      </c>
      <c r="B22" s="26"/>
      <c r="C22" s="26"/>
      <c r="D22" s="26"/>
      <c r="E22" s="26"/>
      <c r="F22" s="26"/>
      <c r="G22" s="26"/>
      <c r="H22" s="26"/>
      <c r="I22" s="26"/>
      <c r="J22" s="26"/>
      <c r="K22" s="140"/>
    </row>
    <row r="23" spans="1:11">
      <c r="A23" s="59" t="s">
        <v>118</v>
      </c>
      <c r="B23" s="26"/>
      <c r="C23" s="26"/>
      <c r="D23" s="26"/>
      <c r="E23" s="26"/>
      <c r="F23" s="26"/>
      <c r="G23" s="26"/>
      <c r="H23" s="26"/>
      <c r="I23" s="26"/>
      <c r="J23" s="26"/>
      <c r="K23" s="140"/>
    </row>
    <row r="24" spans="1:11">
      <c r="A24" s="58" t="s">
        <v>119</v>
      </c>
      <c r="B24" s="78">
        <f>SUM(B25:B31)</f>
        <v>0</v>
      </c>
      <c r="C24" s="78">
        <f t="shared" ref="C24:J24" si="5">SUM(C25:C31)</f>
        <v>0</v>
      </c>
      <c r="D24" s="78">
        <f t="shared" si="5"/>
        <v>0</v>
      </c>
      <c r="E24" s="78">
        <f t="shared" si="5"/>
        <v>0</v>
      </c>
      <c r="F24" s="78">
        <f t="shared" si="5"/>
        <v>0</v>
      </c>
      <c r="G24" s="78">
        <f t="shared" si="5"/>
        <v>0</v>
      </c>
      <c r="H24" s="78">
        <f t="shared" si="5"/>
        <v>0</v>
      </c>
      <c r="I24" s="78">
        <f t="shared" si="5"/>
        <v>0</v>
      </c>
      <c r="J24" s="78">
        <f t="shared" si="5"/>
        <v>0</v>
      </c>
      <c r="K24" s="140"/>
    </row>
    <row r="25" spans="1:11">
      <c r="A25" s="59" t="s">
        <v>241</v>
      </c>
      <c r="B25" s="26"/>
      <c r="C25" s="26"/>
      <c r="D25" s="26"/>
      <c r="E25" s="26"/>
      <c r="F25" s="26"/>
      <c r="G25" s="26"/>
      <c r="H25" s="26"/>
      <c r="I25" s="26"/>
      <c r="J25" s="26"/>
      <c r="K25" s="140"/>
    </row>
    <row r="26" spans="1:11">
      <c r="A26" s="59" t="s">
        <v>242</v>
      </c>
      <c r="B26" s="26"/>
      <c r="C26" s="26"/>
      <c r="D26" s="26"/>
      <c r="E26" s="26"/>
      <c r="F26" s="26"/>
      <c r="G26" s="26"/>
      <c r="H26" s="26"/>
      <c r="I26" s="26"/>
      <c r="J26" s="26"/>
      <c r="K26" s="140"/>
    </row>
    <row r="27" spans="1:11">
      <c r="A27" s="59" t="s">
        <v>243</v>
      </c>
      <c r="B27" s="26"/>
      <c r="C27" s="26"/>
      <c r="D27" s="26"/>
      <c r="E27" s="26"/>
      <c r="F27" s="26"/>
      <c r="G27" s="26"/>
      <c r="H27" s="26"/>
      <c r="I27" s="26"/>
      <c r="J27" s="26"/>
      <c r="K27" s="140"/>
    </row>
    <row r="28" spans="1:11">
      <c r="A28" s="59" t="s">
        <v>244</v>
      </c>
      <c r="B28" s="26"/>
      <c r="C28" s="26"/>
      <c r="D28" s="26"/>
      <c r="E28" s="26"/>
      <c r="F28" s="26"/>
      <c r="G28" s="26"/>
      <c r="H28" s="26"/>
      <c r="I28" s="26"/>
      <c r="J28" s="26"/>
      <c r="K28" s="140"/>
    </row>
    <row r="29" spans="1:11">
      <c r="A29" s="59" t="s">
        <v>245</v>
      </c>
      <c r="B29" s="26"/>
      <c r="C29" s="26"/>
      <c r="D29" s="26"/>
      <c r="E29" s="26"/>
      <c r="F29" s="26"/>
      <c r="G29" s="26"/>
      <c r="H29" s="26"/>
      <c r="I29" s="26"/>
      <c r="J29" s="26"/>
      <c r="K29" s="140"/>
    </row>
    <row r="30" spans="1:11">
      <c r="A30" s="59" t="s">
        <v>246</v>
      </c>
      <c r="B30" s="26"/>
      <c r="C30" s="26"/>
      <c r="D30" s="26"/>
      <c r="E30" s="26"/>
      <c r="F30" s="26"/>
      <c r="G30" s="26"/>
      <c r="H30" s="26"/>
      <c r="I30" s="26"/>
      <c r="J30" s="26"/>
      <c r="K30" s="140"/>
    </row>
    <row r="31" spans="1:11">
      <c r="A31" s="59" t="s">
        <v>247</v>
      </c>
      <c r="B31" s="26"/>
      <c r="C31" s="26"/>
      <c r="D31" s="26"/>
      <c r="E31" s="26"/>
      <c r="F31" s="26"/>
      <c r="G31" s="26"/>
      <c r="H31" s="26"/>
      <c r="I31" s="26"/>
      <c r="J31" s="26"/>
      <c r="K31" s="140"/>
    </row>
    <row r="32" spans="1:11">
      <c r="A32" s="58" t="s">
        <v>120</v>
      </c>
      <c r="B32" s="78">
        <f>SUM(B33:B35)</f>
        <v>0</v>
      </c>
      <c r="C32" s="78">
        <f>SUM(C33:C35)</f>
        <v>0</v>
      </c>
      <c r="D32" s="78">
        <f t="shared" ref="D32:J32" si="6">SUM(D33:D35)</f>
        <v>0</v>
      </c>
      <c r="E32" s="78">
        <f>SUM(E33:E35)</f>
        <v>0</v>
      </c>
      <c r="F32" s="78">
        <f t="shared" si="6"/>
        <v>0</v>
      </c>
      <c r="G32" s="78">
        <f>SUM(G33:G35)</f>
        <v>0</v>
      </c>
      <c r="H32" s="78">
        <f>SUM(H33:H35)</f>
        <v>0</v>
      </c>
      <c r="I32" s="78">
        <f>SUM(I33:I35)</f>
        <v>0</v>
      </c>
      <c r="J32" s="78">
        <f t="shared" si="6"/>
        <v>0</v>
      </c>
      <c r="K32" s="140"/>
    </row>
    <row r="33" spans="1:11">
      <c r="A33" s="59" t="s">
        <v>248</v>
      </c>
      <c r="B33" s="26"/>
      <c r="C33" s="26"/>
      <c r="D33" s="26"/>
      <c r="E33" s="26"/>
      <c r="F33" s="26"/>
      <c r="G33" s="26"/>
      <c r="H33" s="26"/>
      <c r="I33" s="26"/>
      <c r="J33" s="26"/>
      <c r="K33" s="140"/>
    </row>
    <row r="34" spans="1:11">
      <c r="A34" s="59" t="s">
        <v>249</v>
      </c>
      <c r="B34" s="26"/>
      <c r="C34" s="26"/>
      <c r="D34" s="26"/>
      <c r="E34" s="26"/>
      <c r="F34" s="26"/>
      <c r="G34" s="26"/>
      <c r="H34" s="26"/>
      <c r="I34" s="26"/>
      <c r="J34" s="26"/>
      <c r="K34" s="140"/>
    </row>
    <row r="35" spans="1:11">
      <c r="A35" s="59" t="s">
        <v>250</v>
      </c>
      <c r="B35" s="26"/>
      <c r="C35" s="26"/>
      <c r="D35" s="26"/>
      <c r="E35" s="26"/>
      <c r="F35" s="26"/>
      <c r="G35" s="26"/>
      <c r="H35" s="26"/>
      <c r="I35" s="26"/>
      <c r="J35" s="26"/>
      <c r="K35" s="140"/>
    </row>
    <row r="36" spans="1:11">
      <c r="A36" s="58" t="s">
        <v>121</v>
      </c>
      <c r="B36" s="78">
        <f t="shared" ref="B36:J36" si="7">SUM(B37:B39,B42)</f>
        <v>0</v>
      </c>
      <c r="C36" s="78">
        <f t="shared" si="7"/>
        <v>0</v>
      </c>
      <c r="D36" s="78">
        <f t="shared" si="7"/>
        <v>0</v>
      </c>
      <c r="E36" s="78">
        <f t="shared" si="7"/>
        <v>0</v>
      </c>
      <c r="F36" s="78">
        <f t="shared" si="7"/>
        <v>0</v>
      </c>
      <c r="G36" s="78">
        <f t="shared" si="7"/>
        <v>0</v>
      </c>
      <c r="H36" s="78">
        <f t="shared" si="7"/>
        <v>0</v>
      </c>
      <c r="I36" s="78">
        <f t="shared" si="7"/>
        <v>0</v>
      </c>
      <c r="J36" s="78">
        <f t="shared" si="7"/>
        <v>0</v>
      </c>
      <c r="K36" s="140"/>
    </row>
    <row r="37" spans="1:11">
      <c r="A37" s="59" t="s">
        <v>122</v>
      </c>
      <c r="B37" s="26"/>
      <c r="C37" s="26"/>
      <c r="D37" s="26"/>
      <c r="E37" s="26"/>
      <c r="F37" s="26"/>
      <c r="G37" s="26"/>
      <c r="H37" s="26"/>
      <c r="I37" s="26"/>
      <c r="J37" s="26"/>
      <c r="K37" s="140"/>
    </row>
    <row r="38" spans="1:11">
      <c r="A38" s="59" t="s">
        <v>123</v>
      </c>
      <c r="B38" s="26"/>
      <c r="C38" s="26"/>
      <c r="D38" s="26"/>
      <c r="E38" s="26"/>
      <c r="F38" s="26"/>
      <c r="G38" s="26"/>
      <c r="H38" s="26"/>
      <c r="I38" s="26"/>
      <c r="J38" s="26"/>
      <c r="K38" s="140"/>
    </row>
    <row r="39" spans="1:11">
      <c r="A39" s="59" t="s">
        <v>124</v>
      </c>
      <c r="B39" s="128">
        <f t="shared" ref="B39:J39" si="8">SUM(B40:B41)</f>
        <v>0</v>
      </c>
      <c r="C39" s="128">
        <f t="shared" si="8"/>
        <v>0</v>
      </c>
      <c r="D39" s="128">
        <f t="shared" si="8"/>
        <v>0</v>
      </c>
      <c r="E39" s="128">
        <f t="shared" si="8"/>
        <v>0</v>
      </c>
      <c r="F39" s="128">
        <f t="shared" si="8"/>
        <v>0</v>
      </c>
      <c r="G39" s="128">
        <f t="shared" si="8"/>
        <v>0</v>
      </c>
      <c r="H39" s="128">
        <f t="shared" si="8"/>
        <v>0</v>
      </c>
      <c r="I39" s="128">
        <f t="shared" si="8"/>
        <v>0</v>
      </c>
      <c r="J39" s="128">
        <f t="shared" si="8"/>
        <v>0</v>
      </c>
      <c r="K39" s="140"/>
    </row>
    <row r="40" spans="1:11" ht="27.6">
      <c r="A40" s="59" t="s">
        <v>379</v>
      </c>
      <c r="B40" s="26"/>
      <c r="C40" s="26"/>
      <c r="D40" s="26"/>
      <c r="E40" s="26"/>
      <c r="F40" s="26"/>
      <c r="G40" s="26"/>
      <c r="H40" s="26"/>
      <c r="I40" s="26"/>
      <c r="J40" s="26"/>
      <c r="K40" s="140"/>
    </row>
    <row r="41" spans="1:11">
      <c r="A41" s="59" t="s">
        <v>125</v>
      </c>
      <c r="B41" s="26"/>
      <c r="C41" s="26"/>
      <c r="D41" s="26"/>
      <c r="E41" s="26"/>
      <c r="F41" s="26"/>
      <c r="G41" s="26"/>
      <c r="H41" s="26"/>
      <c r="I41" s="26"/>
      <c r="J41" s="26"/>
      <c r="K41" s="140"/>
    </row>
    <row r="42" spans="1:11">
      <c r="A42" s="59" t="s">
        <v>126</v>
      </c>
      <c r="B42" s="26"/>
      <c r="C42" s="26"/>
      <c r="D42" s="26"/>
      <c r="E42" s="26"/>
      <c r="F42" s="26"/>
      <c r="G42" s="26"/>
      <c r="H42" s="26"/>
      <c r="I42" s="26"/>
      <c r="J42" s="26"/>
      <c r="K42" s="140"/>
    </row>
    <row r="43" spans="1:11">
      <c r="A43" s="24"/>
      <c r="B43" s="24"/>
      <c r="C43" s="24"/>
      <c r="D43" s="24"/>
      <c r="E43" s="24"/>
      <c r="F43" s="24"/>
      <c r="G43" s="24"/>
      <c r="H43" s="24"/>
      <c r="I43" s="24"/>
      <c r="J43" s="24"/>
    </row>
    <row r="44" spans="1:11" s="23" customFormat="1" ht="13.2"/>
    <row r="45" spans="1:11" s="23" customFormat="1">
      <c r="A45" s="25"/>
    </row>
    <row r="46" spans="1:11" s="2" customFormat="1">
      <c r="A46" s="67" t="s">
        <v>96</v>
      </c>
      <c r="D46" s="5"/>
    </row>
    <row r="47" spans="1:11" s="2" customFormat="1">
      <c r="D47"/>
      <c r="E47"/>
      <c r="F47"/>
      <c r="G47"/>
      <c r="I47"/>
    </row>
    <row r="48" spans="1:11" s="2" customFormat="1">
      <c r="B48" s="66"/>
      <c r="C48" s="66"/>
      <c r="F48" s="66"/>
      <c r="G48" s="69"/>
      <c r="H48" s="66"/>
      <c r="I48"/>
      <c r="J48"/>
    </row>
    <row r="49" spans="1:10" s="2" customFormat="1">
      <c r="B49" s="65" t="s">
        <v>251</v>
      </c>
      <c r="F49" s="12" t="s">
        <v>256</v>
      </c>
      <c r="G49" s="68"/>
      <c r="I49"/>
      <c r="J49"/>
    </row>
    <row r="50" spans="1:10" s="2" customFormat="1">
      <c r="B50" s="62" t="s">
        <v>127</v>
      </c>
      <c r="F50" s="2" t="s">
        <v>252</v>
      </c>
      <c r="G50"/>
      <c r="I50"/>
      <c r="J50"/>
    </row>
    <row r="51" spans="1:10" customFormat="1">
      <c r="A51" s="2"/>
      <c r="B51" s="25"/>
      <c r="H51" s="25"/>
    </row>
    <row r="52" spans="1:10" s="2" customFormat="1">
      <c r="A52" s="11"/>
      <c r="B52" s="11"/>
      <c r="C52" s="11"/>
    </row>
    <row r="53" spans="1:10">
      <c r="A53" s="24"/>
      <c r="B53" s="24"/>
      <c r="C53" s="24"/>
      <c r="D53" s="24"/>
      <c r="E53" s="24"/>
      <c r="F53" s="24"/>
      <c r="G53" s="24"/>
      <c r="H53" s="24"/>
      <c r="I53" s="24"/>
      <c r="J53" s="24"/>
    </row>
  </sheetData>
  <mergeCells count="6">
    <mergeCell ref="B7:C7"/>
    <mergeCell ref="D7:E7"/>
    <mergeCell ref="F7:G7"/>
    <mergeCell ref="I7:J7"/>
    <mergeCell ref="I1:J1"/>
    <mergeCell ref="I2:J2"/>
  </mergeCells>
  <pageMargins left="0.25" right="0.25" top="0.75" bottom="0.75" header="0.3" footer="0.3"/>
  <pageSetup paperSize="9" scale="67" orientation="landscape" r:id="rId1"/>
  <rowBreaks count="1" manualBreakCount="1">
    <brk id="31" max="10" man="1"/>
  </rowBreaks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rgb="FFF3F3F3"/>
    <pageSetUpPr fitToPage="1"/>
  </sheetPr>
  <dimension ref="A1:I99"/>
  <sheetViews>
    <sheetView view="pageBreakPreview" topLeftCell="A83" zoomScale="80" zoomScaleNormal="80" zoomScaleSheetLayoutView="80" workbookViewId="0">
      <selection activeCell="F11" sqref="F11"/>
    </sheetView>
  </sheetViews>
  <sheetFormatPr defaultColWidth="9.109375" defaultRowHeight="13.8"/>
  <cols>
    <col min="1" max="1" width="6" style="189" customWidth="1"/>
    <col min="2" max="2" width="21.109375" style="189" customWidth="1"/>
    <col min="3" max="3" width="17.33203125" style="516" customWidth="1"/>
    <col min="4" max="4" width="18.44140625" style="533" customWidth="1"/>
    <col min="5" max="5" width="19.5546875" style="189" customWidth="1"/>
    <col min="6" max="6" width="22" style="189" customWidth="1"/>
    <col min="7" max="7" width="25.33203125" style="526" customWidth="1"/>
    <col min="8" max="8" width="18.33203125" style="189" customWidth="1"/>
    <col min="9" max="9" width="17.109375" style="547" customWidth="1"/>
    <col min="10" max="16384" width="9.109375" style="189"/>
  </cols>
  <sheetData>
    <row r="1" spans="1:9" ht="27.6">
      <c r="A1" s="183" t="s">
        <v>458</v>
      </c>
      <c r="B1" s="183"/>
      <c r="C1" s="507"/>
      <c r="D1" s="527"/>
      <c r="E1" s="184"/>
      <c r="F1" s="184"/>
      <c r="G1" s="517"/>
      <c r="H1" s="184"/>
      <c r="I1" s="539" t="s">
        <v>97</v>
      </c>
    </row>
    <row r="2" spans="1:9" ht="27.6">
      <c r="A2" s="143" t="s">
        <v>128</v>
      </c>
      <c r="B2" s="143"/>
      <c r="C2" s="507"/>
      <c r="D2" s="527"/>
      <c r="E2" s="184"/>
      <c r="F2" s="184"/>
      <c r="G2" s="517"/>
      <c r="H2" s="184"/>
      <c r="I2" s="540" t="str">
        <f>'ფორმა N1'!L2</f>
        <v>09/01/2020-09/21/2020</v>
      </c>
    </row>
    <row r="3" spans="1:9">
      <c r="A3" s="184"/>
      <c r="B3" s="184"/>
      <c r="C3" s="507"/>
      <c r="D3" s="527"/>
      <c r="E3" s="184"/>
      <c r="F3" s="184"/>
      <c r="G3" s="517"/>
      <c r="H3" s="184"/>
      <c r="I3" s="541"/>
    </row>
    <row r="4" spans="1:9">
      <c r="A4" s="110" t="s">
        <v>257</v>
      </c>
      <c r="B4" s="110"/>
      <c r="C4" s="508"/>
      <c r="D4" s="527"/>
      <c r="E4" s="356"/>
      <c r="F4" s="185"/>
      <c r="G4" s="517"/>
      <c r="H4" s="184"/>
      <c r="I4" s="542"/>
    </row>
    <row r="5" spans="1:9" s="361" customFormat="1">
      <c r="A5" s="357" t="str">
        <f>'ფორმა N1'!A5</f>
        <v xml:space="preserve"> საარჩევნო სუბიექტი   ,,დავით   თარხან-მოურავი,   ირმა   ინაშვილი   -  საქართველოს   პატრიოტთა   ალიანსი</v>
      </c>
      <c r="B5" s="357"/>
      <c r="C5" s="509"/>
      <c r="D5" s="528"/>
      <c r="E5" s="358"/>
      <c r="F5" s="359"/>
      <c r="G5" s="534"/>
      <c r="H5" s="360"/>
      <c r="I5" s="543"/>
    </row>
    <row r="6" spans="1:9" ht="15">
      <c r="A6" s="137"/>
      <c r="B6" s="137"/>
      <c r="C6" s="510"/>
      <c r="D6" s="527"/>
      <c r="E6" s="362"/>
      <c r="F6" s="184"/>
      <c r="G6" s="517"/>
      <c r="H6" s="184"/>
      <c r="I6" s="544"/>
    </row>
    <row r="7" spans="1:9" ht="55.2">
      <c r="A7" s="363" t="s">
        <v>64</v>
      </c>
      <c r="B7" s="363" t="s">
        <v>449</v>
      </c>
      <c r="C7" s="511" t="s">
        <v>450</v>
      </c>
      <c r="D7" s="529" t="s">
        <v>451</v>
      </c>
      <c r="E7" s="364" t="s">
        <v>452</v>
      </c>
      <c r="F7" s="364" t="s">
        <v>346</v>
      </c>
      <c r="G7" s="518" t="s">
        <v>453</v>
      </c>
      <c r="H7" s="364" t="s">
        <v>454</v>
      </c>
      <c r="I7" s="364" t="s">
        <v>455</v>
      </c>
    </row>
    <row r="8" spans="1:9">
      <c r="A8" s="363">
        <v>1</v>
      </c>
      <c r="B8" s="363">
        <v>2</v>
      </c>
      <c r="C8" s="512">
        <v>3</v>
      </c>
      <c r="D8" s="529">
        <v>4</v>
      </c>
      <c r="E8" s="363">
        <v>5</v>
      </c>
      <c r="F8" s="364">
        <v>6</v>
      </c>
      <c r="G8" s="535">
        <v>7</v>
      </c>
      <c r="H8" s="364">
        <v>8</v>
      </c>
      <c r="I8" s="364">
        <v>9</v>
      </c>
    </row>
    <row r="9" spans="1:9" ht="27.6">
      <c r="A9" s="365">
        <v>1</v>
      </c>
      <c r="B9" s="471" t="s">
        <v>733</v>
      </c>
      <c r="C9" s="472" t="s">
        <v>734</v>
      </c>
      <c r="D9" s="470" t="s">
        <v>735</v>
      </c>
      <c r="E9" s="470" t="s">
        <v>736</v>
      </c>
      <c r="F9" s="471" t="s">
        <v>737</v>
      </c>
      <c r="G9" s="470" t="s">
        <v>738</v>
      </c>
      <c r="H9" s="558" t="s">
        <v>739</v>
      </c>
      <c r="I9" s="559" t="s">
        <v>740</v>
      </c>
    </row>
    <row r="10" spans="1:9" ht="27.6">
      <c r="A10" s="365">
        <v>2</v>
      </c>
      <c r="B10" s="471" t="s">
        <v>733</v>
      </c>
      <c r="C10" s="472" t="s">
        <v>734</v>
      </c>
      <c r="D10" s="470" t="s">
        <v>735</v>
      </c>
      <c r="E10" s="470" t="s">
        <v>741</v>
      </c>
      <c r="F10" s="471" t="s">
        <v>742</v>
      </c>
      <c r="G10" s="470" t="s">
        <v>743</v>
      </c>
      <c r="H10" s="558">
        <v>402003318</v>
      </c>
      <c r="I10" s="559" t="s">
        <v>740</v>
      </c>
    </row>
    <row r="11" spans="1:9" ht="27.6">
      <c r="A11" s="365">
        <v>3</v>
      </c>
      <c r="B11" s="471" t="s">
        <v>733</v>
      </c>
      <c r="C11" s="472" t="s">
        <v>734</v>
      </c>
      <c r="D11" s="470" t="s">
        <v>735</v>
      </c>
      <c r="E11" s="470" t="s">
        <v>744</v>
      </c>
      <c r="F11" s="471" t="s">
        <v>745</v>
      </c>
      <c r="G11" s="470" t="s">
        <v>746</v>
      </c>
      <c r="H11" s="558" t="s">
        <v>739</v>
      </c>
      <c r="I11" s="559" t="s">
        <v>740</v>
      </c>
    </row>
    <row r="12" spans="1:9" ht="27.6">
      <c r="A12" s="365">
        <v>4</v>
      </c>
      <c r="B12" s="471" t="s">
        <v>733</v>
      </c>
      <c r="C12" s="472" t="s">
        <v>734</v>
      </c>
      <c r="D12" s="470" t="s">
        <v>735</v>
      </c>
      <c r="E12" s="470" t="s">
        <v>747</v>
      </c>
      <c r="F12" s="471" t="s">
        <v>748</v>
      </c>
      <c r="G12" s="470" t="s">
        <v>749</v>
      </c>
      <c r="H12" s="558" t="s">
        <v>739</v>
      </c>
      <c r="I12" s="559" t="s">
        <v>740</v>
      </c>
    </row>
    <row r="13" spans="1:9" ht="27.6">
      <c r="A13" s="365">
        <v>5</v>
      </c>
      <c r="B13" s="471" t="s">
        <v>733</v>
      </c>
      <c r="C13" s="548" t="s">
        <v>750</v>
      </c>
      <c r="D13" s="473" t="s">
        <v>751</v>
      </c>
      <c r="E13" s="474" t="s">
        <v>752</v>
      </c>
      <c r="F13" s="475" t="s">
        <v>753</v>
      </c>
      <c r="G13" s="470" t="s">
        <v>754</v>
      </c>
      <c r="H13" s="548" t="s">
        <v>755</v>
      </c>
      <c r="I13" s="475" t="s">
        <v>756</v>
      </c>
    </row>
    <row r="14" spans="1:9" ht="27.6">
      <c r="A14" s="365">
        <v>6</v>
      </c>
      <c r="B14" s="471" t="s">
        <v>733</v>
      </c>
      <c r="C14" s="548" t="s">
        <v>757</v>
      </c>
      <c r="D14" s="473" t="s">
        <v>758</v>
      </c>
      <c r="E14" s="476" t="s">
        <v>759</v>
      </c>
      <c r="F14" s="475" t="s">
        <v>760</v>
      </c>
      <c r="G14" s="519" t="s">
        <v>761</v>
      </c>
      <c r="H14" s="560" t="s">
        <v>762</v>
      </c>
      <c r="I14" s="559" t="s">
        <v>763</v>
      </c>
    </row>
    <row r="15" spans="1:9" ht="27.6">
      <c r="A15" s="365">
        <v>7</v>
      </c>
      <c r="B15" s="471" t="s">
        <v>733</v>
      </c>
      <c r="C15" s="548" t="s">
        <v>764</v>
      </c>
      <c r="D15" s="473" t="s">
        <v>765</v>
      </c>
      <c r="E15" s="476" t="s">
        <v>759</v>
      </c>
      <c r="F15" s="475" t="s">
        <v>766</v>
      </c>
      <c r="G15" s="519" t="s">
        <v>754</v>
      </c>
      <c r="H15" s="560" t="s">
        <v>767</v>
      </c>
      <c r="I15" s="559" t="s">
        <v>768</v>
      </c>
    </row>
    <row r="16" spans="1:9">
      <c r="A16" s="365">
        <v>8</v>
      </c>
      <c r="B16" s="471" t="s">
        <v>733</v>
      </c>
      <c r="C16" s="548" t="s">
        <v>769</v>
      </c>
      <c r="D16" s="473" t="s">
        <v>770</v>
      </c>
      <c r="E16" s="475" t="s">
        <v>771</v>
      </c>
      <c r="F16" s="475" t="s">
        <v>772</v>
      </c>
      <c r="G16" s="473" t="s">
        <v>754</v>
      </c>
      <c r="H16" s="560" t="s">
        <v>773</v>
      </c>
      <c r="I16" s="559" t="s">
        <v>774</v>
      </c>
    </row>
    <row r="17" spans="1:9" ht="27.6">
      <c r="A17" s="365">
        <v>9</v>
      </c>
      <c r="B17" s="471" t="s">
        <v>733</v>
      </c>
      <c r="C17" s="548" t="s">
        <v>775</v>
      </c>
      <c r="D17" s="473" t="s">
        <v>776</v>
      </c>
      <c r="E17" s="475" t="s">
        <v>771</v>
      </c>
      <c r="F17" s="475" t="s">
        <v>777</v>
      </c>
      <c r="G17" s="473" t="s">
        <v>778</v>
      </c>
      <c r="H17" s="560" t="s">
        <v>779</v>
      </c>
      <c r="I17" s="559" t="s">
        <v>780</v>
      </c>
    </row>
    <row r="18" spans="1:9">
      <c r="A18" s="365">
        <v>10</v>
      </c>
      <c r="B18" s="471" t="s">
        <v>733</v>
      </c>
      <c r="C18" s="548" t="s">
        <v>781</v>
      </c>
      <c r="D18" s="473" t="s">
        <v>782</v>
      </c>
      <c r="E18" s="475" t="s">
        <v>771</v>
      </c>
      <c r="F18" s="475" t="s">
        <v>783</v>
      </c>
      <c r="G18" s="473" t="s">
        <v>784</v>
      </c>
      <c r="H18" s="560" t="s">
        <v>785</v>
      </c>
      <c r="I18" s="559" t="s">
        <v>786</v>
      </c>
    </row>
    <row r="19" spans="1:9" ht="27.6">
      <c r="A19" s="365">
        <v>11</v>
      </c>
      <c r="B19" s="471" t="s">
        <v>733</v>
      </c>
      <c r="C19" s="548" t="s">
        <v>787</v>
      </c>
      <c r="D19" s="473" t="s">
        <v>788</v>
      </c>
      <c r="E19" s="475" t="s">
        <v>771</v>
      </c>
      <c r="F19" s="475" t="s">
        <v>789</v>
      </c>
      <c r="G19" s="473" t="s">
        <v>790</v>
      </c>
      <c r="H19" s="560" t="s">
        <v>791</v>
      </c>
      <c r="I19" s="559" t="s">
        <v>792</v>
      </c>
    </row>
    <row r="20" spans="1:9" ht="27.6">
      <c r="A20" s="365">
        <v>12</v>
      </c>
      <c r="B20" s="471" t="s">
        <v>733</v>
      </c>
      <c r="C20" s="548" t="s">
        <v>793</v>
      </c>
      <c r="D20" s="473" t="s">
        <v>794</v>
      </c>
      <c r="E20" s="475" t="s">
        <v>771</v>
      </c>
      <c r="F20" s="475" t="s">
        <v>795</v>
      </c>
      <c r="G20" s="473" t="s">
        <v>796</v>
      </c>
      <c r="H20" s="560" t="s">
        <v>797</v>
      </c>
      <c r="I20" s="559" t="s">
        <v>798</v>
      </c>
    </row>
    <row r="21" spans="1:9" ht="27.6">
      <c r="A21" s="365">
        <v>13</v>
      </c>
      <c r="B21" s="471" t="s">
        <v>733</v>
      </c>
      <c r="C21" s="548" t="s">
        <v>799</v>
      </c>
      <c r="D21" s="473" t="s">
        <v>800</v>
      </c>
      <c r="E21" s="475" t="s">
        <v>771</v>
      </c>
      <c r="F21" s="475" t="s">
        <v>801</v>
      </c>
      <c r="G21" s="473" t="s">
        <v>754</v>
      </c>
      <c r="H21" s="560" t="s">
        <v>802</v>
      </c>
      <c r="I21" s="559" t="s">
        <v>803</v>
      </c>
    </row>
    <row r="22" spans="1:9" ht="27.6">
      <c r="A22" s="365">
        <v>14</v>
      </c>
      <c r="B22" s="471" t="s">
        <v>733</v>
      </c>
      <c r="C22" s="548" t="s">
        <v>804</v>
      </c>
      <c r="D22" s="473" t="s">
        <v>805</v>
      </c>
      <c r="E22" s="475" t="s">
        <v>771</v>
      </c>
      <c r="F22" s="475" t="s">
        <v>806</v>
      </c>
      <c r="G22" s="473" t="s">
        <v>807</v>
      </c>
      <c r="H22" s="560" t="s">
        <v>808</v>
      </c>
      <c r="I22" s="559" t="s">
        <v>809</v>
      </c>
    </row>
    <row r="23" spans="1:9" ht="27.6">
      <c r="A23" s="365">
        <v>15</v>
      </c>
      <c r="B23" s="471" t="s">
        <v>733</v>
      </c>
      <c r="C23" s="548" t="s">
        <v>810</v>
      </c>
      <c r="D23" s="473" t="s">
        <v>811</v>
      </c>
      <c r="E23" s="475" t="s">
        <v>771</v>
      </c>
      <c r="F23" s="475" t="s">
        <v>812</v>
      </c>
      <c r="G23" s="473" t="s">
        <v>813</v>
      </c>
      <c r="H23" s="560" t="s">
        <v>814</v>
      </c>
      <c r="I23" s="559" t="s">
        <v>815</v>
      </c>
    </row>
    <row r="24" spans="1:9" ht="27.6">
      <c r="A24" s="365">
        <v>16</v>
      </c>
      <c r="B24" s="471" t="s">
        <v>733</v>
      </c>
      <c r="C24" s="548" t="s">
        <v>816</v>
      </c>
      <c r="D24" s="473" t="s">
        <v>817</v>
      </c>
      <c r="E24" s="475" t="s">
        <v>771</v>
      </c>
      <c r="F24" s="475" t="s">
        <v>783</v>
      </c>
      <c r="G24" s="473" t="s">
        <v>784</v>
      </c>
      <c r="H24" s="560" t="s">
        <v>818</v>
      </c>
      <c r="I24" s="559" t="s">
        <v>819</v>
      </c>
    </row>
    <row r="25" spans="1:9" ht="27.6">
      <c r="A25" s="365">
        <v>17</v>
      </c>
      <c r="B25" s="471" t="s">
        <v>733</v>
      </c>
      <c r="C25" s="548" t="s">
        <v>820</v>
      </c>
      <c r="D25" s="473" t="s">
        <v>821</v>
      </c>
      <c r="E25" s="475" t="s">
        <v>771</v>
      </c>
      <c r="F25" s="475" t="s">
        <v>822</v>
      </c>
      <c r="G25" s="473" t="s">
        <v>823</v>
      </c>
      <c r="H25" s="560" t="s">
        <v>824</v>
      </c>
      <c r="I25" s="559" t="s">
        <v>825</v>
      </c>
    </row>
    <row r="26" spans="1:9" ht="27.6">
      <c r="A26" s="365">
        <v>18</v>
      </c>
      <c r="B26" s="471" t="s">
        <v>733</v>
      </c>
      <c r="C26" s="548" t="s">
        <v>826</v>
      </c>
      <c r="D26" s="473" t="s">
        <v>827</v>
      </c>
      <c r="E26" s="475" t="s">
        <v>771</v>
      </c>
      <c r="F26" s="475" t="s">
        <v>828</v>
      </c>
      <c r="G26" s="473" t="s">
        <v>761</v>
      </c>
      <c r="H26" s="560" t="s">
        <v>829</v>
      </c>
      <c r="I26" s="559" t="s">
        <v>830</v>
      </c>
    </row>
    <row r="27" spans="1:9" ht="27.6">
      <c r="A27" s="365">
        <v>19</v>
      </c>
      <c r="B27" s="471" t="s">
        <v>733</v>
      </c>
      <c r="C27" s="548" t="s">
        <v>831</v>
      </c>
      <c r="D27" s="473" t="s">
        <v>832</v>
      </c>
      <c r="E27" s="475" t="s">
        <v>771</v>
      </c>
      <c r="F27" s="475" t="s">
        <v>833</v>
      </c>
      <c r="G27" s="473" t="s">
        <v>834</v>
      </c>
      <c r="H27" s="560" t="s">
        <v>835</v>
      </c>
      <c r="I27" s="559" t="s">
        <v>836</v>
      </c>
    </row>
    <row r="28" spans="1:9" ht="27.6">
      <c r="A28" s="365">
        <v>20</v>
      </c>
      <c r="B28" s="471" t="s">
        <v>733</v>
      </c>
      <c r="C28" s="558" t="s">
        <v>837</v>
      </c>
      <c r="D28" s="519" t="s">
        <v>838</v>
      </c>
      <c r="E28" s="476" t="s">
        <v>839</v>
      </c>
      <c r="F28" s="476" t="s">
        <v>840</v>
      </c>
      <c r="G28" s="519" t="s">
        <v>778</v>
      </c>
      <c r="H28" s="560" t="s">
        <v>841</v>
      </c>
      <c r="I28" s="559" t="s">
        <v>842</v>
      </c>
    </row>
    <row r="29" spans="1:9" ht="27.6">
      <c r="A29" s="365">
        <v>21</v>
      </c>
      <c r="B29" s="471" t="s">
        <v>733</v>
      </c>
      <c r="C29" s="548" t="s">
        <v>843</v>
      </c>
      <c r="D29" s="473" t="s">
        <v>844</v>
      </c>
      <c r="E29" s="475" t="s">
        <v>845</v>
      </c>
      <c r="F29" s="475" t="s">
        <v>846</v>
      </c>
      <c r="G29" s="473" t="s">
        <v>847</v>
      </c>
      <c r="H29" s="560" t="s">
        <v>848</v>
      </c>
      <c r="I29" s="559" t="s">
        <v>515</v>
      </c>
    </row>
    <row r="30" spans="1:9">
      <c r="A30" s="365">
        <v>22</v>
      </c>
      <c r="B30" s="471" t="s">
        <v>733</v>
      </c>
      <c r="C30" s="548" t="s">
        <v>849</v>
      </c>
      <c r="D30" s="473" t="s">
        <v>850</v>
      </c>
      <c r="E30" s="475" t="s">
        <v>771</v>
      </c>
      <c r="F30" s="475" t="s">
        <v>783</v>
      </c>
      <c r="G30" s="473" t="s">
        <v>784</v>
      </c>
      <c r="H30" s="560" t="s">
        <v>851</v>
      </c>
      <c r="I30" s="559" t="s">
        <v>852</v>
      </c>
    </row>
    <row r="31" spans="1:9" ht="27.6">
      <c r="A31" s="365">
        <v>23</v>
      </c>
      <c r="B31" s="471" t="s">
        <v>733</v>
      </c>
      <c r="C31" s="548" t="s">
        <v>853</v>
      </c>
      <c r="D31" s="473" t="s">
        <v>854</v>
      </c>
      <c r="E31" s="475" t="s">
        <v>771</v>
      </c>
      <c r="F31" s="475" t="s">
        <v>766</v>
      </c>
      <c r="G31" s="473" t="s">
        <v>754</v>
      </c>
      <c r="H31" s="560" t="s">
        <v>855</v>
      </c>
      <c r="I31" s="559" t="s">
        <v>516</v>
      </c>
    </row>
    <row r="32" spans="1:9" ht="27.6">
      <c r="A32" s="365">
        <v>24</v>
      </c>
      <c r="B32" s="471" t="s">
        <v>733</v>
      </c>
      <c r="C32" s="548" t="s">
        <v>856</v>
      </c>
      <c r="D32" s="473" t="s">
        <v>857</v>
      </c>
      <c r="E32" s="475" t="s">
        <v>771</v>
      </c>
      <c r="F32" s="475" t="s">
        <v>858</v>
      </c>
      <c r="G32" s="473" t="s">
        <v>784</v>
      </c>
      <c r="H32" s="560" t="s">
        <v>859</v>
      </c>
      <c r="I32" s="559" t="s">
        <v>860</v>
      </c>
    </row>
    <row r="33" spans="1:9">
      <c r="A33" s="365">
        <v>25</v>
      </c>
      <c r="B33" s="471" t="s">
        <v>733</v>
      </c>
      <c r="C33" s="548" t="s">
        <v>861</v>
      </c>
      <c r="D33" s="473" t="s">
        <v>862</v>
      </c>
      <c r="E33" s="475" t="s">
        <v>771</v>
      </c>
      <c r="F33" s="475" t="s">
        <v>863</v>
      </c>
      <c r="G33" s="473" t="s">
        <v>754</v>
      </c>
      <c r="H33" s="560" t="s">
        <v>864</v>
      </c>
      <c r="I33" s="559" t="s">
        <v>865</v>
      </c>
    </row>
    <row r="34" spans="1:9" ht="27.6">
      <c r="A34" s="365">
        <v>26</v>
      </c>
      <c r="B34" s="471" t="s">
        <v>733</v>
      </c>
      <c r="C34" s="548" t="s">
        <v>866</v>
      </c>
      <c r="D34" s="473" t="s">
        <v>867</v>
      </c>
      <c r="E34" s="475" t="s">
        <v>868</v>
      </c>
      <c r="F34" s="475" t="s">
        <v>869</v>
      </c>
      <c r="G34" s="519" t="s">
        <v>778</v>
      </c>
      <c r="H34" s="560" t="s">
        <v>870</v>
      </c>
      <c r="I34" s="559" t="s">
        <v>871</v>
      </c>
    </row>
    <row r="35" spans="1:9" ht="27.6">
      <c r="A35" s="365">
        <v>27</v>
      </c>
      <c r="B35" s="471" t="s">
        <v>733</v>
      </c>
      <c r="C35" s="548" t="s">
        <v>872</v>
      </c>
      <c r="D35" s="473" t="s">
        <v>873</v>
      </c>
      <c r="E35" s="475" t="s">
        <v>868</v>
      </c>
      <c r="F35" s="475" t="s">
        <v>874</v>
      </c>
      <c r="G35" s="473" t="s">
        <v>875</v>
      </c>
      <c r="H35" s="560" t="s">
        <v>876</v>
      </c>
      <c r="I35" s="559" t="s">
        <v>877</v>
      </c>
    </row>
    <row r="36" spans="1:9" ht="27.6">
      <c r="A36" s="365">
        <v>28</v>
      </c>
      <c r="B36" s="471" t="s">
        <v>733</v>
      </c>
      <c r="C36" s="548" t="s">
        <v>878</v>
      </c>
      <c r="D36" s="473" t="s">
        <v>879</v>
      </c>
      <c r="E36" s="475" t="s">
        <v>880</v>
      </c>
      <c r="F36" s="475" t="s">
        <v>789</v>
      </c>
      <c r="G36" s="473" t="s">
        <v>881</v>
      </c>
      <c r="H36" s="560" t="s">
        <v>882</v>
      </c>
      <c r="I36" s="559" t="s">
        <v>883</v>
      </c>
    </row>
    <row r="37" spans="1:9" ht="27.6">
      <c r="A37" s="365">
        <v>29</v>
      </c>
      <c r="B37" s="471" t="s">
        <v>733</v>
      </c>
      <c r="C37" s="548" t="s">
        <v>884</v>
      </c>
      <c r="D37" s="473" t="s">
        <v>885</v>
      </c>
      <c r="E37" s="475" t="s">
        <v>868</v>
      </c>
      <c r="F37" s="475" t="s">
        <v>886</v>
      </c>
      <c r="G37" s="473" t="s">
        <v>887</v>
      </c>
      <c r="H37" s="560" t="s">
        <v>888</v>
      </c>
      <c r="I37" s="559" t="s">
        <v>889</v>
      </c>
    </row>
    <row r="38" spans="1:9" ht="27.6">
      <c r="A38" s="365">
        <v>30</v>
      </c>
      <c r="B38" s="471" t="s">
        <v>733</v>
      </c>
      <c r="C38" s="548" t="s">
        <v>890</v>
      </c>
      <c r="D38" s="473" t="s">
        <v>891</v>
      </c>
      <c r="E38" s="475" t="s">
        <v>868</v>
      </c>
      <c r="F38" s="475" t="s">
        <v>892</v>
      </c>
      <c r="G38" s="473" t="s">
        <v>784</v>
      </c>
      <c r="H38" s="560" t="s">
        <v>893</v>
      </c>
      <c r="I38" s="559" t="s">
        <v>894</v>
      </c>
    </row>
    <row r="39" spans="1:9" ht="27.6">
      <c r="A39" s="365">
        <v>31</v>
      </c>
      <c r="B39" s="471" t="s">
        <v>733</v>
      </c>
      <c r="C39" s="548" t="s">
        <v>895</v>
      </c>
      <c r="D39" s="473" t="s">
        <v>896</v>
      </c>
      <c r="E39" s="475" t="s">
        <v>897</v>
      </c>
      <c r="F39" s="475" t="s">
        <v>898</v>
      </c>
      <c r="G39" s="473" t="s">
        <v>899</v>
      </c>
      <c r="H39" s="560" t="s">
        <v>900</v>
      </c>
      <c r="I39" s="559" t="s">
        <v>901</v>
      </c>
    </row>
    <row r="40" spans="1:9" ht="27.6">
      <c r="A40" s="365">
        <v>32</v>
      </c>
      <c r="B40" s="471" t="s">
        <v>733</v>
      </c>
      <c r="C40" s="548" t="s">
        <v>902</v>
      </c>
      <c r="D40" s="473" t="s">
        <v>903</v>
      </c>
      <c r="E40" s="475" t="s">
        <v>897</v>
      </c>
      <c r="F40" s="475" t="s">
        <v>886</v>
      </c>
      <c r="G40" s="473" t="s">
        <v>904</v>
      </c>
      <c r="H40" s="560" t="s">
        <v>905</v>
      </c>
      <c r="I40" s="559" t="s">
        <v>906</v>
      </c>
    </row>
    <row r="41" spans="1:9" ht="27.6">
      <c r="A41" s="365">
        <v>33</v>
      </c>
      <c r="B41" s="471" t="s">
        <v>733</v>
      </c>
      <c r="C41" s="548" t="s">
        <v>907</v>
      </c>
      <c r="D41" s="473" t="s">
        <v>908</v>
      </c>
      <c r="E41" s="475" t="s">
        <v>897</v>
      </c>
      <c r="F41" s="475" t="s">
        <v>886</v>
      </c>
      <c r="G41" s="473" t="s">
        <v>909</v>
      </c>
      <c r="H41" s="560" t="s">
        <v>910</v>
      </c>
      <c r="I41" s="559" t="s">
        <v>911</v>
      </c>
    </row>
    <row r="42" spans="1:9" ht="27.6">
      <c r="A42" s="365">
        <v>34</v>
      </c>
      <c r="B42" s="471" t="s">
        <v>733</v>
      </c>
      <c r="C42" s="548" t="s">
        <v>912</v>
      </c>
      <c r="D42" s="473" t="s">
        <v>913</v>
      </c>
      <c r="E42" s="475" t="s">
        <v>845</v>
      </c>
      <c r="F42" s="475" t="s">
        <v>886</v>
      </c>
      <c r="G42" s="473" t="s">
        <v>887</v>
      </c>
      <c r="H42" s="560" t="s">
        <v>914</v>
      </c>
      <c r="I42" s="559" t="s">
        <v>915</v>
      </c>
    </row>
    <row r="43" spans="1:9" ht="27.6">
      <c r="A43" s="365">
        <v>35</v>
      </c>
      <c r="B43" s="471" t="s">
        <v>733</v>
      </c>
      <c r="C43" s="548" t="s">
        <v>916</v>
      </c>
      <c r="D43" s="473" t="s">
        <v>917</v>
      </c>
      <c r="E43" s="475" t="s">
        <v>897</v>
      </c>
      <c r="F43" s="475" t="s">
        <v>918</v>
      </c>
      <c r="G43" s="473" t="s">
        <v>887</v>
      </c>
      <c r="H43" s="560" t="s">
        <v>919</v>
      </c>
      <c r="I43" s="559" t="s">
        <v>920</v>
      </c>
    </row>
    <row r="44" spans="1:9" ht="27.6">
      <c r="A44" s="365">
        <v>36</v>
      </c>
      <c r="B44" s="471" t="s">
        <v>733</v>
      </c>
      <c r="C44" s="548" t="s">
        <v>921</v>
      </c>
      <c r="D44" s="473" t="s">
        <v>922</v>
      </c>
      <c r="E44" s="475" t="s">
        <v>923</v>
      </c>
      <c r="F44" s="475" t="s">
        <v>924</v>
      </c>
      <c r="G44" s="473" t="s">
        <v>925</v>
      </c>
      <c r="H44" s="560" t="s">
        <v>926</v>
      </c>
      <c r="I44" s="559" t="s">
        <v>927</v>
      </c>
    </row>
    <row r="45" spans="1:9" ht="27.6">
      <c r="A45" s="365">
        <v>37</v>
      </c>
      <c r="B45" s="471" t="s">
        <v>733</v>
      </c>
      <c r="C45" s="548" t="s">
        <v>928</v>
      </c>
      <c r="D45" s="473" t="s">
        <v>929</v>
      </c>
      <c r="E45" s="475" t="s">
        <v>923</v>
      </c>
      <c r="F45" s="475" t="s">
        <v>930</v>
      </c>
      <c r="G45" s="473" t="s">
        <v>778</v>
      </c>
      <c r="H45" s="560" t="s">
        <v>931</v>
      </c>
      <c r="I45" s="559" t="s">
        <v>932</v>
      </c>
    </row>
    <row r="46" spans="1:9" ht="27.6">
      <c r="A46" s="365">
        <v>38</v>
      </c>
      <c r="B46" s="471" t="s">
        <v>733</v>
      </c>
      <c r="C46" s="548" t="s">
        <v>933</v>
      </c>
      <c r="D46" s="473" t="s">
        <v>934</v>
      </c>
      <c r="E46" s="475" t="s">
        <v>923</v>
      </c>
      <c r="F46" s="475" t="s">
        <v>935</v>
      </c>
      <c r="G46" s="473" t="s">
        <v>754</v>
      </c>
      <c r="H46" s="560" t="s">
        <v>936</v>
      </c>
      <c r="I46" s="559" t="s">
        <v>937</v>
      </c>
    </row>
    <row r="47" spans="1:9" ht="27.6">
      <c r="A47" s="365">
        <v>39</v>
      </c>
      <c r="B47" s="471" t="s">
        <v>733</v>
      </c>
      <c r="C47" s="548" t="s">
        <v>938</v>
      </c>
      <c r="D47" s="473" t="s">
        <v>939</v>
      </c>
      <c r="E47" s="475" t="s">
        <v>923</v>
      </c>
      <c r="F47" s="475" t="s">
        <v>940</v>
      </c>
      <c r="G47" s="473" t="s">
        <v>941</v>
      </c>
      <c r="H47" s="560" t="s">
        <v>942</v>
      </c>
      <c r="I47" s="559" t="s">
        <v>943</v>
      </c>
    </row>
    <row r="48" spans="1:9" ht="27.6">
      <c r="A48" s="365">
        <v>40</v>
      </c>
      <c r="B48" s="471" t="s">
        <v>733</v>
      </c>
      <c r="C48" s="548" t="s">
        <v>944</v>
      </c>
      <c r="D48" s="473" t="s">
        <v>945</v>
      </c>
      <c r="E48" s="475" t="s">
        <v>897</v>
      </c>
      <c r="F48" s="475" t="s">
        <v>892</v>
      </c>
      <c r="G48" s="473" t="s">
        <v>778</v>
      </c>
      <c r="H48" s="560" t="s">
        <v>946</v>
      </c>
      <c r="I48" s="559" t="s">
        <v>947</v>
      </c>
    </row>
    <row r="49" spans="1:9" ht="27.6">
      <c r="A49" s="365">
        <v>41</v>
      </c>
      <c r="B49" s="471" t="s">
        <v>733</v>
      </c>
      <c r="C49" s="548" t="s">
        <v>948</v>
      </c>
      <c r="D49" s="473" t="s">
        <v>949</v>
      </c>
      <c r="E49" s="475" t="s">
        <v>897</v>
      </c>
      <c r="F49" s="475" t="s">
        <v>940</v>
      </c>
      <c r="G49" s="473" t="s">
        <v>807</v>
      </c>
      <c r="H49" s="560" t="s">
        <v>950</v>
      </c>
      <c r="I49" s="559" t="s">
        <v>951</v>
      </c>
    </row>
    <row r="50" spans="1:9" ht="27.6">
      <c r="A50" s="365">
        <v>42</v>
      </c>
      <c r="B50" s="471" t="s">
        <v>733</v>
      </c>
      <c r="C50" s="548" t="s">
        <v>952</v>
      </c>
      <c r="D50" s="473" t="s">
        <v>953</v>
      </c>
      <c r="E50" s="475" t="s">
        <v>897</v>
      </c>
      <c r="F50" s="475" t="s">
        <v>954</v>
      </c>
      <c r="G50" s="473" t="s">
        <v>955</v>
      </c>
      <c r="H50" s="560" t="s">
        <v>956</v>
      </c>
      <c r="I50" s="559" t="s">
        <v>957</v>
      </c>
    </row>
    <row r="51" spans="1:9" ht="27.6">
      <c r="A51" s="365">
        <v>43</v>
      </c>
      <c r="B51" s="471" t="s">
        <v>733</v>
      </c>
      <c r="C51" s="548" t="s">
        <v>958</v>
      </c>
      <c r="D51" s="473" t="s">
        <v>959</v>
      </c>
      <c r="E51" s="475" t="s">
        <v>897</v>
      </c>
      <c r="F51" s="475" t="s">
        <v>960</v>
      </c>
      <c r="G51" s="473" t="s">
        <v>754</v>
      </c>
      <c r="H51" s="560" t="s">
        <v>961</v>
      </c>
      <c r="I51" s="559" t="s">
        <v>962</v>
      </c>
    </row>
    <row r="52" spans="1:9" ht="27.6">
      <c r="A52" s="365">
        <v>44</v>
      </c>
      <c r="B52" s="471" t="s">
        <v>733</v>
      </c>
      <c r="C52" s="558" t="s">
        <v>963</v>
      </c>
      <c r="D52" s="519" t="s">
        <v>964</v>
      </c>
      <c r="E52" s="476" t="s">
        <v>923</v>
      </c>
      <c r="F52" s="476" t="s">
        <v>965</v>
      </c>
      <c r="G52" s="519" t="s">
        <v>784</v>
      </c>
      <c r="H52" s="560" t="s">
        <v>966</v>
      </c>
      <c r="I52" s="559" t="s">
        <v>967</v>
      </c>
    </row>
    <row r="53" spans="1:9" ht="27.6">
      <c r="A53" s="365">
        <v>45</v>
      </c>
      <c r="B53" s="549" t="s">
        <v>733</v>
      </c>
      <c r="C53" s="561" t="s">
        <v>968</v>
      </c>
      <c r="D53" s="520" t="s">
        <v>969</v>
      </c>
      <c r="E53" s="475" t="s">
        <v>970</v>
      </c>
      <c r="F53" s="475" t="s">
        <v>801</v>
      </c>
      <c r="G53" s="473" t="s">
        <v>971</v>
      </c>
      <c r="H53" s="560" t="s">
        <v>972</v>
      </c>
      <c r="I53" s="559" t="s">
        <v>973</v>
      </c>
    </row>
    <row r="54" spans="1:9" ht="27.6">
      <c r="A54" s="365">
        <v>46</v>
      </c>
      <c r="B54" s="471" t="s">
        <v>733</v>
      </c>
      <c r="C54" s="558" t="s">
        <v>974</v>
      </c>
      <c r="D54" s="519" t="s">
        <v>975</v>
      </c>
      <c r="E54" s="476" t="s">
        <v>976</v>
      </c>
      <c r="F54" s="476" t="s">
        <v>977</v>
      </c>
      <c r="G54" s="519" t="s">
        <v>978</v>
      </c>
      <c r="H54" s="560" t="s">
        <v>979</v>
      </c>
      <c r="I54" s="559" t="s">
        <v>980</v>
      </c>
    </row>
    <row r="55" spans="1:9" ht="27.6">
      <c r="A55" s="365">
        <v>47</v>
      </c>
      <c r="B55" s="471" t="s">
        <v>733</v>
      </c>
      <c r="C55" s="558" t="s">
        <v>981</v>
      </c>
      <c r="D55" s="519" t="s">
        <v>982</v>
      </c>
      <c r="E55" s="476" t="s">
        <v>983</v>
      </c>
      <c r="F55" s="476" t="s">
        <v>984</v>
      </c>
      <c r="G55" s="519" t="s">
        <v>784</v>
      </c>
      <c r="H55" s="560" t="s">
        <v>985</v>
      </c>
      <c r="I55" s="559" t="s">
        <v>986</v>
      </c>
    </row>
    <row r="56" spans="1:9" ht="27.6">
      <c r="A56" s="365">
        <v>48</v>
      </c>
      <c r="B56" s="471" t="s">
        <v>733</v>
      </c>
      <c r="C56" s="558" t="s">
        <v>987</v>
      </c>
      <c r="D56" s="519" t="s">
        <v>964</v>
      </c>
      <c r="E56" s="476" t="s">
        <v>923</v>
      </c>
      <c r="F56" s="476" t="s">
        <v>988</v>
      </c>
      <c r="G56" s="519" t="s">
        <v>784</v>
      </c>
      <c r="H56" s="560" t="s">
        <v>989</v>
      </c>
      <c r="I56" s="559" t="s">
        <v>990</v>
      </c>
    </row>
    <row r="57" spans="1:9" ht="27.6">
      <c r="A57" s="365">
        <v>49</v>
      </c>
      <c r="B57" s="471" t="s">
        <v>733</v>
      </c>
      <c r="C57" s="472" t="s">
        <v>991</v>
      </c>
      <c r="D57" s="521" t="s">
        <v>992</v>
      </c>
      <c r="E57" s="472" t="s">
        <v>993</v>
      </c>
      <c r="F57" s="471" t="s">
        <v>994</v>
      </c>
      <c r="G57" s="473" t="s">
        <v>995</v>
      </c>
      <c r="H57" s="560" t="s">
        <v>996</v>
      </c>
      <c r="I57" s="559" t="s">
        <v>997</v>
      </c>
    </row>
    <row r="58" spans="1:9">
      <c r="A58" s="365">
        <v>50</v>
      </c>
      <c r="B58" s="471" t="s">
        <v>733</v>
      </c>
      <c r="C58" s="550" t="s">
        <v>998</v>
      </c>
      <c r="D58" s="522" t="s">
        <v>999</v>
      </c>
      <c r="E58" s="472" t="s">
        <v>993</v>
      </c>
      <c r="F58" s="475" t="s">
        <v>766</v>
      </c>
      <c r="G58" s="470" t="s">
        <v>790</v>
      </c>
      <c r="H58" s="560" t="s">
        <v>1000</v>
      </c>
      <c r="I58" s="559" t="s">
        <v>1001</v>
      </c>
    </row>
    <row r="59" spans="1:9" ht="27.6">
      <c r="A59" s="365">
        <v>51</v>
      </c>
      <c r="B59" s="471" t="s">
        <v>733</v>
      </c>
      <c r="C59" s="472" t="s">
        <v>1002</v>
      </c>
      <c r="D59" s="470" t="s">
        <v>1003</v>
      </c>
      <c r="E59" s="472" t="s">
        <v>1004</v>
      </c>
      <c r="F59" s="475" t="s">
        <v>766</v>
      </c>
      <c r="G59" s="473" t="s">
        <v>909</v>
      </c>
      <c r="H59" s="551" t="s">
        <v>1005</v>
      </c>
      <c r="I59" s="472" t="s">
        <v>1006</v>
      </c>
    </row>
    <row r="60" spans="1:9" ht="27.6">
      <c r="A60" s="365">
        <v>52</v>
      </c>
      <c r="B60" s="471" t="s">
        <v>733</v>
      </c>
      <c r="C60" s="472" t="s">
        <v>1007</v>
      </c>
      <c r="D60" s="470" t="s">
        <v>1008</v>
      </c>
      <c r="E60" s="472" t="s">
        <v>1009</v>
      </c>
      <c r="F60" s="471" t="s">
        <v>1010</v>
      </c>
      <c r="G60" s="519" t="s">
        <v>1011</v>
      </c>
      <c r="H60" s="562">
        <v>32001001482</v>
      </c>
      <c r="I60" s="559" t="s">
        <v>1012</v>
      </c>
    </row>
    <row r="61" spans="1:9" ht="27.6">
      <c r="A61" s="365">
        <v>53</v>
      </c>
      <c r="B61" s="471" t="s">
        <v>733</v>
      </c>
      <c r="C61" s="472" t="s">
        <v>793</v>
      </c>
      <c r="D61" s="470" t="s">
        <v>1013</v>
      </c>
      <c r="E61" s="472" t="s">
        <v>1009</v>
      </c>
      <c r="F61" s="471" t="s">
        <v>1014</v>
      </c>
      <c r="G61" s="470" t="s">
        <v>813</v>
      </c>
      <c r="H61" s="552">
        <v>60001017175</v>
      </c>
      <c r="I61" s="559" t="s">
        <v>1015</v>
      </c>
    </row>
    <row r="62" spans="1:9" ht="27.6">
      <c r="A62" s="365">
        <v>54</v>
      </c>
      <c r="B62" s="471" t="s">
        <v>733</v>
      </c>
      <c r="C62" s="472" t="s">
        <v>734</v>
      </c>
      <c r="D62" s="470" t="s">
        <v>1016</v>
      </c>
      <c r="E62" s="472" t="s">
        <v>1009</v>
      </c>
      <c r="F62" s="471" t="s">
        <v>1017</v>
      </c>
      <c r="G62" s="470" t="s">
        <v>1018</v>
      </c>
      <c r="H62" s="552" t="s">
        <v>1019</v>
      </c>
      <c r="I62" s="559" t="s">
        <v>1020</v>
      </c>
    </row>
    <row r="63" spans="1:9" ht="27.6">
      <c r="A63" s="365">
        <v>55</v>
      </c>
      <c r="B63" s="471" t="s">
        <v>733</v>
      </c>
      <c r="C63" s="472" t="s">
        <v>1021</v>
      </c>
      <c r="D63" s="470" t="s">
        <v>1022</v>
      </c>
      <c r="E63" s="472" t="s">
        <v>1009</v>
      </c>
      <c r="F63" s="475" t="s">
        <v>766</v>
      </c>
      <c r="G63" s="473" t="s">
        <v>754</v>
      </c>
      <c r="H63" s="552">
        <v>51001000436</v>
      </c>
      <c r="I63" s="559" t="s">
        <v>1023</v>
      </c>
    </row>
    <row r="64" spans="1:9" ht="27.6">
      <c r="A64" s="365">
        <v>56</v>
      </c>
      <c r="B64" s="471" t="s">
        <v>733</v>
      </c>
      <c r="C64" s="548" t="s">
        <v>1024</v>
      </c>
      <c r="D64" s="473" t="s">
        <v>1025</v>
      </c>
      <c r="E64" s="472" t="s">
        <v>1026</v>
      </c>
      <c r="F64" s="475" t="s">
        <v>1027</v>
      </c>
      <c r="G64" s="473" t="s">
        <v>1028</v>
      </c>
      <c r="H64" s="449" t="s">
        <v>1029</v>
      </c>
      <c r="I64" s="563" t="s">
        <v>1030</v>
      </c>
    </row>
    <row r="65" spans="1:9" ht="27.6">
      <c r="A65" s="365">
        <v>57</v>
      </c>
      <c r="B65" s="471" t="s">
        <v>733</v>
      </c>
      <c r="C65" s="553" t="s">
        <v>734</v>
      </c>
      <c r="D65" s="522" t="s">
        <v>1031</v>
      </c>
      <c r="E65" s="472" t="s">
        <v>1026</v>
      </c>
      <c r="F65" s="475" t="s">
        <v>1032</v>
      </c>
      <c r="G65" s="470" t="s">
        <v>1033</v>
      </c>
      <c r="H65" s="449" t="s">
        <v>1034</v>
      </c>
      <c r="I65" s="559" t="s">
        <v>1035</v>
      </c>
    </row>
    <row r="66" spans="1:9" ht="13.8" customHeight="1">
      <c r="A66" s="365">
        <v>58</v>
      </c>
      <c r="B66" s="471" t="s">
        <v>733</v>
      </c>
      <c r="C66" s="548" t="s">
        <v>1036</v>
      </c>
      <c r="D66" s="473" t="s">
        <v>1037</v>
      </c>
      <c r="E66" s="472" t="s">
        <v>1026</v>
      </c>
      <c r="F66" s="475" t="s">
        <v>1038</v>
      </c>
      <c r="G66" s="473" t="s">
        <v>790</v>
      </c>
      <c r="H66" s="449" t="s">
        <v>919</v>
      </c>
      <c r="I66" s="563" t="s">
        <v>1039</v>
      </c>
    </row>
    <row r="67" spans="1:9" ht="27.6">
      <c r="A67" s="365">
        <v>59</v>
      </c>
      <c r="B67" s="471" t="s">
        <v>733</v>
      </c>
      <c r="C67" s="548" t="s">
        <v>1040</v>
      </c>
      <c r="D67" s="473" t="s">
        <v>1041</v>
      </c>
      <c r="E67" s="472" t="s">
        <v>1026</v>
      </c>
      <c r="F67" s="475" t="s">
        <v>1042</v>
      </c>
      <c r="G67" s="473" t="s">
        <v>1043</v>
      </c>
      <c r="H67" s="449" t="s">
        <v>931</v>
      </c>
      <c r="I67" s="563" t="s">
        <v>1044</v>
      </c>
    </row>
    <row r="68" spans="1:9" ht="27.6">
      <c r="A68" s="365">
        <v>60</v>
      </c>
      <c r="B68" s="471" t="s">
        <v>733</v>
      </c>
      <c r="C68" s="553" t="s">
        <v>1045</v>
      </c>
      <c r="D68" s="530" t="s">
        <v>1046</v>
      </c>
      <c r="E68" s="472" t="s">
        <v>1026</v>
      </c>
      <c r="F68" s="554" t="s">
        <v>1047</v>
      </c>
      <c r="G68" s="530" t="s">
        <v>1048</v>
      </c>
      <c r="H68" s="449" t="s">
        <v>1049</v>
      </c>
      <c r="I68" s="563" t="s">
        <v>1050</v>
      </c>
    </row>
    <row r="69" spans="1:9" ht="27.6">
      <c r="A69" s="365">
        <v>61</v>
      </c>
      <c r="B69" s="471" t="s">
        <v>733</v>
      </c>
      <c r="C69" s="553" t="s">
        <v>1051</v>
      </c>
      <c r="D69" s="530" t="s">
        <v>1052</v>
      </c>
      <c r="E69" s="472" t="s">
        <v>1026</v>
      </c>
      <c r="F69" s="554" t="s">
        <v>1053</v>
      </c>
      <c r="G69" s="530" t="s">
        <v>790</v>
      </c>
      <c r="H69" s="449" t="s">
        <v>926</v>
      </c>
      <c r="I69" s="563" t="s">
        <v>1054</v>
      </c>
    </row>
    <row r="70" spans="1:9" ht="27.6">
      <c r="A70" s="365">
        <v>62</v>
      </c>
      <c r="B70" s="471" t="s">
        <v>733</v>
      </c>
      <c r="C70" s="553" t="s">
        <v>1055</v>
      </c>
      <c r="D70" s="530" t="s">
        <v>1056</v>
      </c>
      <c r="E70" s="472" t="s">
        <v>1026</v>
      </c>
      <c r="F70" s="554" t="s">
        <v>1057</v>
      </c>
      <c r="G70" s="530" t="s">
        <v>1058</v>
      </c>
      <c r="H70" s="449" t="s">
        <v>797</v>
      </c>
      <c r="I70" s="563" t="s">
        <v>1059</v>
      </c>
    </row>
    <row r="71" spans="1:9" ht="27.6">
      <c r="A71" s="365">
        <v>63</v>
      </c>
      <c r="B71" s="471" t="s">
        <v>733</v>
      </c>
      <c r="C71" s="548" t="s">
        <v>1060</v>
      </c>
      <c r="D71" s="473" t="s">
        <v>1061</v>
      </c>
      <c r="E71" s="472" t="s">
        <v>1062</v>
      </c>
      <c r="F71" s="475" t="s">
        <v>1063</v>
      </c>
      <c r="G71" s="473" t="s">
        <v>1064</v>
      </c>
      <c r="H71" s="449" t="s">
        <v>1065</v>
      </c>
      <c r="I71" s="563" t="s">
        <v>1066</v>
      </c>
    </row>
    <row r="72" spans="1:9" ht="27.6">
      <c r="A72" s="365">
        <v>64</v>
      </c>
      <c r="B72" s="471" t="s">
        <v>733</v>
      </c>
      <c r="C72" s="548" t="s">
        <v>1067</v>
      </c>
      <c r="D72" s="473" t="s">
        <v>1068</v>
      </c>
      <c r="E72" s="472" t="s">
        <v>1026</v>
      </c>
      <c r="F72" s="475" t="s">
        <v>886</v>
      </c>
      <c r="G72" s="473" t="s">
        <v>790</v>
      </c>
      <c r="H72" s="449" t="s">
        <v>910</v>
      </c>
      <c r="I72" s="563" t="s">
        <v>1069</v>
      </c>
    </row>
    <row r="73" spans="1:9" ht="27.6">
      <c r="A73" s="365">
        <v>65</v>
      </c>
      <c r="B73" s="471" t="s">
        <v>733</v>
      </c>
      <c r="C73" s="553" t="s">
        <v>1070</v>
      </c>
      <c r="D73" s="530" t="s">
        <v>1071</v>
      </c>
      <c r="E73" s="472" t="s">
        <v>1026</v>
      </c>
      <c r="F73" s="554" t="s">
        <v>1072</v>
      </c>
      <c r="G73" s="530" t="s">
        <v>790</v>
      </c>
      <c r="H73" s="449" t="s">
        <v>882</v>
      </c>
      <c r="I73" s="563" t="s">
        <v>1073</v>
      </c>
    </row>
    <row r="74" spans="1:9" ht="27.6">
      <c r="A74" s="365">
        <v>66</v>
      </c>
      <c r="B74" s="471" t="s">
        <v>733</v>
      </c>
      <c r="C74" s="553" t="s">
        <v>1074</v>
      </c>
      <c r="D74" s="530" t="s">
        <v>1075</v>
      </c>
      <c r="E74" s="472" t="s">
        <v>1026</v>
      </c>
      <c r="F74" s="554" t="s">
        <v>886</v>
      </c>
      <c r="G74" s="530" t="s">
        <v>784</v>
      </c>
      <c r="H74" s="449" t="s">
        <v>1076</v>
      </c>
      <c r="I74" s="563" t="s">
        <v>1077</v>
      </c>
    </row>
    <row r="75" spans="1:9" ht="27.6">
      <c r="A75" s="365">
        <v>67</v>
      </c>
      <c r="B75" s="471" t="s">
        <v>733</v>
      </c>
      <c r="C75" s="553" t="s">
        <v>1078</v>
      </c>
      <c r="D75" s="530" t="s">
        <v>1079</v>
      </c>
      <c r="E75" s="472" t="s">
        <v>1026</v>
      </c>
      <c r="F75" s="554" t="s">
        <v>1080</v>
      </c>
      <c r="G75" s="530" t="s">
        <v>784</v>
      </c>
      <c r="H75" s="449" t="s">
        <v>876</v>
      </c>
      <c r="I75" s="563" t="s">
        <v>1081</v>
      </c>
    </row>
    <row r="76" spans="1:9" ht="27.6">
      <c r="A76" s="365">
        <v>68</v>
      </c>
      <c r="B76" s="471" t="s">
        <v>733</v>
      </c>
      <c r="C76" s="553" t="s">
        <v>1082</v>
      </c>
      <c r="D76" s="530" t="s">
        <v>1083</v>
      </c>
      <c r="E76" s="472" t="s">
        <v>1026</v>
      </c>
      <c r="F76" s="554" t="s">
        <v>1084</v>
      </c>
      <c r="G76" s="530" t="s">
        <v>784</v>
      </c>
      <c r="H76" s="449" t="s">
        <v>900</v>
      </c>
      <c r="I76" s="563" t="s">
        <v>1085</v>
      </c>
    </row>
    <row r="77" spans="1:9" s="361" customFormat="1" ht="41.4">
      <c r="A77" s="365">
        <v>69</v>
      </c>
      <c r="B77" s="471" t="s">
        <v>733</v>
      </c>
      <c r="C77" s="548" t="s">
        <v>1086</v>
      </c>
      <c r="D77" s="522" t="s">
        <v>1087</v>
      </c>
      <c r="E77" s="472" t="s">
        <v>1026</v>
      </c>
      <c r="F77" s="475" t="s">
        <v>1088</v>
      </c>
      <c r="G77" s="473" t="s">
        <v>1089</v>
      </c>
      <c r="H77" s="448" t="s">
        <v>1090</v>
      </c>
      <c r="I77" s="559" t="s">
        <v>1091</v>
      </c>
    </row>
    <row r="78" spans="1:9" ht="27.6">
      <c r="A78" s="365">
        <v>70</v>
      </c>
      <c r="B78" s="471" t="s">
        <v>733</v>
      </c>
      <c r="C78" s="553" t="s">
        <v>1092</v>
      </c>
      <c r="D78" s="530" t="s">
        <v>1093</v>
      </c>
      <c r="E78" s="472" t="s">
        <v>1026</v>
      </c>
      <c r="F78" s="554" t="s">
        <v>1094</v>
      </c>
      <c r="G78" s="530" t="s">
        <v>1095</v>
      </c>
      <c r="H78" s="555" t="s">
        <v>1096</v>
      </c>
      <c r="I78" s="563" t="s">
        <v>1097</v>
      </c>
    </row>
    <row r="79" spans="1:9" ht="27.6">
      <c r="A79" s="365">
        <v>71</v>
      </c>
      <c r="B79" s="471" t="s">
        <v>733</v>
      </c>
      <c r="C79" s="556" t="s">
        <v>1143</v>
      </c>
      <c r="D79" s="454" t="s">
        <v>1146</v>
      </c>
      <c r="E79" s="472" t="s">
        <v>1026</v>
      </c>
      <c r="F79" s="557" t="s">
        <v>1147</v>
      </c>
      <c r="G79" s="470" t="s">
        <v>978</v>
      </c>
      <c r="H79" s="454" t="s">
        <v>1144</v>
      </c>
      <c r="I79" s="454" t="s">
        <v>1145</v>
      </c>
    </row>
    <row r="80" spans="1:9" ht="27.6">
      <c r="A80" s="365">
        <v>72</v>
      </c>
      <c r="B80" s="471" t="s">
        <v>733</v>
      </c>
      <c r="C80" s="537" t="s">
        <v>853</v>
      </c>
      <c r="D80" s="537" t="s">
        <v>854</v>
      </c>
      <c r="E80" s="472" t="s">
        <v>1062</v>
      </c>
      <c r="F80" s="537" t="s">
        <v>766</v>
      </c>
      <c r="G80" s="537" t="s">
        <v>1148</v>
      </c>
      <c r="H80" s="537" t="s">
        <v>855</v>
      </c>
      <c r="I80" s="537" t="s">
        <v>516</v>
      </c>
    </row>
    <row r="81" spans="1:9" ht="55.2">
      <c r="A81" s="365">
        <v>73</v>
      </c>
      <c r="B81" s="471" t="s">
        <v>733</v>
      </c>
      <c r="C81" s="537" t="s">
        <v>1172</v>
      </c>
      <c r="D81" s="537" t="s">
        <v>1165</v>
      </c>
      <c r="E81" s="472" t="s">
        <v>1026</v>
      </c>
      <c r="F81" s="537" t="s">
        <v>1162</v>
      </c>
      <c r="G81" s="475" t="s">
        <v>1158</v>
      </c>
      <c r="H81" s="537" t="s">
        <v>1153</v>
      </c>
      <c r="I81" s="537" t="s">
        <v>1035</v>
      </c>
    </row>
    <row r="82" spans="1:9" ht="27.6">
      <c r="A82" s="365">
        <v>74</v>
      </c>
      <c r="B82" s="471" t="s">
        <v>733</v>
      </c>
      <c r="C82" s="537" t="s">
        <v>1143</v>
      </c>
      <c r="D82" s="537" t="s">
        <v>1146</v>
      </c>
      <c r="E82" s="472" t="s">
        <v>1026</v>
      </c>
      <c r="F82" s="537" t="s">
        <v>977</v>
      </c>
      <c r="G82" s="475" t="s">
        <v>978</v>
      </c>
      <c r="H82" s="537" t="s">
        <v>1144</v>
      </c>
      <c r="I82" s="537" t="s">
        <v>1145</v>
      </c>
    </row>
    <row r="83" spans="1:9" ht="55.2">
      <c r="A83" s="365">
        <v>75</v>
      </c>
      <c r="B83" s="471" t="s">
        <v>733</v>
      </c>
      <c r="C83" s="537" t="s">
        <v>1173</v>
      </c>
      <c r="D83" s="537" t="s">
        <v>1166</v>
      </c>
      <c r="E83" s="472" t="s">
        <v>1170</v>
      </c>
      <c r="F83" s="537" t="s">
        <v>846</v>
      </c>
      <c r="G83" s="475" t="s">
        <v>1159</v>
      </c>
      <c r="H83" s="537" t="s">
        <v>1154</v>
      </c>
      <c r="I83" s="537" t="s">
        <v>1149</v>
      </c>
    </row>
    <row r="84" spans="1:9" ht="27.6">
      <c r="A84" s="365">
        <v>76</v>
      </c>
      <c r="B84" s="471" t="s">
        <v>733</v>
      </c>
      <c r="C84" s="537" t="s">
        <v>1174</v>
      </c>
      <c r="D84" s="537" t="s">
        <v>1167</v>
      </c>
      <c r="E84" s="472" t="s">
        <v>1170</v>
      </c>
      <c r="F84" s="537" t="s">
        <v>869</v>
      </c>
      <c r="G84" s="475" t="s">
        <v>1011</v>
      </c>
      <c r="H84" s="537" t="s">
        <v>1155</v>
      </c>
      <c r="I84" s="537" t="s">
        <v>1150</v>
      </c>
    </row>
    <row r="85" spans="1:9" ht="41.4">
      <c r="A85" s="365">
        <v>77</v>
      </c>
      <c r="B85" s="471" t="s">
        <v>733</v>
      </c>
      <c r="C85" s="537" t="s">
        <v>1175</v>
      </c>
      <c r="D85" s="537" t="s">
        <v>1168</v>
      </c>
      <c r="E85" s="472" t="s">
        <v>1170</v>
      </c>
      <c r="F85" s="537" t="s">
        <v>1163</v>
      </c>
      <c r="G85" s="475" t="s">
        <v>1160</v>
      </c>
      <c r="H85" s="537" t="s">
        <v>1156</v>
      </c>
      <c r="I85" s="538" t="s">
        <v>1151</v>
      </c>
    </row>
    <row r="86" spans="1:9" ht="41.4">
      <c r="A86" s="365">
        <v>78</v>
      </c>
      <c r="B86" s="471" t="s">
        <v>733</v>
      </c>
      <c r="C86" s="537" t="s">
        <v>1176</v>
      </c>
      <c r="D86" s="537" t="s">
        <v>1169</v>
      </c>
      <c r="E86" s="472" t="s">
        <v>1171</v>
      </c>
      <c r="F86" s="537" t="s">
        <v>1164</v>
      </c>
      <c r="G86" s="475" t="s">
        <v>1161</v>
      </c>
      <c r="H86" s="537" t="s">
        <v>1157</v>
      </c>
      <c r="I86" s="545" t="s">
        <v>1152</v>
      </c>
    </row>
    <row r="87" spans="1:9">
      <c r="A87" s="365">
        <v>79</v>
      </c>
      <c r="B87" s="365"/>
      <c r="C87" s="366"/>
      <c r="D87" s="531"/>
      <c r="E87" s="366"/>
      <c r="F87" s="366"/>
      <c r="G87" s="523"/>
      <c r="H87" s="366"/>
      <c r="I87" s="366"/>
    </row>
    <row r="88" spans="1:9">
      <c r="A88" s="365">
        <v>80</v>
      </c>
      <c r="B88" s="365"/>
      <c r="C88" s="366"/>
      <c r="D88" s="531"/>
      <c r="E88" s="366"/>
      <c r="F88" s="366"/>
      <c r="G88" s="523"/>
      <c r="H88" s="366"/>
      <c r="I88" s="366"/>
    </row>
    <row r="89" spans="1:9">
      <c r="A89" s="365">
        <v>81</v>
      </c>
      <c r="B89" s="365"/>
      <c r="C89" s="366"/>
      <c r="D89" s="531"/>
      <c r="E89" s="366"/>
      <c r="F89" s="366"/>
      <c r="G89" s="523"/>
      <c r="H89" s="366"/>
      <c r="I89" s="366"/>
    </row>
    <row r="90" spans="1:9">
      <c r="A90" s="365">
        <v>82</v>
      </c>
      <c r="B90" s="365"/>
      <c r="C90" s="366"/>
      <c r="D90" s="531"/>
      <c r="E90" s="366"/>
      <c r="F90" s="366"/>
      <c r="G90" s="523"/>
      <c r="H90" s="366"/>
      <c r="I90" s="366"/>
    </row>
    <row r="91" spans="1:9">
      <c r="A91" s="365" t="s">
        <v>261</v>
      </c>
      <c r="B91" s="365"/>
      <c r="C91" s="366"/>
      <c r="D91" s="531"/>
      <c r="E91" s="366"/>
      <c r="F91" s="366"/>
      <c r="G91" s="523"/>
      <c r="H91" s="366"/>
      <c r="I91" s="366"/>
    </row>
    <row r="92" spans="1:9">
      <c r="A92" s="186"/>
      <c r="B92" s="186"/>
      <c r="C92" s="513"/>
      <c r="D92" s="532"/>
      <c r="E92" s="186"/>
      <c r="F92" s="186"/>
      <c r="G92" s="524"/>
      <c r="H92" s="186"/>
      <c r="I92" s="546"/>
    </row>
    <row r="93" spans="1:9">
      <c r="A93" s="186"/>
      <c r="B93" s="186"/>
      <c r="C93" s="513"/>
      <c r="D93" s="532"/>
      <c r="E93" s="186"/>
      <c r="F93" s="186"/>
      <c r="G93" s="524"/>
      <c r="H93" s="186"/>
      <c r="I93" s="546"/>
    </row>
    <row r="94" spans="1:9">
      <c r="A94" s="367"/>
      <c r="B94" s="367"/>
      <c r="C94" s="513"/>
      <c r="D94" s="532"/>
      <c r="E94" s="186"/>
      <c r="F94" s="186"/>
      <c r="G94" s="524"/>
      <c r="H94" s="186"/>
      <c r="I94" s="546"/>
    </row>
    <row r="95" spans="1:9">
      <c r="A95" s="21"/>
      <c r="B95" s="21"/>
      <c r="C95" s="514" t="s">
        <v>96</v>
      </c>
      <c r="D95" s="532"/>
      <c r="E95" s="21"/>
      <c r="F95" s="19"/>
      <c r="G95" s="525"/>
      <c r="H95" s="21"/>
      <c r="I95" s="228"/>
    </row>
    <row r="96" spans="1:9">
      <c r="A96" s="21"/>
      <c r="B96" s="21"/>
      <c r="C96" s="515"/>
      <c r="D96" s="427"/>
      <c r="E96" s="427"/>
      <c r="G96" s="536"/>
      <c r="H96" s="368"/>
    </row>
    <row r="97" spans="3:8">
      <c r="C97" s="515"/>
      <c r="D97" s="428" t="s">
        <v>251</v>
      </c>
      <c r="E97" s="428"/>
      <c r="G97" s="429" t="s">
        <v>456</v>
      </c>
      <c r="H97" s="429"/>
    </row>
    <row r="98" spans="3:8">
      <c r="C98" s="515"/>
      <c r="D98" s="532"/>
      <c r="E98" s="21"/>
      <c r="G98" s="430"/>
      <c r="H98" s="430"/>
    </row>
    <row r="99" spans="3:8">
      <c r="C99" s="515"/>
      <c r="D99" s="431" t="s">
        <v>127</v>
      </c>
      <c r="E99" s="431"/>
      <c r="G99" s="430"/>
      <c r="H99" s="430"/>
    </row>
  </sheetData>
  <autoFilter ref="A7:I7"/>
  <mergeCells count="4">
    <mergeCell ref="D96:E96"/>
    <mergeCell ref="D97:E97"/>
    <mergeCell ref="G97:H99"/>
    <mergeCell ref="D99:E99"/>
  </mergeCells>
  <dataValidations count="1">
    <dataValidation type="list" allowBlank="1" showInputMessage="1" showErrorMessage="1" sqref="B9:B91">
      <formula1>"იჯარა, საკუთრება"</formula1>
    </dataValidation>
  </dataValidations>
  <pageMargins left="0.19684820647419099" right="0.19684820647419099" top="0.19684820647419099" bottom="0.19684820647419099" header="0.15748031496063" footer="0.15748031496063"/>
  <pageSetup scale="83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rgb="FFF3F3F3"/>
    <pageSetUpPr fitToPage="1"/>
  </sheetPr>
  <dimension ref="A1:L35"/>
  <sheetViews>
    <sheetView view="pageBreakPreview" zoomScale="80" zoomScaleSheetLayoutView="80" workbookViewId="0">
      <selection activeCell="H15" sqref="H15"/>
    </sheetView>
  </sheetViews>
  <sheetFormatPr defaultColWidth="9.109375" defaultRowHeight="13.2"/>
  <cols>
    <col min="1" max="1" width="6.88671875" style="361" customWidth="1"/>
    <col min="2" max="2" width="14.88671875" style="361" customWidth="1"/>
    <col min="3" max="3" width="21.109375" style="361" customWidth="1"/>
    <col min="4" max="5" width="12.6640625" style="361" customWidth="1"/>
    <col min="6" max="6" width="13.44140625" style="361" bestFit="1" customWidth="1"/>
    <col min="7" max="7" width="15.33203125" style="361" customWidth="1"/>
    <col min="8" max="8" width="23.88671875" style="361" customWidth="1"/>
    <col min="9" max="9" width="12.109375" style="361" bestFit="1" customWidth="1"/>
    <col min="10" max="10" width="19" style="361" customWidth="1"/>
    <col min="11" max="11" width="17.6640625" style="361" customWidth="1"/>
    <col min="12" max="16384" width="9.109375" style="361"/>
  </cols>
  <sheetData>
    <row r="1" spans="1:12" s="189" customFormat="1" ht="13.8">
      <c r="A1" s="183" t="s">
        <v>288</v>
      </c>
      <c r="B1" s="183"/>
      <c r="C1" s="183"/>
      <c r="D1" s="184"/>
      <c r="E1" s="184"/>
      <c r="F1" s="184"/>
      <c r="G1" s="184"/>
      <c r="H1" s="184"/>
      <c r="I1" s="184"/>
      <c r="J1" s="184"/>
      <c r="K1" s="346" t="s">
        <v>97</v>
      </c>
    </row>
    <row r="2" spans="1:12" s="189" customFormat="1" ht="13.8">
      <c r="A2" s="143" t="s">
        <v>128</v>
      </c>
      <c r="B2" s="143"/>
      <c r="C2" s="143"/>
      <c r="D2" s="184"/>
      <c r="E2" s="184"/>
      <c r="F2" s="184"/>
      <c r="G2" s="184"/>
      <c r="H2" s="184"/>
      <c r="I2" s="184"/>
      <c r="J2" s="184"/>
      <c r="K2" s="343" t="str">
        <f>'ფორმა N1'!L2</f>
        <v>09/01/2020-09/21/2020</v>
      </c>
    </row>
    <row r="3" spans="1:12" s="189" customFormat="1" ht="13.8">
      <c r="A3" s="184"/>
      <c r="B3" s="184"/>
      <c r="C3" s="184"/>
      <c r="D3" s="184"/>
      <c r="E3" s="184"/>
      <c r="F3" s="184"/>
      <c r="G3" s="184"/>
      <c r="H3" s="184"/>
      <c r="I3" s="184"/>
      <c r="J3" s="184"/>
      <c r="K3" s="136"/>
      <c r="L3" s="361"/>
    </row>
    <row r="4" spans="1:12" s="189" customFormat="1" ht="13.8">
      <c r="A4" s="110" t="s">
        <v>257</v>
      </c>
      <c r="B4" s="110"/>
      <c r="C4" s="110"/>
      <c r="D4" s="110"/>
      <c r="E4" s="110"/>
      <c r="F4" s="356"/>
      <c r="G4" s="185"/>
      <c r="H4" s="184"/>
      <c r="I4" s="184"/>
      <c r="J4" s="184"/>
      <c r="K4" s="184"/>
    </row>
    <row r="5" spans="1:12" ht="13.8">
      <c r="A5" s="357" t="str">
        <f>'ფორმა N1'!A5</f>
        <v xml:space="preserve"> საარჩევნო სუბიექტი   ,,დავით   თარხან-მოურავი,   ირმა   ინაშვილი   -  საქართველოს   პატრიოტთა   ალიანსი</v>
      </c>
      <c r="B5" s="357"/>
      <c r="C5" s="357"/>
      <c r="D5" s="358"/>
      <c r="E5" s="358"/>
      <c r="F5" s="358"/>
      <c r="G5" s="359"/>
      <c r="H5" s="360"/>
      <c r="I5" s="360"/>
      <c r="J5" s="360"/>
      <c r="K5" s="359"/>
    </row>
    <row r="6" spans="1:12" s="189" customFormat="1" ht="15">
      <c r="A6" s="137"/>
      <c r="B6" s="137"/>
      <c r="C6" s="137"/>
      <c r="D6" s="362"/>
      <c r="E6" s="362"/>
      <c r="F6" s="362"/>
      <c r="G6" s="184"/>
      <c r="H6" s="184"/>
      <c r="I6" s="184"/>
      <c r="J6" s="184"/>
      <c r="K6" s="184"/>
    </row>
    <row r="7" spans="1:12" s="189" customFormat="1" ht="55.2">
      <c r="A7" s="363" t="s">
        <v>64</v>
      </c>
      <c r="B7" s="363" t="s">
        <v>449</v>
      </c>
      <c r="C7" s="363" t="s">
        <v>231</v>
      </c>
      <c r="D7" s="364" t="s">
        <v>228</v>
      </c>
      <c r="E7" s="364" t="s">
        <v>229</v>
      </c>
      <c r="F7" s="364" t="s">
        <v>322</v>
      </c>
      <c r="G7" s="364" t="s">
        <v>230</v>
      </c>
      <c r="H7" s="364" t="s">
        <v>457</v>
      </c>
      <c r="I7" s="364" t="s">
        <v>227</v>
      </c>
      <c r="J7" s="364" t="s">
        <v>454</v>
      </c>
      <c r="K7" s="364" t="s">
        <v>455</v>
      </c>
    </row>
    <row r="8" spans="1:12" s="189" customFormat="1" ht="13.8">
      <c r="A8" s="363">
        <v>1</v>
      </c>
      <c r="B8" s="363">
        <v>2</v>
      </c>
      <c r="C8" s="363">
        <v>3</v>
      </c>
      <c r="D8" s="364">
        <v>4</v>
      </c>
      <c r="E8" s="363">
        <v>5</v>
      </c>
      <c r="F8" s="364">
        <v>6</v>
      </c>
      <c r="G8" s="363">
        <v>7</v>
      </c>
      <c r="H8" s="364">
        <v>8</v>
      </c>
      <c r="I8" s="363">
        <v>9</v>
      </c>
      <c r="J8" s="363">
        <v>10</v>
      </c>
      <c r="K8" s="364">
        <v>11</v>
      </c>
    </row>
    <row r="9" spans="1:12" s="189" customFormat="1" ht="28.8">
      <c r="A9" s="365">
        <v>1</v>
      </c>
      <c r="B9" s="365" t="s">
        <v>1098</v>
      </c>
      <c r="C9" s="26" t="s">
        <v>1099</v>
      </c>
      <c r="D9" s="26" t="s">
        <v>1100</v>
      </c>
      <c r="E9" s="26" t="s">
        <v>1101</v>
      </c>
      <c r="F9" s="479">
        <v>2000</v>
      </c>
      <c r="G9" s="480" t="s">
        <v>1102</v>
      </c>
      <c r="H9" s="26">
        <v>4320</v>
      </c>
      <c r="I9" s="481" t="s">
        <v>1103</v>
      </c>
      <c r="J9" s="366"/>
      <c r="K9" s="366"/>
    </row>
    <row r="10" spans="1:12" s="189" customFormat="1" ht="28.8">
      <c r="A10" s="365">
        <v>2</v>
      </c>
      <c r="B10" s="469" t="s">
        <v>1098</v>
      </c>
      <c r="C10" s="480" t="s">
        <v>1104</v>
      </c>
      <c r="D10" s="480" t="s">
        <v>1105</v>
      </c>
      <c r="E10" s="480" t="s">
        <v>1106</v>
      </c>
      <c r="F10" s="482">
        <v>2000</v>
      </c>
      <c r="G10" s="480" t="s">
        <v>1107</v>
      </c>
      <c r="H10" s="480">
        <v>8640</v>
      </c>
      <c r="I10" s="483" t="s">
        <v>1103</v>
      </c>
      <c r="J10" s="366"/>
      <c r="K10" s="366"/>
    </row>
    <row r="11" spans="1:12" s="189" customFormat="1" ht="26.4">
      <c r="A11" s="365">
        <v>3</v>
      </c>
      <c r="B11" s="365" t="s">
        <v>733</v>
      </c>
      <c r="C11" s="484" t="s">
        <v>1108</v>
      </c>
      <c r="D11" s="485" t="s">
        <v>1109</v>
      </c>
      <c r="E11" s="486" t="s">
        <v>1110</v>
      </c>
      <c r="F11" s="486">
        <v>2003</v>
      </c>
      <c r="G11" s="478" t="s">
        <v>1111</v>
      </c>
      <c r="H11" s="478">
        <v>625</v>
      </c>
      <c r="I11" s="487"/>
      <c r="J11" s="488" t="s">
        <v>1112</v>
      </c>
      <c r="K11" s="366"/>
    </row>
    <row r="12" spans="1:12" s="189" customFormat="1" ht="13.8">
      <c r="A12" s="469">
        <v>4</v>
      </c>
      <c r="B12" s="469" t="s">
        <v>733</v>
      </c>
      <c r="C12" s="486" t="s">
        <v>1113</v>
      </c>
      <c r="D12" s="457" t="s">
        <v>1114</v>
      </c>
      <c r="E12" s="478">
        <v>3301</v>
      </c>
      <c r="F12" s="486">
        <v>2001</v>
      </c>
      <c r="G12" s="478" t="s">
        <v>1115</v>
      </c>
      <c r="H12" s="478">
        <v>375</v>
      </c>
      <c r="I12" s="487">
        <v>44044</v>
      </c>
      <c r="J12" s="489" t="s">
        <v>702</v>
      </c>
      <c r="K12" s="366"/>
    </row>
    <row r="13" spans="1:12" s="189" customFormat="1" ht="13.8">
      <c r="A13" s="365">
        <v>5</v>
      </c>
      <c r="B13" s="365"/>
      <c r="C13" s="365"/>
      <c r="D13" s="366"/>
      <c r="E13" s="366"/>
      <c r="F13" s="366"/>
      <c r="G13" s="366"/>
      <c r="H13" s="366"/>
      <c r="I13" s="366"/>
      <c r="J13" s="366"/>
      <c r="K13" s="366"/>
    </row>
    <row r="14" spans="1:12" s="189" customFormat="1" ht="13.8">
      <c r="A14" s="365">
        <v>6</v>
      </c>
      <c r="B14" s="365"/>
      <c r="C14" s="365"/>
      <c r="D14" s="366"/>
      <c r="E14" s="366"/>
      <c r="F14" s="366"/>
      <c r="G14" s="366"/>
      <c r="H14" s="366"/>
      <c r="I14" s="366"/>
      <c r="J14" s="366"/>
      <c r="K14" s="366"/>
    </row>
    <row r="15" spans="1:12" s="189" customFormat="1" ht="13.8">
      <c r="A15" s="365">
        <v>7</v>
      </c>
      <c r="B15" s="365"/>
      <c r="C15" s="365"/>
      <c r="D15" s="366"/>
      <c r="E15" s="366"/>
      <c r="F15" s="366"/>
      <c r="G15" s="366"/>
      <c r="H15" s="366"/>
      <c r="I15" s="366"/>
      <c r="J15" s="366"/>
      <c r="K15" s="366"/>
    </row>
    <row r="16" spans="1:12" s="189" customFormat="1" ht="13.8">
      <c r="A16" s="365">
        <v>8</v>
      </c>
      <c r="B16" s="365"/>
      <c r="C16" s="365"/>
      <c r="D16" s="366"/>
      <c r="E16" s="366"/>
      <c r="F16" s="366"/>
      <c r="G16" s="366"/>
      <c r="H16" s="366"/>
      <c r="I16" s="366"/>
      <c r="J16" s="366"/>
      <c r="K16" s="366"/>
    </row>
    <row r="17" spans="1:11" s="189" customFormat="1" ht="13.8">
      <c r="A17" s="365">
        <v>9</v>
      </c>
      <c r="B17" s="365"/>
      <c r="C17" s="365"/>
      <c r="D17" s="366"/>
      <c r="E17" s="366"/>
      <c r="F17" s="366"/>
      <c r="G17" s="366"/>
      <c r="H17" s="366"/>
      <c r="I17" s="366"/>
      <c r="J17" s="366"/>
      <c r="K17" s="366"/>
    </row>
    <row r="18" spans="1:11" s="189" customFormat="1" ht="13.8">
      <c r="A18" s="365">
        <v>10</v>
      </c>
      <c r="B18" s="365"/>
      <c r="C18" s="365"/>
      <c r="D18" s="366"/>
      <c r="E18" s="366"/>
      <c r="F18" s="366"/>
      <c r="G18" s="366"/>
      <c r="H18" s="366"/>
      <c r="I18" s="366"/>
      <c r="J18" s="366"/>
      <c r="K18" s="366"/>
    </row>
    <row r="19" spans="1:11" s="189" customFormat="1" ht="13.8">
      <c r="A19" s="365">
        <v>11</v>
      </c>
      <c r="B19" s="365"/>
      <c r="C19" s="365"/>
      <c r="D19" s="366"/>
      <c r="E19" s="366"/>
      <c r="F19" s="366"/>
      <c r="G19" s="366"/>
      <c r="H19" s="366"/>
      <c r="I19" s="366"/>
      <c r="J19" s="366"/>
      <c r="K19" s="366"/>
    </row>
    <row r="20" spans="1:11" s="189" customFormat="1" ht="13.8">
      <c r="A20" s="365">
        <v>12</v>
      </c>
      <c r="B20" s="365"/>
      <c r="C20" s="365"/>
      <c r="D20" s="366"/>
      <c r="E20" s="366"/>
      <c r="F20" s="366"/>
      <c r="G20" s="366"/>
      <c r="H20" s="366"/>
      <c r="I20" s="366"/>
      <c r="J20" s="366"/>
      <c r="K20" s="366"/>
    </row>
    <row r="21" spans="1:11" s="189" customFormat="1" ht="13.8">
      <c r="A21" s="365">
        <v>13</v>
      </c>
      <c r="B21" s="365"/>
      <c r="C21" s="365"/>
      <c r="D21" s="366"/>
      <c r="E21" s="366"/>
      <c r="F21" s="366"/>
      <c r="G21" s="366"/>
      <c r="H21" s="366"/>
      <c r="I21" s="366"/>
      <c r="J21" s="366"/>
      <c r="K21" s="366"/>
    </row>
    <row r="22" spans="1:11" s="189" customFormat="1" ht="13.8">
      <c r="A22" s="365">
        <v>14</v>
      </c>
      <c r="B22" s="365"/>
      <c r="C22" s="365"/>
      <c r="D22" s="366"/>
      <c r="E22" s="366"/>
      <c r="F22" s="366"/>
      <c r="G22" s="366"/>
      <c r="H22" s="366"/>
      <c r="I22" s="366"/>
      <c r="J22" s="366"/>
      <c r="K22" s="366"/>
    </row>
    <row r="23" spans="1:11" s="189" customFormat="1" ht="13.8">
      <c r="A23" s="365">
        <v>15</v>
      </c>
      <c r="B23" s="365"/>
      <c r="C23" s="365"/>
      <c r="D23" s="366"/>
      <c r="E23" s="366"/>
      <c r="F23" s="366"/>
      <c r="G23" s="366"/>
      <c r="H23" s="366"/>
      <c r="I23" s="366"/>
      <c r="J23" s="366"/>
      <c r="K23" s="366"/>
    </row>
    <row r="24" spans="1:11" s="189" customFormat="1" ht="13.8">
      <c r="A24" s="365">
        <v>16</v>
      </c>
      <c r="B24" s="365"/>
      <c r="C24" s="365"/>
      <c r="D24" s="366"/>
      <c r="E24" s="366"/>
      <c r="F24" s="366"/>
      <c r="G24" s="366"/>
      <c r="H24" s="366"/>
      <c r="I24" s="366"/>
      <c r="J24" s="366"/>
      <c r="K24" s="366"/>
    </row>
    <row r="25" spans="1:11" s="189" customFormat="1" ht="13.8">
      <c r="A25" s="365">
        <v>17</v>
      </c>
      <c r="B25" s="365"/>
      <c r="C25" s="365"/>
      <c r="D25" s="366"/>
      <c r="E25" s="366"/>
      <c r="F25" s="366"/>
      <c r="G25" s="366"/>
      <c r="H25" s="366"/>
      <c r="I25" s="366"/>
      <c r="J25" s="366"/>
      <c r="K25" s="366"/>
    </row>
    <row r="26" spans="1:11" s="189" customFormat="1" ht="13.8">
      <c r="A26" s="365">
        <v>18</v>
      </c>
      <c r="B26" s="365"/>
      <c r="C26" s="365"/>
      <c r="D26" s="366"/>
      <c r="E26" s="366"/>
      <c r="F26" s="366"/>
      <c r="G26" s="366"/>
      <c r="H26" s="366"/>
      <c r="I26" s="366"/>
      <c r="J26" s="366"/>
      <c r="K26" s="366"/>
    </row>
    <row r="27" spans="1:11" s="189" customFormat="1" ht="13.8">
      <c r="A27" s="365" t="s">
        <v>261</v>
      </c>
      <c r="B27" s="365"/>
      <c r="C27" s="365"/>
      <c r="D27" s="366"/>
      <c r="E27" s="366"/>
      <c r="F27" s="366"/>
      <c r="G27" s="366"/>
      <c r="H27" s="366"/>
      <c r="I27" s="366"/>
      <c r="J27" s="366"/>
      <c r="K27" s="366"/>
    </row>
    <row r="28" spans="1:11">
      <c r="A28" s="369"/>
      <c r="B28" s="369"/>
      <c r="C28" s="369"/>
      <c r="D28" s="369"/>
      <c r="E28" s="369"/>
      <c r="F28" s="369"/>
      <c r="G28" s="369"/>
      <c r="H28" s="369"/>
      <c r="I28" s="369"/>
      <c r="J28" s="369"/>
      <c r="K28" s="369"/>
    </row>
    <row r="29" spans="1:11">
      <c r="A29" s="369"/>
      <c r="B29" s="369"/>
      <c r="C29" s="369"/>
      <c r="D29" s="369"/>
      <c r="E29" s="369"/>
      <c r="F29" s="369"/>
      <c r="G29" s="369"/>
      <c r="H29" s="369"/>
      <c r="I29" s="369"/>
      <c r="J29" s="369"/>
      <c r="K29" s="369"/>
    </row>
    <row r="30" spans="1:11" ht="13.8">
      <c r="A30" s="370"/>
      <c r="B30" s="370"/>
      <c r="C30" s="370"/>
      <c r="D30" s="369"/>
      <c r="E30" s="369"/>
      <c r="F30" s="369"/>
      <c r="G30" s="369"/>
      <c r="H30" s="369"/>
      <c r="I30" s="369"/>
      <c r="J30" s="369"/>
      <c r="K30" s="369"/>
    </row>
    <row r="31" spans="1:11" ht="13.8">
      <c r="A31" s="371"/>
      <c r="B31" s="371"/>
      <c r="C31" s="371"/>
      <c r="D31" s="372" t="s">
        <v>96</v>
      </c>
      <c r="E31" s="371"/>
      <c r="F31" s="371"/>
      <c r="G31" s="373"/>
      <c r="H31" s="371"/>
      <c r="I31" s="371"/>
      <c r="J31" s="371"/>
      <c r="K31" s="371"/>
    </row>
    <row r="32" spans="1:11" ht="13.8">
      <c r="A32" s="371"/>
      <c r="B32" s="371"/>
      <c r="C32" s="371"/>
      <c r="D32" s="371"/>
      <c r="E32" s="374"/>
      <c r="F32" s="371"/>
      <c r="H32" s="374"/>
      <c r="I32" s="374"/>
      <c r="J32" s="375"/>
    </row>
    <row r="33" spans="4:9" ht="13.8">
      <c r="D33" s="371"/>
      <c r="E33" s="376" t="s">
        <v>251</v>
      </c>
      <c r="F33" s="371"/>
      <c r="H33" s="377" t="s">
        <v>256</v>
      </c>
      <c r="I33" s="377"/>
    </row>
    <row r="34" spans="4:9" ht="13.8">
      <c r="D34" s="371"/>
      <c r="E34" s="378" t="s">
        <v>127</v>
      </c>
      <c r="F34" s="371"/>
      <c r="H34" s="371" t="s">
        <v>252</v>
      </c>
      <c r="I34" s="371"/>
    </row>
    <row r="35" spans="4:9" ht="13.8">
      <c r="D35" s="371"/>
      <c r="E35" s="378"/>
    </row>
  </sheetData>
  <dataValidations count="2">
    <dataValidation type="list" allowBlank="1" showInputMessage="1" showErrorMessage="1" sqref="B9:B27 C11">
      <formula1>"იჯარა, საკუთრება"</formula1>
    </dataValidation>
    <dataValidation allowBlank="1" showInputMessage="1" showErrorMessage="1" error="თვე/დღე/წელი" prompt="თვე/დღე/წელი" sqref="I9:I10"/>
  </dataValidations>
  <pageMargins left="0.19684820647419099" right="0.19684820647419099" top="0.19684820647419099" bottom="0.19684820647419099" header="0.15748031496063" footer="0.15748031496063"/>
  <pageSetup scale="81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5"/>
  <sheetViews>
    <sheetView view="pageBreakPreview" zoomScale="80" zoomScaleSheetLayoutView="80" workbookViewId="0">
      <selection activeCell="I3" sqref="I3"/>
    </sheetView>
  </sheetViews>
  <sheetFormatPr defaultColWidth="9.109375" defaultRowHeight="13.2"/>
  <cols>
    <col min="1" max="1" width="11.6640625" style="175" customWidth="1"/>
    <col min="2" max="2" width="21.5546875" style="175" customWidth="1"/>
    <col min="3" max="3" width="19.109375" style="175" customWidth="1"/>
    <col min="4" max="4" width="23.6640625" style="175" customWidth="1"/>
    <col min="5" max="6" width="16.5546875" style="175" bestFit="1" customWidth="1"/>
    <col min="7" max="7" width="17" style="175" customWidth="1"/>
    <col min="8" max="8" width="19" style="175" customWidth="1"/>
    <col min="9" max="9" width="24.44140625" style="175" customWidth="1"/>
    <col min="10" max="16384" width="9.109375" style="175"/>
  </cols>
  <sheetData>
    <row r="1" spans="1:13" customFormat="1" ht="13.8">
      <c r="A1" s="132" t="s">
        <v>394</v>
      </c>
      <c r="B1" s="133"/>
      <c r="C1" s="133"/>
      <c r="D1" s="133"/>
      <c r="E1" s="133"/>
      <c r="F1" s="133"/>
      <c r="G1" s="133"/>
      <c r="H1" s="139"/>
      <c r="I1" s="74" t="s">
        <v>97</v>
      </c>
    </row>
    <row r="2" spans="1:13" customFormat="1" ht="13.8">
      <c r="A2" s="101" t="s">
        <v>128</v>
      </c>
      <c r="B2" s="133"/>
      <c r="C2" s="133"/>
      <c r="D2" s="133"/>
      <c r="E2" s="133"/>
      <c r="F2" s="133"/>
      <c r="G2" s="133"/>
      <c r="H2" s="139"/>
      <c r="I2" s="193" t="str">
        <f>'ფორმა N1'!L2</f>
        <v>09/01/2020-09/21/2020</v>
      </c>
    </row>
    <row r="3" spans="1:13" customFormat="1" ht="13.8">
      <c r="A3" s="133"/>
      <c r="B3" s="133"/>
      <c r="C3" s="133"/>
      <c r="D3" s="133"/>
      <c r="E3" s="133"/>
      <c r="F3" s="133"/>
      <c r="G3" s="133"/>
      <c r="H3" s="136"/>
      <c r="I3" s="136"/>
      <c r="M3" s="175"/>
    </row>
    <row r="4" spans="1:13" customFormat="1" ht="13.8">
      <c r="A4" s="72" t="str">
        <f>'ფორმა N2'!A4</f>
        <v>ანგარიშვალდებული პირის დასახელება:</v>
      </c>
      <c r="B4" s="72"/>
      <c r="C4" s="72"/>
      <c r="D4" s="133"/>
      <c r="E4" s="133"/>
      <c r="F4" s="133"/>
      <c r="G4" s="133"/>
      <c r="H4" s="133"/>
      <c r="I4" s="141"/>
    </row>
    <row r="5" spans="1:13" ht="13.8">
      <c r="A5" s="194" t="str">
        <f>'ფორმა N1'!A5</f>
        <v xml:space="preserve"> საარჩევნო სუბიექტი   ,,დავით   თარხან-მოურავი,   ირმა   ინაშვილი   -  საქართველოს   პატრიოტთა   ალიანსი</v>
      </c>
      <c r="B5" s="76"/>
      <c r="C5" s="76"/>
      <c r="D5" s="196"/>
      <c r="E5" s="196"/>
      <c r="F5" s="196"/>
      <c r="G5" s="196"/>
      <c r="H5" s="196"/>
      <c r="I5" s="195"/>
    </row>
    <row r="6" spans="1:13" customFormat="1" ht="15">
      <c r="A6" s="137"/>
      <c r="B6" s="138"/>
      <c r="C6" s="138"/>
      <c r="D6" s="133"/>
      <c r="E6" s="133"/>
      <c r="F6" s="133"/>
      <c r="G6" s="133"/>
      <c r="H6" s="133"/>
      <c r="I6" s="133"/>
    </row>
    <row r="7" spans="1:13" customFormat="1" ht="55.2">
      <c r="A7" s="142" t="s">
        <v>64</v>
      </c>
      <c r="B7" s="131" t="s">
        <v>347</v>
      </c>
      <c r="C7" s="131" t="s">
        <v>348</v>
      </c>
      <c r="D7" s="131" t="s">
        <v>353</v>
      </c>
      <c r="E7" s="131" t="s">
        <v>354</v>
      </c>
      <c r="F7" s="131" t="s">
        <v>349</v>
      </c>
      <c r="G7" s="131" t="s">
        <v>350</v>
      </c>
      <c r="H7" s="131" t="s">
        <v>360</v>
      </c>
      <c r="I7" s="131" t="s">
        <v>351</v>
      </c>
    </row>
    <row r="8" spans="1:13" customFormat="1" ht="13.8">
      <c r="A8" s="129">
        <v>1</v>
      </c>
      <c r="B8" s="129">
        <v>2</v>
      </c>
      <c r="C8" s="131">
        <v>3</v>
      </c>
      <c r="D8" s="129">
        <v>6</v>
      </c>
      <c r="E8" s="131">
        <v>7</v>
      </c>
      <c r="F8" s="129">
        <v>8</v>
      </c>
      <c r="G8" s="129">
        <v>9</v>
      </c>
      <c r="H8" s="129">
        <v>10</v>
      </c>
      <c r="I8" s="131">
        <v>11</v>
      </c>
    </row>
    <row r="9" spans="1:13" customFormat="1" ht="13.8">
      <c r="A9" s="63">
        <v>1</v>
      </c>
      <c r="B9" s="26"/>
      <c r="C9" s="26"/>
      <c r="D9" s="26"/>
      <c r="E9" s="26"/>
      <c r="F9" s="192"/>
      <c r="G9" s="192"/>
      <c r="H9" s="192"/>
      <c r="I9" s="26"/>
    </row>
    <row r="10" spans="1:13" customFormat="1" ht="13.8">
      <c r="A10" s="63">
        <v>2</v>
      </c>
      <c r="B10" s="26"/>
      <c r="C10" s="26"/>
      <c r="D10" s="26"/>
      <c r="E10" s="26"/>
      <c r="F10" s="192"/>
      <c r="G10" s="192"/>
      <c r="H10" s="192"/>
      <c r="I10" s="26"/>
    </row>
    <row r="11" spans="1:13" customFormat="1" ht="13.8">
      <c r="A11" s="63">
        <v>3</v>
      </c>
      <c r="B11" s="26"/>
      <c r="C11" s="26"/>
      <c r="D11" s="26"/>
      <c r="E11" s="26"/>
      <c r="F11" s="192"/>
      <c r="G11" s="192"/>
      <c r="H11" s="192"/>
      <c r="I11" s="26"/>
    </row>
    <row r="12" spans="1:13" customFormat="1" ht="13.8">
      <c r="A12" s="63">
        <v>4</v>
      </c>
      <c r="B12" s="26"/>
      <c r="C12" s="26"/>
      <c r="D12" s="26"/>
      <c r="E12" s="26"/>
      <c r="F12" s="192"/>
      <c r="G12" s="192"/>
      <c r="H12" s="192"/>
      <c r="I12" s="26"/>
    </row>
    <row r="13" spans="1:13" customFormat="1" ht="13.8">
      <c r="A13" s="63">
        <v>5</v>
      </c>
      <c r="B13" s="26"/>
      <c r="C13" s="26"/>
      <c r="D13" s="26"/>
      <c r="E13" s="26"/>
      <c r="F13" s="192"/>
      <c r="G13" s="192"/>
      <c r="H13" s="192"/>
      <c r="I13" s="26"/>
    </row>
    <row r="14" spans="1:13" customFormat="1" ht="13.8">
      <c r="A14" s="63">
        <v>6</v>
      </c>
      <c r="B14" s="26"/>
      <c r="C14" s="26"/>
      <c r="D14" s="26"/>
      <c r="E14" s="26"/>
      <c r="F14" s="192"/>
      <c r="G14" s="192"/>
      <c r="H14" s="192"/>
      <c r="I14" s="26"/>
    </row>
    <row r="15" spans="1:13" customFormat="1" ht="13.8">
      <c r="A15" s="63">
        <v>7</v>
      </c>
      <c r="B15" s="26"/>
      <c r="C15" s="26"/>
      <c r="D15" s="26"/>
      <c r="E15" s="26"/>
      <c r="F15" s="192"/>
      <c r="G15" s="192"/>
      <c r="H15" s="192"/>
      <c r="I15" s="26"/>
    </row>
    <row r="16" spans="1:13" customFormat="1" ht="13.8">
      <c r="A16" s="63">
        <v>8</v>
      </c>
      <c r="B16" s="26"/>
      <c r="C16" s="26"/>
      <c r="D16" s="26"/>
      <c r="E16" s="26"/>
      <c r="F16" s="192"/>
      <c r="G16" s="192"/>
      <c r="H16" s="192"/>
      <c r="I16" s="26"/>
    </row>
    <row r="17" spans="1:9" customFormat="1" ht="13.8">
      <c r="A17" s="63">
        <v>9</v>
      </c>
      <c r="B17" s="26"/>
      <c r="C17" s="26"/>
      <c r="D17" s="26"/>
      <c r="E17" s="26"/>
      <c r="F17" s="192"/>
      <c r="G17" s="192"/>
      <c r="H17" s="192"/>
      <c r="I17" s="26"/>
    </row>
    <row r="18" spans="1:9" customFormat="1" ht="13.8">
      <c r="A18" s="63">
        <v>10</v>
      </c>
      <c r="B18" s="26"/>
      <c r="C18" s="26"/>
      <c r="D18" s="26"/>
      <c r="E18" s="26"/>
      <c r="F18" s="192"/>
      <c r="G18" s="192"/>
      <c r="H18" s="192"/>
      <c r="I18" s="26"/>
    </row>
    <row r="19" spans="1:9" customFormat="1" ht="13.8">
      <c r="A19" s="63">
        <v>11</v>
      </c>
      <c r="B19" s="26"/>
      <c r="C19" s="26"/>
      <c r="D19" s="26"/>
      <c r="E19" s="26"/>
      <c r="F19" s="192"/>
      <c r="G19" s="192"/>
      <c r="H19" s="192"/>
      <c r="I19" s="26"/>
    </row>
    <row r="20" spans="1:9" customFormat="1" ht="13.8">
      <c r="A20" s="63">
        <v>12</v>
      </c>
      <c r="B20" s="26"/>
      <c r="C20" s="26"/>
      <c r="D20" s="26"/>
      <c r="E20" s="26"/>
      <c r="F20" s="192"/>
      <c r="G20" s="192"/>
      <c r="H20" s="192"/>
      <c r="I20" s="26"/>
    </row>
    <row r="21" spans="1:9" customFormat="1" ht="13.8">
      <c r="A21" s="63">
        <v>13</v>
      </c>
      <c r="B21" s="26"/>
      <c r="C21" s="26"/>
      <c r="D21" s="26"/>
      <c r="E21" s="26"/>
      <c r="F21" s="192"/>
      <c r="G21" s="192"/>
      <c r="H21" s="192"/>
      <c r="I21" s="26"/>
    </row>
    <row r="22" spans="1:9" customFormat="1" ht="13.8">
      <c r="A22" s="63">
        <v>14</v>
      </c>
      <c r="B22" s="26"/>
      <c r="C22" s="26"/>
      <c r="D22" s="26"/>
      <c r="E22" s="26"/>
      <c r="F22" s="192"/>
      <c r="G22" s="192"/>
      <c r="H22" s="192"/>
      <c r="I22" s="26"/>
    </row>
    <row r="23" spans="1:9" customFormat="1" ht="13.8">
      <c r="A23" s="63">
        <v>15</v>
      </c>
      <c r="B23" s="26"/>
      <c r="C23" s="26"/>
      <c r="D23" s="26"/>
      <c r="E23" s="26"/>
      <c r="F23" s="192"/>
      <c r="G23" s="192"/>
      <c r="H23" s="192"/>
      <c r="I23" s="26"/>
    </row>
    <row r="24" spans="1:9" customFormat="1" ht="13.8">
      <c r="A24" s="63">
        <v>16</v>
      </c>
      <c r="B24" s="26"/>
      <c r="C24" s="26"/>
      <c r="D24" s="26"/>
      <c r="E24" s="26"/>
      <c r="F24" s="192"/>
      <c r="G24" s="192"/>
      <c r="H24" s="192"/>
      <c r="I24" s="26"/>
    </row>
    <row r="25" spans="1:9" customFormat="1" ht="13.8">
      <c r="A25" s="63">
        <v>17</v>
      </c>
      <c r="B25" s="26"/>
      <c r="C25" s="26"/>
      <c r="D25" s="26"/>
      <c r="E25" s="26"/>
      <c r="F25" s="192"/>
      <c r="G25" s="192"/>
      <c r="H25" s="192"/>
      <c r="I25" s="26"/>
    </row>
    <row r="26" spans="1:9" customFormat="1" ht="13.8">
      <c r="A26" s="63">
        <v>18</v>
      </c>
      <c r="B26" s="26"/>
      <c r="C26" s="26"/>
      <c r="D26" s="26"/>
      <c r="E26" s="26"/>
      <c r="F26" s="192"/>
      <c r="G26" s="192"/>
      <c r="H26" s="192"/>
      <c r="I26" s="26"/>
    </row>
    <row r="27" spans="1:9" customFormat="1" ht="13.8">
      <c r="A27" s="63" t="s">
        <v>261</v>
      </c>
      <c r="B27" s="26"/>
      <c r="C27" s="26"/>
      <c r="D27" s="26"/>
      <c r="E27" s="26"/>
      <c r="F27" s="192"/>
      <c r="G27" s="192"/>
      <c r="H27" s="192"/>
      <c r="I27" s="26"/>
    </row>
    <row r="28" spans="1:9">
      <c r="A28" s="198"/>
      <c r="B28" s="198"/>
      <c r="C28" s="198"/>
      <c r="D28" s="198"/>
      <c r="E28" s="198"/>
      <c r="F28" s="198"/>
      <c r="G28" s="198"/>
      <c r="H28" s="198"/>
      <c r="I28" s="198"/>
    </row>
    <row r="29" spans="1:9">
      <c r="A29" s="198"/>
      <c r="B29" s="198"/>
      <c r="C29" s="198"/>
      <c r="D29" s="198"/>
      <c r="E29" s="198"/>
      <c r="F29" s="198"/>
      <c r="G29" s="198"/>
      <c r="H29" s="198"/>
      <c r="I29" s="198"/>
    </row>
    <row r="30" spans="1:9" ht="13.8">
      <c r="A30" s="199"/>
      <c r="B30" s="198"/>
      <c r="C30" s="198"/>
      <c r="D30" s="198"/>
      <c r="E30" s="198"/>
      <c r="F30" s="198"/>
      <c r="G30" s="198"/>
      <c r="H30" s="198"/>
      <c r="I30" s="198"/>
    </row>
    <row r="31" spans="1:9" ht="13.8">
      <c r="A31" s="174"/>
      <c r="B31" s="176" t="s">
        <v>96</v>
      </c>
      <c r="C31" s="174"/>
      <c r="D31" s="174"/>
      <c r="E31" s="177"/>
      <c r="F31" s="174"/>
      <c r="G31" s="174"/>
      <c r="H31" s="174"/>
      <c r="I31" s="174"/>
    </row>
    <row r="32" spans="1:9" ht="13.8">
      <c r="A32" s="174"/>
      <c r="B32" s="174"/>
      <c r="C32" s="178"/>
      <c r="D32" s="174"/>
      <c r="F32" s="178"/>
      <c r="G32" s="203"/>
    </row>
    <row r="33" spans="2:6" ht="13.8">
      <c r="B33" s="174"/>
      <c r="C33" s="180" t="s">
        <v>251</v>
      </c>
      <c r="D33" s="174"/>
      <c r="F33" s="181" t="s">
        <v>256</v>
      </c>
    </row>
    <row r="34" spans="2:6" ht="13.8">
      <c r="B34" s="174"/>
      <c r="C34" s="182" t="s">
        <v>127</v>
      </c>
      <c r="D34" s="174"/>
      <c r="F34" s="174" t="s">
        <v>252</v>
      </c>
    </row>
    <row r="35" spans="2:6" ht="13.8">
      <c r="B35" s="174"/>
      <c r="C35" s="182"/>
    </row>
  </sheetData>
  <pageMargins left="0.7" right="0.7" top="0.75" bottom="0.75" header="0.3" footer="0.3"/>
  <pageSetup scale="73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49"/>
  <sheetViews>
    <sheetView view="pageBreakPreview" topLeftCell="A7" zoomScale="80" zoomScaleSheetLayoutView="80" workbookViewId="0">
      <selection activeCell="D10" sqref="D10"/>
    </sheetView>
  </sheetViews>
  <sheetFormatPr defaultColWidth="9.109375" defaultRowHeight="13.8"/>
  <cols>
    <col min="1" max="1" width="10" style="174" customWidth="1"/>
    <col min="2" max="2" width="20.33203125" style="174" customWidth="1"/>
    <col min="3" max="3" width="30" style="174" customWidth="1"/>
    <col min="4" max="4" width="29" style="174" customWidth="1"/>
    <col min="5" max="5" width="22.5546875" style="174" customWidth="1"/>
    <col min="6" max="6" width="20" style="174" customWidth="1"/>
    <col min="7" max="7" width="29.33203125" style="174" customWidth="1"/>
    <col min="8" max="8" width="27.109375" style="174" customWidth="1"/>
    <col min="9" max="9" width="26.44140625" style="174" customWidth="1"/>
    <col min="10" max="10" width="0.5546875" style="174" customWidth="1"/>
    <col min="11" max="16384" width="9.109375" style="174"/>
  </cols>
  <sheetData>
    <row r="1" spans="1:10">
      <c r="A1" s="70" t="s">
        <v>361</v>
      </c>
      <c r="B1" s="72"/>
      <c r="C1" s="72"/>
      <c r="D1" s="72"/>
      <c r="E1" s="72"/>
      <c r="F1" s="72"/>
      <c r="G1" s="72"/>
      <c r="H1" s="72"/>
      <c r="I1" s="153" t="s">
        <v>186</v>
      </c>
      <c r="J1" s="154"/>
    </row>
    <row r="2" spans="1:10">
      <c r="A2" s="72" t="s">
        <v>128</v>
      </c>
      <c r="B2" s="72"/>
      <c r="C2" s="72"/>
      <c r="D2" s="72"/>
      <c r="E2" s="72"/>
      <c r="F2" s="72"/>
      <c r="G2" s="72"/>
      <c r="H2" s="72"/>
      <c r="I2" s="155" t="str">
        <f>'ფორმა N1'!L2</f>
        <v>09/01/2020-09/21/2020</v>
      </c>
      <c r="J2" s="154"/>
    </row>
    <row r="3" spans="1:10">
      <c r="A3" s="72"/>
      <c r="B3" s="72"/>
      <c r="C3" s="72"/>
      <c r="D3" s="72"/>
      <c r="E3" s="72"/>
      <c r="F3" s="72"/>
      <c r="G3" s="72"/>
      <c r="H3" s="72"/>
      <c r="I3" s="98"/>
      <c r="J3" s="154"/>
    </row>
    <row r="4" spans="1:10">
      <c r="A4" s="73" t="str">
        <f>'[2]ფორმა N2'!A4</f>
        <v>ანგარიშვალდებული პირის დასახელება:</v>
      </c>
      <c r="B4" s="72"/>
      <c r="C4" s="72"/>
      <c r="D4" s="72"/>
      <c r="E4" s="72"/>
      <c r="F4" s="72"/>
      <c r="G4" s="72"/>
      <c r="H4" s="72"/>
      <c r="I4" s="72"/>
      <c r="J4" s="100"/>
    </row>
    <row r="5" spans="1:10">
      <c r="A5" s="194" t="str">
        <f>'ფორმა N1'!A5</f>
        <v xml:space="preserve"> საარჩევნო სუბიექტი   ,,დავით   თარხან-მოურავი,   ირმა   ინაშვილი   -  საქართველოს   პატრიოტთა   ალიანსი</v>
      </c>
      <c r="B5" s="194"/>
      <c r="C5" s="194"/>
      <c r="D5" s="194"/>
      <c r="E5" s="194"/>
      <c r="F5" s="194"/>
      <c r="G5" s="194"/>
      <c r="H5" s="194"/>
      <c r="I5" s="194"/>
      <c r="J5" s="181"/>
    </row>
    <row r="6" spans="1:10">
      <c r="A6" s="73"/>
      <c r="B6" s="72"/>
      <c r="C6" s="72"/>
      <c r="D6" s="72"/>
      <c r="E6" s="72"/>
      <c r="F6" s="72"/>
      <c r="G6" s="72"/>
      <c r="H6" s="72"/>
      <c r="I6" s="72"/>
      <c r="J6" s="100"/>
    </row>
    <row r="7" spans="1:10">
      <c r="A7" s="72"/>
      <c r="B7" s="72"/>
      <c r="C7" s="72"/>
      <c r="D7" s="72"/>
      <c r="E7" s="72"/>
      <c r="F7" s="72"/>
      <c r="G7" s="72"/>
      <c r="H7" s="72"/>
      <c r="I7" s="72"/>
      <c r="J7" s="101"/>
    </row>
    <row r="8" spans="1:10" ht="63.75" customHeight="1">
      <c r="A8" s="156" t="s">
        <v>64</v>
      </c>
      <c r="B8" s="336" t="s">
        <v>344</v>
      </c>
      <c r="C8" s="337" t="s">
        <v>380</v>
      </c>
      <c r="D8" s="337" t="s">
        <v>381</v>
      </c>
      <c r="E8" s="337" t="s">
        <v>345</v>
      </c>
      <c r="F8" s="337" t="s">
        <v>357</v>
      </c>
      <c r="G8" s="337" t="s">
        <v>358</v>
      </c>
      <c r="H8" s="337" t="s">
        <v>382</v>
      </c>
      <c r="I8" s="157" t="s">
        <v>359</v>
      </c>
      <c r="J8" s="101"/>
    </row>
    <row r="9" spans="1:10">
      <c r="A9" s="159">
        <v>1</v>
      </c>
      <c r="B9" s="187">
        <v>42814</v>
      </c>
      <c r="C9" s="164" t="s">
        <v>1116</v>
      </c>
      <c r="D9" s="490" t="s">
        <v>739</v>
      </c>
      <c r="E9" s="163" t="s">
        <v>733</v>
      </c>
      <c r="F9" s="163"/>
      <c r="G9" s="163"/>
      <c r="H9" s="163"/>
      <c r="I9" s="163">
        <v>5743.87</v>
      </c>
      <c r="J9" s="101"/>
    </row>
    <row r="10" spans="1:10">
      <c r="A10" s="159">
        <v>2</v>
      </c>
      <c r="B10" s="187"/>
      <c r="C10" s="164" t="s">
        <v>1142</v>
      </c>
      <c r="D10" s="491">
        <v>205364407</v>
      </c>
      <c r="E10" s="163"/>
      <c r="F10" s="163"/>
      <c r="G10" s="163"/>
      <c r="H10" s="163"/>
      <c r="I10" s="506">
        <v>1268.5999999999999</v>
      </c>
      <c r="J10" s="101"/>
    </row>
    <row r="11" spans="1:10">
      <c r="A11" s="159">
        <v>3</v>
      </c>
      <c r="B11" s="187"/>
      <c r="C11" s="164"/>
      <c r="D11" s="164"/>
      <c r="E11" s="163"/>
      <c r="F11" s="163"/>
      <c r="G11" s="163"/>
      <c r="H11" s="163"/>
      <c r="I11" s="163"/>
      <c r="J11" s="101"/>
    </row>
    <row r="12" spans="1:10">
      <c r="A12" s="159">
        <v>4</v>
      </c>
      <c r="B12" s="187"/>
      <c r="C12" s="164"/>
      <c r="D12" s="164"/>
      <c r="E12" s="163"/>
      <c r="F12" s="163"/>
      <c r="G12" s="163"/>
      <c r="H12" s="163"/>
      <c r="I12" s="163"/>
      <c r="J12" s="101"/>
    </row>
    <row r="13" spans="1:10">
      <c r="A13" s="159">
        <v>5</v>
      </c>
      <c r="B13" s="187"/>
      <c r="C13" s="164"/>
      <c r="D13" s="164"/>
      <c r="E13" s="163"/>
      <c r="F13" s="163"/>
      <c r="G13" s="163"/>
      <c r="H13" s="163"/>
      <c r="I13" s="163"/>
      <c r="J13" s="101"/>
    </row>
    <row r="14" spans="1:10">
      <c r="A14" s="159">
        <v>6</v>
      </c>
      <c r="B14" s="187"/>
      <c r="C14" s="164"/>
      <c r="D14" s="164"/>
      <c r="E14" s="163"/>
      <c r="F14" s="163"/>
      <c r="G14" s="163"/>
      <c r="H14" s="163"/>
      <c r="I14" s="163"/>
      <c r="J14" s="101"/>
    </row>
    <row r="15" spans="1:10">
      <c r="A15" s="159">
        <v>7</v>
      </c>
      <c r="B15" s="187"/>
      <c r="C15" s="164"/>
      <c r="D15" s="164"/>
      <c r="E15" s="163"/>
      <c r="F15" s="163"/>
      <c r="G15" s="163"/>
      <c r="H15" s="163"/>
      <c r="I15" s="163"/>
      <c r="J15" s="101"/>
    </row>
    <row r="16" spans="1:10">
      <c r="A16" s="159">
        <v>8</v>
      </c>
      <c r="B16" s="187"/>
      <c r="C16" s="164"/>
      <c r="D16" s="164"/>
      <c r="E16" s="163"/>
      <c r="F16" s="163"/>
      <c r="G16" s="163"/>
      <c r="H16" s="163"/>
      <c r="I16" s="163"/>
      <c r="J16" s="101"/>
    </row>
    <row r="17" spans="1:10">
      <c r="A17" s="159">
        <v>9</v>
      </c>
      <c r="B17" s="187"/>
      <c r="C17" s="164"/>
      <c r="D17" s="164"/>
      <c r="E17" s="163"/>
      <c r="F17" s="163"/>
      <c r="G17" s="163"/>
      <c r="H17" s="163"/>
      <c r="I17" s="163"/>
      <c r="J17" s="101"/>
    </row>
    <row r="18" spans="1:10">
      <c r="A18" s="159">
        <v>10</v>
      </c>
      <c r="B18" s="187"/>
      <c r="C18" s="164"/>
      <c r="D18" s="164"/>
      <c r="E18" s="163"/>
      <c r="F18" s="163"/>
      <c r="G18" s="163"/>
      <c r="H18" s="163"/>
      <c r="I18" s="163"/>
      <c r="J18" s="101"/>
    </row>
    <row r="19" spans="1:10">
      <c r="A19" s="159">
        <v>11</v>
      </c>
      <c r="B19" s="187"/>
      <c r="C19" s="164"/>
      <c r="D19" s="164"/>
      <c r="E19" s="163"/>
      <c r="F19" s="163"/>
      <c r="G19" s="163"/>
      <c r="H19" s="163"/>
      <c r="I19" s="163"/>
      <c r="J19" s="101"/>
    </row>
    <row r="20" spans="1:10">
      <c r="A20" s="159">
        <v>12</v>
      </c>
      <c r="B20" s="187"/>
      <c r="C20" s="164"/>
      <c r="D20" s="164"/>
      <c r="E20" s="163"/>
      <c r="F20" s="163"/>
      <c r="G20" s="163"/>
      <c r="H20" s="163"/>
      <c r="I20" s="163"/>
      <c r="J20" s="101"/>
    </row>
    <row r="21" spans="1:10">
      <c r="A21" s="159">
        <v>13</v>
      </c>
      <c r="B21" s="187"/>
      <c r="C21" s="164"/>
      <c r="D21" s="164"/>
      <c r="E21" s="163"/>
      <c r="F21" s="163"/>
      <c r="G21" s="163"/>
      <c r="H21" s="163"/>
      <c r="I21" s="163"/>
      <c r="J21" s="101"/>
    </row>
    <row r="22" spans="1:10">
      <c r="A22" s="159">
        <v>14</v>
      </c>
      <c r="B22" s="187"/>
      <c r="C22" s="164"/>
      <c r="D22" s="164"/>
      <c r="E22" s="163"/>
      <c r="F22" s="163"/>
      <c r="G22" s="163"/>
      <c r="H22" s="163"/>
      <c r="I22" s="163"/>
      <c r="J22" s="101"/>
    </row>
    <row r="23" spans="1:10">
      <c r="A23" s="159">
        <v>15</v>
      </c>
      <c r="B23" s="187"/>
      <c r="C23" s="164"/>
      <c r="D23" s="164"/>
      <c r="E23" s="163"/>
      <c r="F23" s="163"/>
      <c r="G23" s="163"/>
      <c r="H23" s="163"/>
      <c r="I23" s="163"/>
      <c r="J23" s="101"/>
    </row>
    <row r="24" spans="1:10">
      <c r="A24" s="159">
        <v>16</v>
      </c>
      <c r="B24" s="187"/>
      <c r="C24" s="164"/>
      <c r="D24" s="164"/>
      <c r="E24" s="163"/>
      <c r="F24" s="163"/>
      <c r="G24" s="163"/>
      <c r="H24" s="163"/>
      <c r="I24" s="163"/>
      <c r="J24" s="101"/>
    </row>
    <row r="25" spans="1:10">
      <c r="A25" s="159">
        <v>17</v>
      </c>
      <c r="B25" s="187"/>
      <c r="C25" s="164"/>
      <c r="D25" s="164"/>
      <c r="E25" s="163"/>
      <c r="F25" s="163"/>
      <c r="G25" s="163"/>
      <c r="H25" s="163"/>
      <c r="I25" s="163"/>
      <c r="J25" s="101"/>
    </row>
    <row r="26" spans="1:10">
      <c r="A26" s="159">
        <v>18</v>
      </c>
      <c r="B26" s="187"/>
      <c r="C26" s="164"/>
      <c r="D26" s="164"/>
      <c r="E26" s="163"/>
      <c r="F26" s="163"/>
      <c r="G26" s="163"/>
      <c r="H26" s="163"/>
      <c r="I26" s="163"/>
      <c r="J26" s="101"/>
    </row>
    <row r="27" spans="1:10">
      <c r="A27" s="159">
        <v>19</v>
      </c>
      <c r="B27" s="187"/>
      <c r="C27" s="167"/>
      <c r="D27" s="167"/>
      <c r="E27" s="166"/>
      <c r="F27" s="166"/>
      <c r="G27" s="166"/>
      <c r="H27" s="233"/>
      <c r="I27" s="163"/>
      <c r="J27" s="101"/>
    </row>
    <row r="28" spans="1:10">
      <c r="A28" s="159">
        <v>20</v>
      </c>
      <c r="B28" s="187"/>
      <c r="C28" s="167"/>
      <c r="D28" s="167"/>
      <c r="E28" s="166"/>
      <c r="F28" s="166"/>
      <c r="G28" s="166"/>
      <c r="H28" s="233"/>
      <c r="I28" s="163"/>
      <c r="J28" s="101"/>
    </row>
    <row r="29" spans="1:10">
      <c r="A29" s="159">
        <v>21</v>
      </c>
      <c r="B29" s="187"/>
      <c r="C29" s="167"/>
      <c r="D29" s="167"/>
      <c r="E29" s="166"/>
      <c r="F29" s="166"/>
      <c r="G29" s="166"/>
      <c r="H29" s="233"/>
      <c r="I29" s="163"/>
      <c r="J29" s="101"/>
    </row>
    <row r="30" spans="1:10">
      <c r="A30" s="159">
        <v>22</v>
      </c>
      <c r="B30" s="187"/>
      <c r="C30" s="167"/>
      <c r="D30" s="167"/>
      <c r="E30" s="166"/>
      <c r="F30" s="166"/>
      <c r="G30" s="166"/>
      <c r="H30" s="233"/>
      <c r="I30" s="163"/>
      <c r="J30" s="101"/>
    </row>
    <row r="31" spans="1:10">
      <c r="A31" s="159">
        <v>23</v>
      </c>
      <c r="B31" s="187"/>
      <c r="C31" s="167"/>
      <c r="D31" s="167"/>
      <c r="E31" s="166"/>
      <c r="F31" s="166"/>
      <c r="G31" s="166"/>
      <c r="H31" s="233"/>
      <c r="I31" s="163"/>
      <c r="J31" s="101"/>
    </row>
    <row r="32" spans="1:10">
      <c r="A32" s="159">
        <v>24</v>
      </c>
      <c r="B32" s="187"/>
      <c r="C32" s="167"/>
      <c r="D32" s="167"/>
      <c r="E32" s="166"/>
      <c r="F32" s="166"/>
      <c r="G32" s="166"/>
      <c r="H32" s="233"/>
      <c r="I32" s="163"/>
      <c r="J32" s="101"/>
    </row>
    <row r="33" spans="1:12">
      <c r="A33" s="159">
        <v>25</v>
      </c>
      <c r="B33" s="187"/>
      <c r="C33" s="167"/>
      <c r="D33" s="167"/>
      <c r="E33" s="166"/>
      <c r="F33" s="166"/>
      <c r="G33" s="166"/>
      <c r="H33" s="233"/>
      <c r="I33" s="163"/>
      <c r="J33" s="101"/>
    </row>
    <row r="34" spans="1:12">
      <c r="A34" s="159">
        <v>26</v>
      </c>
      <c r="B34" s="187"/>
      <c r="C34" s="167"/>
      <c r="D34" s="167"/>
      <c r="E34" s="166"/>
      <c r="F34" s="166"/>
      <c r="G34" s="166"/>
      <c r="H34" s="233"/>
      <c r="I34" s="163"/>
      <c r="J34" s="101"/>
    </row>
    <row r="35" spans="1:12">
      <c r="A35" s="159">
        <v>27</v>
      </c>
      <c r="B35" s="187"/>
      <c r="C35" s="167"/>
      <c r="D35" s="167"/>
      <c r="E35" s="166"/>
      <c r="F35" s="166"/>
      <c r="G35" s="166"/>
      <c r="H35" s="233"/>
      <c r="I35" s="163"/>
      <c r="J35" s="101"/>
    </row>
    <row r="36" spans="1:12">
      <c r="A36" s="159" t="s">
        <v>261</v>
      </c>
      <c r="B36" s="187"/>
      <c r="C36" s="167"/>
      <c r="D36" s="167"/>
      <c r="E36" s="166"/>
      <c r="F36" s="166"/>
      <c r="G36" s="234"/>
      <c r="H36" s="238" t="s">
        <v>373</v>
      </c>
      <c r="I36" s="341">
        <f>SUM(I9:I35)</f>
        <v>7012.4699999999993</v>
      </c>
      <c r="J36" s="101"/>
    </row>
    <row r="38" spans="1:12">
      <c r="A38" s="174" t="s">
        <v>395</v>
      </c>
    </row>
    <row r="40" spans="1:12">
      <c r="B40" s="176" t="s">
        <v>96</v>
      </c>
      <c r="F40" s="177"/>
    </row>
    <row r="41" spans="1:12">
      <c r="F41" s="175"/>
      <c r="I41" s="175"/>
      <c r="J41" s="175"/>
      <c r="K41" s="175"/>
      <c r="L41" s="175"/>
    </row>
    <row r="42" spans="1:12">
      <c r="C42" s="178"/>
      <c r="F42" s="178"/>
      <c r="G42" s="178"/>
      <c r="H42" s="181"/>
      <c r="I42" s="179"/>
      <c r="J42" s="175"/>
      <c r="K42" s="175"/>
      <c r="L42" s="175"/>
    </row>
    <row r="43" spans="1:12">
      <c r="A43" s="175"/>
      <c r="C43" s="180" t="s">
        <v>251</v>
      </c>
      <c r="F43" s="181" t="s">
        <v>256</v>
      </c>
      <c r="G43" s="180"/>
      <c r="H43" s="180"/>
      <c r="I43" s="179"/>
      <c r="J43" s="175"/>
      <c r="K43" s="175"/>
      <c r="L43" s="175"/>
    </row>
    <row r="44" spans="1:12">
      <c r="A44" s="175"/>
      <c r="C44" s="182" t="s">
        <v>127</v>
      </c>
      <c r="F44" s="174" t="s">
        <v>252</v>
      </c>
      <c r="I44" s="175"/>
      <c r="J44" s="175"/>
      <c r="K44" s="175"/>
      <c r="L44" s="175"/>
    </row>
    <row r="45" spans="1:12" s="175" customFormat="1">
      <c r="B45" s="174"/>
      <c r="C45" s="182"/>
      <c r="G45" s="182"/>
      <c r="H45" s="182"/>
    </row>
    <row r="46" spans="1:12" s="175" customFormat="1" ht="13.2"/>
    <row r="47" spans="1:12" s="175" customFormat="1" ht="13.2"/>
    <row r="48" spans="1:12" s="175" customFormat="1" ht="13.2"/>
    <row r="49" s="175" customFormat="1" ht="13.2"/>
  </sheetData>
  <dataValidations count="1"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B9:B36"/>
  </dataValidations>
  <printOptions gridLines="1"/>
  <pageMargins left="0.7" right="0.7" top="0.75" bottom="0.75" header="0.3" footer="0.3"/>
  <pageSetup scale="58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:D34"/>
  <sheetViews>
    <sheetView tabSelected="1" view="pageBreakPreview" topLeftCell="A10" zoomScaleSheetLayoutView="100" workbookViewId="0">
      <selection activeCell="K25" sqref="K25"/>
    </sheetView>
  </sheetViews>
  <sheetFormatPr defaultColWidth="9.109375" defaultRowHeight="13.2"/>
  <cols>
    <col min="1" max="1" width="7.33203125" style="189" customWidth="1"/>
    <col min="2" max="2" width="57.33203125" style="189" customWidth="1"/>
    <col min="3" max="3" width="24.109375" style="189" customWidth="1"/>
    <col min="4" max="16384" width="9.109375" style="189"/>
  </cols>
  <sheetData>
    <row r="1" spans="1:3" s="6" customFormat="1" ht="18.75" customHeight="1">
      <c r="A1" s="433" t="s">
        <v>459</v>
      </c>
      <c r="B1" s="433"/>
      <c r="C1" s="346" t="s">
        <v>97</v>
      </c>
    </row>
    <row r="2" spans="1:3" s="6" customFormat="1" ht="13.8">
      <c r="A2" s="433"/>
      <c r="B2" s="433"/>
      <c r="C2" s="343" t="str">
        <f>'ფორმა N1'!L2</f>
        <v>09/01/2020-09/21/2020</v>
      </c>
    </row>
    <row r="3" spans="1:3" s="6" customFormat="1" ht="13.8">
      <c r="A3" s="379" t="s">
        <v>128</v>
      </c>
      <c r="B3" s="344"/>
      <c r="C3" s="345"/>
    </row>
    <row r="4" spans="1:3" s="6" customFormat="1" ht="13.8">
      <c r="A4" s="110"/>
      <c r="B4" s="344"/>
      <c r="C4" s="345"/>
    </row>
    <row r="5" spans="1:3" s="21" customFormat="1" ht="13.8">
      <c r="A5" s="434" t="s">
        <v>257</v>
      </c>
      <c r="B5" s="434"/>
      <c r="C5" s="110"/>
    </row>
    <row r="6" spans="1:3" s="21" customFormat="1" ht="13.8">
      <c r="A6" s="435" t="str">
        <f>'ფორმა N1'!A5</f>
        <v xml:space="preserve"> საარჩევნო სუბიექტი   ,,დავით   თარხან-მოურავი,   ირმა   ინაშვილი   -  საქართველოს   პატრიოტთა   ალიანსი</v>
      </c>
      <c r="B6" s="435"/>
      <c r="C6" s="110"/>
    </row>
    <row r="7" spans="1:3">
      <c r="A7" s="380"/>
      <c r="B7" s="380"/>
      <c r="C7" s="380"/>
    </row>
    <row r="8" spans="1:3">
      <c r="A8" s="380"/>
      <c r="B8" s="380"/>
      <c r="C8" s="380"/>
    </row>
    <row r="9" spans="1:3" ht="30" customHeight="1">
      <c r="A9" s="381" t="s">
        <v>64</v>
      </c>
      <c r="B9" s="381" t="s">
        <v>11</v>
      </c>
      <c r="C9" s="382" t="s">
        <v>9</v>
      </c>
    </row>
    <row r="10" spans="1:3" ht="13.8">
      <c r="A10" s="383">
        <v>1</v>
      </c>
      <c r="B10" s="384" t="s">
        <v>57</v>
      </c>
      <c r="C10" s="399">
        <f>'ფორმა N4'!D11+'ფორმა N5'!D9</f>
        <v>662125.98</v>
      </c>
    </row>
    <row r="11" spans="1:3" ht="13.8">
      <c r="A11" s="386">
        <v>1.1000000000000001</v>
      </c>
      <c r="B11" s="384" t="s">
        <v>460</v>
      </c>
      <c r="C11" s="400">
        <f>'ფორმა N4'!D39+'ფორმა N5'!D37</f>
        <v>473351.31</v>
      </c>
    </row>
    <row r="12" spans="1:3" ht="13.8">
      <c r="A12" s="387" t="s">
        <v>30</v>
      </c>
      <c r="B12" s="384" t="s">
        <v>461</v>
      </c>
      <c r="C12" s="400">
        <f>'ფორმა N4'!D40+'ფორმა N5'!D38</f>
        <v>0</v>
      </c>
    </row>
    <row r="13" spans="1:3" ht="13.8">
      <c r="A13" s="386">
        <v>1.2</v>
      </c>
      <c r="B13" s="384" t="s">
        <v>58</v>
      </c>
      <c r="C13" s="400">
        <f>'ფორმა N4'!D12+'ფორმა N5'!D10</f>
        <v>49993</v>
      </c>
    </row>
    <row r="14" spans="1:3" ht="13.8">
      <c r="A14" s="386">
        <v>1.3</v>
      </c>
      <c r="B14" s="384" t="s">
        <v>462</v>
      </c>
      <c r="C14" s="400">
        <f>'ფორმა N4'!D17+'ფორმა N5'!D15</f>
        <v>0</v>
      </c>
    </row>
    <row r="15" spans="1:3" ht="13.8">
      <c r="A15" s="432"/>
      <c r="B15" s="432"/>
      <c r="C15" s="432"/>
    </row>
    <row r="16" spans="1:3" ht="30" customHeight="1">
      <c r="A16" s="381" t="s">
        <v>64</v>
      </c>
      <c r="B16" s="381" t="s">
        <v>232</v>
      </c>
      <c r="C16" s="382" t="s">
        <v>67</v>
      </c>
    </row>
    <row r="17" spans="1:4" ht="13.8">
      <c r="A17" s="383">
        <v>2</v>
      </c>
      <c r="B17" s="384" t="s">
        <v>463</v>
      </c>
      <c r="C17" s="385">
        <f>'ფორმა N2'!D9+'ფორმა N2'!C26+'ფორმა N3'!D9+'ფორმა N3'!C26</f>
        <v>592416</v>
      </c>
    </row>
    <row r="18" spans="1:4" ht="13.8">
      <c r="A18" s="388">
        <v>2.1</v>
      </c>
      <c r="B18" s="384" t="s">
        <v>464</v>
      </c>
      <c r="C18" s="384">
        <f>'ფორმა N2'!D17+'ფორმა N3'!D17</f>
        <v>105916</v>
      </c>
    </row>
    <row r="19" spans="1:4" ht="13.8">
      <c r="A19" s="388">
        <v>2.2000000000000002</v>
      </c>
      <c r="B19" s="384" t="s">
        <v>465</v>
      </c>
      <c r="C19" s="384">
        <f>'ფორმა N2'!D18+'ფორმა N3'!D18</f>
        <v>0</v>
      </c>
    </row>
    <row r="20" spans="1:4" ht="13.8">
      <c r="A20" s="388">
        <v>2.2999999999999998</v>
      </c>
      <c r="B20" s="384" t="s">
        <v>466</v>
      </c>
      <c r="C20" s="389">
        <f>SUM(C21:C25)</f>
        <v>486500</v>
      </c>
    </row>
    <row r="21" spans="1:4" ht="13.8">
      <c r="A21" s="387" t="s">
        <v>467</v>
      </c>
      <c r="B21" s="390" t="s">
        <v>468</v>
      </c>
      <c r="C21" s="384">
        <f>'ფორმა N2'!D13+'ფორმა N3'!D13</f>
        <v>486500</v>
      </c>
    </row>
    <row r="22" spans="1:4" ht="13.8">
      <c r="A22" s="387" t="s">
        <v>469</v>
      </c>
      <c r="B22" s="390" t="s">
        <v>470</v>
      </c>
      <c r="C22" s="384">
        <f>'ფორმა N2'!C27+'ფორმა N3'!C27</f>
        <v>0</v>
      </c>
    </row>
    <row r="23" spans="1:4" ht="13.8">
      <c r="A23" s="387" t="s">
        <v>471</v>
      </c>
      <c r="B23" s="390" t="s">
        <v>472</v>
      </c>
      <c r="C23" s="384">
        <f>'ფორმა N2'!D14+'ფორმა N3'!D14</f>
        <v>0</v>
      </c>
    </row>
    <row r="24" spans="1:4" ht="13.8">
      <c r="A24" s="387" t="s">
        <v>473</v>
      </c>
      <c r="B24" s="390" t="s">
        <v>474</v>
      </c>
      <c r="C24" s="384">
        <f>'ფორმა N2'!C31+'ფორმა N3'!C31</f>
        <v>0</v>
      </c>
    </row>
    <row r="25" spans="1:4" ht="13.8">
      <c r="A25" s="387" t="s">
        <v>475</v>
      </c>
      <c r="B25" s="390" t="s">
        <v>476</v>
      </c>
      <c r="C25" s="384">
        <f>'ფორმა N2'!D11+'ფორმა N3'!D11</f>
        <v>0</v>
      </c>
    </row>
    <row r="26" spans="1:4" ht="13.8">
      <c r="A26" s="397"/>
      <c r="B26" s="396"/>
      <c r="C26" s="395"/>
    </row>
    <row r="27" spans="1:4" ht="13.8">
      <c r="A27" s="397"/>
      <c r="B27" s="396"/>
      <c r="C27" s="395"/>
    </row>
    <row r="28" spans="1:4" ht="13.8">
      <c r="A28" s="21"/>
      <c r="B28" s="21"/>
      <c r="C28" s="21"/>
      <c r="D28" s="394"/>
    </row>
    <row r="29" spans="1:4" ht="13.8">
      <c r="A29" s="188" t="s">
        <v>96</v>
      </c>
      <c r="B29" s="21"/>
      <c r="C29" s="21"/>
      <c r="D29" s="394"/>
    </row>
    <row r="30" spans="1:4" ht="13.8">
      <c r="A30" s="21"/>
      <c r="B30" s="21"/>
      <c r="C30" s="21"/>
      <c r="D30" s="394"/>
    </row>
    <row r="31" spans="1:4" ht="13.8">
      <c r="A31" s="21"/>
      <c r="B31" s="21"/>
      <c r="C31" s="21"/>
      <c r="D31" s="393"/>
    </row>
    <row r="32" spans="1:4" ht="13.8">
      <c r="B32" s="188" t="s">
        <v>254</v>
      </c>
      <c r="C32" s="21"/>
      <c r="D32" s="393"/>
    </row>
    <row r="33" spans="2:4" ht="13.8">
      <c r="B33" s="21" t="s">
        <v>253</v>
      </c>
      <c r="C33" s="21"/>
      <c r="D33" s="393"/>
    </row>
    <row r="34" spans="2:4">
      <c r="B34" s="392" t="s">
        <v>127</v>
      </c>
      <c r="D34" s="391"/>
    </row>
  </sheetData>
  <mergeCells count="4">
    <mergeCell ref="A15:C15"/>
    <mergeCell ref="A1:B2"/>
    <mergeCell ref="A5:B5"/>
    <mergeCell ref="A6:B6"/>
  </mergeCells>
  <pageMargins left="0.7" right="0.7" top="0.75" bottom="0.75" header="0.3" footer="0.3"/>
  <pageSetup orientation="portrait" horizontalDpi="4294967295" verticalDpi="4294967295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custom" allowBlank="1" showInputMessage="1" showErrorMessage="1">
          <x14:formula1>
            <xm:f>'ფორმა N1'!A5</xm:f>
          </x14:formula1>
          <xm:sqref>A6:B6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I46"/>
  <sheetViews>
    <sheetView showGridLines="0" view="pageBreakPreview" zoomScale="80" zoomScaleSheetLayoutView="80" workbookViewId="0">
      <selection activeCell="D10" sqref="D10"/>
    </sheetView>
  </sheetViews>
  <sheetFormatPr defaultColWidth="9.109375" defaultRowHeight="13.8"/>
  <cols>
    <col min="1" max="1" width="16.33203125" style="2" customWidth="1"/>
    <col min="2" max="2" width="80" style="2" customWidth="1"/>
    <col min="3" max="3" width="16.109375" style="2" customWidth="1"/>
    <col min="4" max="4" width="14.6640625" style="2" customWidth="1"/>
    <col min="5" max="5" width="0.6640625" style="5" customWidth="1"/>
    <col min="6" max="6" width="9.109375" style="2"/>
    <col min="7" max="7" width="15.88671875" style="2" bestFit="1" customWidth="1"/>
    <col min="8" max="16384" width="9.109375" style="2"/>
  </cols>
  <sheetData>
    <row r="1" spans="1:7">
      <c r="A1" s="70" t="s">
        <v>284</v>
      </c>
      <c r="B1" s="72"/>
      <c r="C1" s="412" t="s">
        <v>97</v>
      </c>
      <c r="D1" s="412"/>
      <c r="E1" s="104"/>
    </row>
    <row r="2" spans="1:7">
      <c r="A2" s="72" t="s">
        <v>128</v>
      </c>
      <c r="B2" s="72"/>
      <c r="C2" s="410" t="str">
        <f>'ფორმა N1'!L2</f>
        <v>09/01/2020-09/21/2020</v>
      </c>
      <c r="D2" s="411"/>
      <c r="E2" s="104"/>
    </row>
    <row r="3" spans="1:7">
      <c r="A3" s="70"/>
      <c r="B3" s="72"/>
      <c r="C3" s="71"/>
      <c r="D3" s="71"/>
      <c r="E3" s="104"/>
    </row>
    <row r="4" spans="1:7">
      <c r="A4" s="73" t="s">
        <v>257</v>
      </c>
      <c r="B4" s="98"/>
      <c r="C4" s="99"/>
      <c r="D4" s="72"/>
      <c r="E4" s="104"/>
    </row>
    <row r="5" spans="1:7">
      <c r="A5" s="210" t="str">
        <f>'ფორმა N1'!A5</f>
        <v xml:space="preserve"> საარჩევნო სუბიექტი   ,,დავით   თარხან-მოურავი,   ირმა   ინაშვილი   -  საქართველოს   პატრიოტთა   ალიანსი</v>
      </c>
      <c r="B5" s="12"/>
      <c r="C5" s="12"/>
      <c r="E5" s="104"/>
    </row>
    <row r="6" spans="1:7">
      <c r="A6" s="100"/>
      <c r="B6" s="100"/>
      <c r="C6" s="100"/>
      <c r="D6" s="101"/>
      <c r="E6" s="104"/>
    </row>
    <row r="7" spans="1:7">
      <c r="A7" s="72"/>
      <c r="B7" s="72"/>
      <c r="C7" s="72"/>
      <c r="D7" s="72"/>
      <c r="E7" s="104"/>
    </row>
    <row r="8" spans="1:7" s="6" customFormat="1" ht="39" customHeight="1">
      <c r="A8" s="102" t="s">
        <v>64</v>
      </c>
      <c r="B8" s="75" t="s">
        <v>232</v>
      </c>
      <c r="C8" s="75" t="s">
        <v>66</v>
      </c>
      <c r="D8" s="75" t="s">
        <v>67</v>
      </c>
      <c r="E8" s="104"/>
    </row>
    <row r="9" spans="1:7" s="7" customFormat="1" ht="16.5" customHeight="1">
      <c r="A9" s="211">
        <v>1</v>
      </c>
      <c r="B9" s="211" t="s">
        <v>65</v>
      </c>
      <c r="C9" s="81">
        <f>SUM(C10,C26)</f>
        <v>0</v>
      </c>
      <c r="D9" s="81">
        <f>SUM(D10,D26)</f>
        <v>0</v>
      </c>
      <c r="E9" s="104"/>
    </row>
    <row r="10" spans="1:7" s="7" customFormat="1" ht="16.5" customHeight="1">
      <c r="A10" s="83">
        <v>1.1000000000000001</v>
      </c>
      <c r="B10" s="83" t="s">
        <v>69</v>
      </c>
      <c r="C10" s="81">
        <f>SUM(C11,C12,C16,C19,C25,C26)</f>
        <v>0</v>
      </c>
      <c r="D10" s="81">
        <f>SUM(D11,D12,D16,D19,D24,D25)</f>
        <v>0</v>
      </c>
      <c r="E10" s="104"/>
    </row>
    <row r="11" spans="1:7" s="9" customFormat="1" ht="16.5" customHeight="1">
      <c r="A11" s="84" t="s">
        <v>30</v>
      </c>
      <c r="B11" s="84" t="s">
        <v>68</v>
      </c>
      <c r="C11" s="8"/>
      <c r="D11" s="8"/>
      <c r="E11" s="104"/>
    </row>
    <row r="12" spans="1:7" s="10" customFormat="1" ht="16.5" customHeight="1">
      <c r="A12" s="84" t="s">
        <v>31</v>
      </c>
      <c r="B12" s="84" t="s">
        <v>290</v>
      </c>
      <c r="C12" s="103">
        <f>SUM(C13:C15)</f>
        <v>0</v>
      </c>
      <c r="D12" s="103">
        <f>SUM(D13:D15)</f>
        <v>0</v>
      </c>
      <c r="E12" s="104"/>
      <c r="G12" s="64"/>
    </row>
    <row r="13" spans="1:7" s="3" customFormat="1" ht="16.5" customHeight="1">
      <c r="A13" s="93" t="s">
        <v>70</v>
      </c>
      <c r="B13" s="93" t="s">
        <v>293</v>
      </c>
      <c r="C13" s="8"/>
      <c r="D13" s="8"/>
      <c r="E13" s="104"/>
    </row>
    <row r="14" spans="1:7" s="3" customFormat="1" ht="16.5" customHeight="1">
      <c r="A14" s="93" t="s">
        <v>436</v>
      </c>
      <c r="B14" s="93" t="s">
        <v>435</v>
      </c>
      <c r="C14" s="8"/>
      <c r="D14" s="8"/>
      <c r="E14" s="104"/>
    </row>
    <row r="15" spans="1:7" s="3" customFormat="1" ht="16.5" customHeight="1">
      <c r="A15" s="93" t="s">
        <v>437</v>
      </c>
      <c r="B15" s="93" t="s">
        <v>86</v>
      </c>
      <c r="C15" s="8"/>
      <c r="D15" s="8"/>
      <c r="E15" s="104"/>
    </row>
    <row r="16" spans="1:7" s="3" customFormat="1" ht="16.5" customHeight="1">
      <c r="A16" s="84" t="s">
        <v>71</v>
      </c>
      <c r="B16" s="84" t="s">
        <v>72</v>
      </c>
      <c r="C16" s="103">
        <f>SUM(C17:C18)</f>
        <v>0</v>
      </c>
      <c r="D16" s="103">
        <f>SUM(D17:D18)</f>
        <v>0</v>
      </c>
      <c r="E16" s="104"/>
    </row>
    <row r="17" spans="1:5" s="3" customFormat="1" ht="16.5" customHeight="1">
      <c r="A17" s="93" t="s">
        <v>73</v>
      </c>
      <c r="B17" s="93" t="s">
        <v>75</v>
      </c>
      <c r="C17" s="8"/>
      <c r="D17" s="8"/>
      <c r="E17" s="104"/>
    </row>
    <row r="18" spans="1:5" s="3" customFormat="1" ht="27.6">
      <c r="A18" s="93" t="s">
        <v>74</v>
      </c>
      <c r="B18" s="93" t="s">
        <v>98</v>
      </c>
      <c r="C18" s="8"/>
      <c r="D18" s="8"/>
      <c r="E18" s="104"/>
    </row>
    <row r="19" spans="1:5" s="3" customFormat="1" ht="16.5" customHeight="1">
      <c r="A19" s="84" t="s">
        <v>76</v>
      </c>
      <c r="B19" s="84" t="s">
        <v>370</v>
      </c>
      <c r="C19" s="103">
        <f>SUM(C20:C23)</f>
        <v>0</v>
      </c>
      <c r="D19" s="103">
        <f>SUM(D20:D23)</f>
        <v>0</v>
      </c>
      <c r="E19" s="104"/>
    </row>
    <row r="20" spans="1:5" s="3" customFormat="1" ht="16.5" customHeight="1">
      <c r="A20" s="93" t="s">
        <v>77</v>
      </c>
      <c r="B20" s="93" t="s">
        <v>78</v>
      </c>
      <c r="C20" s="8"/>
      <c r="D20" s="8"/>
      <c r="E20" s="104"/>
    </row>
    <row r="21" spans="1:5" s="3" customFormat="1" ht="27.6">
      <c r="A21" s="93" t="s">
        <v>81</v>
      </c>
      <c r="B21" s="93" t="s">
        <v>79</v>
      </c>
      <c r="C21" s="8"/>
      <c r="D21" s="8"/>
      <c r="E21" s="104"/>
    </row>
    <row r="22" spans="1:5" s="3" customFormat="1" ht="16.5" customHeight="1">
      <c r="A22" s="93" t="s">
        <v>82</v>
      </c>
      <c r="B22" s="93" t="s">
        <v>80</v>
      </c>
      <c r="C22" s="8"/>
      <c r="D22" s="8"/>
      <c r="E22" s="104"/>
    </row>
    <row r="23" spans="1:5" s="3" customFormat="1" ht="16.5" customHeight="1">
      <c r="A23" s="93" t="s">
        <v>83</v>
      </c>
      <c r="B23" s="93" t="s">
        <v>383</v>
      </c>
      <c r="C23" s="8"/>
      <c r="D23" s="8"/>
      <c r="E23" s="104"/>
    </row>
    <row r="24" spans="1:5" s="3" customFormat="1" ht="16.5" customHeight="1">
      <c r="A24" s="84" t="s">
        <v>84</v>
      </c>
      <c r="B24" s="84" t="s">
        <v>384</v>
      </c>
      <c r="C24" s="235"/>
      <c r="D24" s="8"/>
      <c r="E24" s="104"/>
    </row>
    <row r="25" spans="1:5" s="3" customFormat="1">
      <c r="A25" s="84" t="s">
        <v>234</v>
      </c>
      <c r="B25" s="84" t="s">
        <v>390</v>
      </c>
      <c r="C25" s="8"/>
      <c r="D25" s="8"/>
      <c r="E25" s="104"/>
    </row>
    <row r="26" spans="1:5" ht="16.5" customHeight="1">
      <c r="A26" s="83">
        <v>1.2</v>
      </c>
      <c r="B26" s="83" t="s">
        <v>85</v>
      </c>
      <c r="C26" s="81">
        <f>SUM(C27,C35)</f>
        <v>0</v>
      </c>
      <c r="D26" s="81">
        <f>SUM(D27,D35)</f>
        <v>0</v>
      </c>
      <c r="E26" s="104"/>
    </row>
    <row r="27" spans="1:5" ht="16.5" customHeight="1">
      <c r="A27" s="84" t="s">
        <v>32</v>
      </c>
      <c r="B27" s="84" t="s">
        <v>293</v>
      </c>
      <c r="C27" s="103">
        <f>SUM(C28:C30)</f>
        <v>0</v>
      </c>
      <c r="D27" s="103">
        <f>SUM(D28:D30)</f>
        <v>0</v>
      </c>
      <c r="E27" s="104"/>
    </row>
    <row r="28" spans="1:5">
      <c r="A28" s="219" t="s">
        <v>87</v>
      </c>
      <c r="B28" s="219" t="s">
        <v>291</v>
      </c>
      <c r="C28" s="8"/>
      <c r="D28" s="8"/>
      <c r="E28" s="104"/>
    </row>
    <row r="29" spans="1:5">
      <c r="A29" s="219" t="s">
        <v>88</v>
      </c>
      <c r="B29" s="219" t="s">
        <v>294</v>
      </c>
      <c r="C29" s="8"/>
      <c r="D29" s="8"/>
      <c r="E29" s="104"/>
    </row>
    <row r="30" spans="1:5">
      <c r="A30" s="219" t="s">
        <v>392</v>
      </c>
      <c r="B30" s="219" t="s">
        <v>292</v>
      </c>
      <c r="C30" s="8"/>
      <c r="D30" s="8"/>
      <c r="E30" s="104"/>
    </row>
    <row r="31" spans="1:5">
      <c r="A31" s="84" t="s">
        <v>33</v>
      </c>
      <c r="B31" s="84" t="s">
        <v>435</v>
      </c>
      <c r="C31" s="103">
        <f>SUM(C32:C34)</f>
        <v>0</v>
      </c>
      <c r="D31" s="103">
        <f>SUM(D32:D34)</f>
        <v>0</v>
      </c>
      <c r="E31" s="104"/>
    </row>
    <row r="32" spans="1:5">
      <c r="A32" s="219" t="s">
        <v>12</v>
      </c>
      <c r="B32" s="219" t="s">
        <v>438</v>
      </c>
      <c r="C32" s="8"/>
      <c r="D32" s="8"/>
      <c r="E32" s="104"/>
    </row>
    <row r="33" spans="1:9">
      <c r="A33" s="219" t="s">
        <v>13</v>
      </c>
      <c r="B33" s="219" t="s">
        <v>439</v>
      </c>
      <c r="C33" s="8"/>
      <c r="D33" s="8"/>
      <c r="E33" s="104"/>
    </row>
    <row r="34" spans="1:9">
      <c r="A34" s="219" t="s">
        <v>264</v>
      </c>
      <c r="B34" s="219" t="s">
        <v>440</v>
      </c>
      <c r="C34" s="8"/>
      <c r="D34" s="8"/>
      <c r="E34" s="104"/>
    </row>
    <row r="35" spans="1:9">
      <c r="A35" s="84" t="s">
        <v>34</v>
      </c>
      <c r="B35" s="232" t="s">
        <v>389</v>
      </c>
      <c r="C35" s="8"/>
      <c r="D35" s="8"/>
      <c r="E35" s="104"/>
    </row>
    <row r="36" spans="1:9">
      <c r="D36" s="27"/>
      <c r="E36" s="105"/>
      <c r="F36" s="27"/>
    </row>
    <row r="37" spans="1:9">
      <c r="A37" s="1"/>
      <c r="D37" s="27"/>
      <c r="E37" s="105"/>
      <c r="F37" s="27"/>
    </row>
    <row r="38" spans="1:9">
      <c r="D38" s="27"/>
      <c r="E38" s="105"/>
      <c r="F38" s="27"/>
    </row>
    <row r="39" spans="1:9">
      <c r="D39" s="27"/>
      <c r="E39" s="105"/>
      <c r="F39" s="27"/>
    </row>
    <row r="40" spans="1:9">
      <c r="A40" s="65" t="s">
        <v>96</v>
      </c>
      <c r="D40" s="27"/>
      <c r="E40" s="105"/>
      <c r="F40" s="27"/>
    </row>
    <row r="41" spans="1:9">
      <c r="D41" s="27"/>
      <c r="E41" s="106"/>
      <c r="F41" s="106"/>
      <c r="G41"/>
      <c r="H41"/>
      <c r="I41"/>
    </row>
    <row r="42" spans="1:9">
      <c r="D42" s="107"/>
      <c r="E42" s="106"/>
      <c r="F42" s="106"/>
      <c r="G42"/>
      <c r="H42"/>
      <c r="I42"/>
    </row>
    <row r="43" spans="1:9">
      <c r="A43"/>
      <c r="B43" s="65" t="s">
        <v>254</v>
      </c>
      <c r="D43" s="107"/>
      <c r="E43" s="106"/>
      <c r="F43" s="106"/>
      <c r="G43"/>
      <c r="H43"/>
      <c r="I43"/>
    </row>
    <row r="44" spans="1:9">
      <c r="A44"/>
      <c r="B44" s="2" t="s">
        <v>253</v>
      </c>
      <c r="D44" s="107"/>
      <c r="E44" s="106"/>
      <c r="F44" s="106"/>
      <c r="G44"/>
      <c r="H44"/>
      <c r="I44"/>
    </row>
    <row r="45" spans="1:9" customFormat="1" ht="13.2">
      <c r="B45" s="62" t="s">
        <v>127</v>
      </c>
      <c r="D45" s="106"/>
      <c r="E45" s="106"/>
      <c r="F45" s="106"/>
    </row>
    <row r="46" spans="1:9">
      <c r="D46" s="27"/>
      <c r="E46" s="105"/>
      <c r="F46" s="27"/>
    </row>
  </sheetData>
  <mergeCells count="2">
    <mergeCell ref="C2:D2"/>
    <mergeCell ref="C1:D1"/>
  </mergeCells>
  <printOptions gridLines="1"/>
  <pageMargins left="0.19685039370078741" right="0.19685039370078741" top="0.19685039370078741" bottom="0.19685039370078741" header="0.15748031496062992" footer="0.15748031496062992"/>
  <pageSetup paperSize="9" scale="80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>
  <sheetPr codeName="Sheet10"/>
  <dimension ref="A1:G733"/>
  <sheetViews>
    <sheetView workbookViewId="0">
      <selection activeCell="E13" sqref="E13"/>
    </sheetView>
  </sheetViews>
  <sheetFormatPr defaultRowHeight="13.2"/>
  <cols>
    <col min="3" max="3" width="74.5546875" bestFit="1" customWidth="1"/>
    <col min="5" max="5" width="29" bestFit="1" customWidth="1"/>
  </cols>
  <sheetData>
    <row r="1" spans="1:7">
      <c r="A1" t="s">
        <v>207</v>
      </c>
      <c r="C1" t="s">
        <v>187</v>
      </c>
      <c r="E1" t="s">
        <v>214</v>
      </c>
      <c r="G1" t="s">
        <v>223</v>
      </c>
    </row>
    <row r="2" spans="1:7" ht="13.8">
      <c r="A2" s="60">
        <v>40907</v>
      </c>
      <c r="C2" t="s">
        <v>188</v>
      </c>
      <c r="E2" t="s">
        <v>219</v>
      </c>
      <c r="G2" s="61" t="s">
        <v>224</v>
      </c>
    </row>
    <row r="3" spans="1:7" ht="13.8">
      <c r="A3" s="60">
        <v>40908</v>
      </c>
      <c r="C3" t="s">
        <v>189</v>
      </c>
      <c r="E3" t="s">
        <v>220</v>
      </c>
      <c r="G3" s="61" t="s">
        <v>225</v>
      </c>
    </row>
    <row r="4" spans="1:7" ht="13.8">
      <c r="A4" s="60">
        <v>40909</v>
      </c>
      <c r="C4" t="s">
        <v>190</v>
      </c>
      <c r="E4" t="s">
        <v>221</v>
      </c>
      <c r="G4" s="61" t="s">
        <v>226</v>
      </c>
    </row>
    <row r="5" spans="1:7">
      <c r="A5" s="60">
        <v>40910</v>
      </c>
      <c r="C5" t="s">
        <v>191</v>
      </c>
      <c r="E5" t="s">
        <v>222</v>
      </c>
    </row>
    <row r="6" spans="1:7">
      <c r="A6" s="60">
        <v>40911</v>
      </c>
      <c r="C6" t="s">
        <v>192</v>
      </c>
    </row>
    <row r="7" spans="1:7">
      <c r="A7" s="60">
        <v>40912</v>
      </c>
      <c r="C7" t="s">
        <v>193</v>
      </c>
    </row>
    <row r="8" spans="1:7">
      <c r="A8" s="60">
        <v>40913</v>
      </c>
      <c r="C8" t="s">
        <v>194</v>
      </c>
    </row>
    <row r="9" spans="1:7">
      <c r="A9" s="60">
        <v>40914</v>
      </c>
      <c r="C9" t="s">
        <v>195</v>
      </c>
    </row>
    <row r="10" spans="1:7">
      <c r="A10" s="60">
        <v>40915</v>
      </c>
      <c r="C10" t="s">
        <v>196</v>
      </c>
    </row>
    <row r="11" spans="1:7">
      <c r="A11" s="60">
        <v>40916</v>
      </c>
      <c r="C11" t="s">
        <v>197</v>
      </c>
    </row>
    <row r="12" spans="1:7">
      <c r="A12" s="60">
        <v>40917</v>
      </c>
      <c r="C12" t="s">
        <v>198</v>
      </c>
    </row>
    <row r="13" spans="1:7">
      <c r="A13" s="60">
        <v>40918</v>
      </c>
      <c r="C13" t="s">
        <v>199</v>
      </c>
    </row>
    <row r="14" spans="1:7">
      <c r="A14" s="60">
        <v>40919</v>
      </c>
      <c r="C14" t="s">
        <v>200</v>
      </c>
    </row>
    <row r="15" spans="1:7">
      <c r="A15" s="60">
        <v>40920</v>
      </c>
      <c r="C15" t="s">
        <v>201</v>
      </c>
    </row>
    <row r="16" spans="1:7">
      <c r="A16" s="60">
        <v>40921</v>
      </c>
      <c r="C16" t="s">
        <v>202</v>
      </c>
    </row>
    <row r="17" spans="1:3">
      <c r="A17" s="60">
        <v>40922</v>
      </c>
      <c r="C17" t="s">
        <v>203</v>
      </c>
    </row>
    <row r="18" spans="1:3">
      <c r="A18" s="60">
        <v>40923</v>
      </c>
      <c r="C18" t="s">
        <v>204</v>
      </c>
    </row>
    <row r="19" spans="1:3">
      <c r="A19" s="60">
        <v>40924</v>
      </c>
      <c r="C19" t="s">
        <v>205</v>
      </c>
    </row>
    <row r="20" spans="1:3">
      <c r="A20" s="60">
        <v>40925</v>
      </c>
      <c r="C20" t="s">
        <v>206</v>
      </c>
    </row>
    <row r="21" spans="1:3">
      <c r="A21" s="60">
        <v>40926</v>
      </c>
    </row>
    <row r="22" spans="1:3">
      <c r="A22" s="60">
        <v>40927</v>
      </c>
    </row>
    <row r="23" spans="1:3">
      <c r="A23" s="60">
        <v>40928</v>
      </c>
    </row>
    <row r="24" spans="1:3">
      <c r="A24" s="60">
        <v>40929</v>
      </c>
    </row>
    <row r="25" spans="1:3">
      <c r="A25" s="60">
        <v>40930</v>
      </c>
    </row>
    <row r="26" spans="1:3">
      <c r="A26" s="60">
        <v>40931</v>
      </c>
    </row>
    <row r="27" spans="1:3">
      <c r="A27" s="60">
        <v>40932</v>
      </c>
    </row>
    <row r="28" spans="1:3">
      <c r="A28" s="60">
        <v>40933</v>
      </c>
    </row>
    <row r="29" spans="1:3">
      <c r="A29" s="60">
        <v>40934</v>
      </c>
    </row>
    <row r="30" spans="1:3">
      <c r="A30" s="60">
        <v>40935</v>
      </c>
    </row>
    <row r="31" spans="1:3">
      <c r="A31" s="60">
        <v>40936</v>
      </c>
    </row>
    <row r="32" spans="1:3">
      <c r="A32" s="60">
        <v>40937</v>
      </c>
    </row>
    <row r="33" spans="1:1">
      <c r="A33" s="60">
        <v>40938</v>
      </c>
    </row>
    <row r="34" spans="1:1">
      <c r="A34" s="60">
        <v>40939</v>
      </c>
    </row>
    <row r="35" spans="1:1">
      <c r="A35" s="60">
        <v>40941</v>
      </c>
    </row>
    <row r="36" spans="1:1">
      <c r="A36" s="60">
        <v>40942</v>
      </c>
    </row>
    <row r="37" spans="1:1">
      <c r="A37" s="60">
        <v>40943</v>
      </c>
    </row>
    <row r="38" spans="1:1">
      <c r="A38" s="60">
        <v>40944</v>
      </c>
    </row>
    <row r="39" spans="1:1">
      <c r="A39" s="60">
        <v>40945</v>
      </c>
    </row>
    <row r="40" spans="1:1">
      <c r="A40" s="60">
        <v>40946</v>
      </c>
    </row>
    <row r="41" spans="1:1">
      <c r="A41" s="60">
        <v>40947</v>
      </c>
    </row>
    <row r="42" spans="1:1">
      <c r="A42" s="60">
        <v>40948</v>
      </c>
    </row>
    <row r="43" spans="1:1">
      <c r="A43" s="60">
        <v>40949</v>
      </c>
    </row>
    <row r="44" spans="1:1">
      <c r="A44" s="60">
        <v>40950</v>
      </c>
    </row>
    <row r="45" spans="1:1">
      <c r="A45" s="60">
        <v>40951</v>
      </c>
    </row>
    <row r="46" spans="1:1">
      <c r="A46" s="60">
        <v>40952</v>
      </c>
    </row>
    <row r="47" spans="1:1">
      <c r="A47" s="60">
        <v>40953</v>
      </c>
    </row>
    <row r="48" spans="1:1">
      <c r="A48" s="60">
        <v>40954</v>
      </c>
    </row>
    <row r="49" spans="1:1">
      <c r="A49" s="60">
        <v>40955</v>
      </c>
    </row>
    <row r="50" spans="1:1">
      <c r="A50" s="60">
        <v>40956</v>
      </c>
    </row>
    <row r="51" spans="1:1">
      <c r="A51" s="60">
        <v>40957</v>
      </c>
    </row>
    <row r="52" spans="1:1">
      <c r="A52" s="60">
        <v>40958</v>
      </c>
    </row>
    <row r="53" spans="1:1">
      <c r="A53" s="60">
        <v>40959</v>
      </c>
    </row>
    <row r="54" spans="1:1">
      <c r="A54" s="60">
        <v>40960</v>
      </c>
    </row>
    <row r="55" spans="1:1">
      <c r="A55" s="60">
        <v>40961</v>
      </c>
    </row>
    <row r="56" spans="1:1">
      <c r="A56" s="60">
        <v>40962</v>
      </c>
    </row>
    <row r="57" spans="1:1">
      <c r="A57" s="60">
        <v>40963</v>
      </c>
    </row>
    <row r="58" spans="1:1">
      <c r="A58" s="60">
        <v>40964</v>
      </c>
    </row>
    <row r="59" spans="1:1">
      <c r="A59" s="60">
        <v>40965</v>
      </c>
    </row>
    <row r="60" spans="1:1">
      <c r="A60" s="60">
        <v>40966</v>
      </c>
    </row>
    <row r="61" spans="1:1">
      <c r="A61" s="60">
        <v>40967</v>
      </c>
    </row>
    <row r="62" spans="1:1">
      <c r="A62" s="60">
        <v>40968</v>
      </c>
    </row>
    <row r="63" spans="1:1">
      <c r="A63" s="60">
        <v>40969</v>
      </c>
    </row>
    <row r="64" spans="1:1">
      <c r="A64" s="60">
        <v>40970</v>
      </c>
    </row>
    <row r="65" spans="1:1">
      <c r="A65" s="60">
        <v>40971</v>
      </c>
    </row>
    <row r="66" spans="1:1">
      <c r="A66" s="60">
        <v>40972</v>
      </c>
    </row>
    <row r="67" spans="1:1">
      <c r="A67" s="60">
        <v>40973</v>
      </c>
    </row>
    <row r="68" spans="1:1">
      <c r="A68" s="60">
        <v>40974</v>
      </c>
    </row>
    <row r="69" spans="1:1">
      <c r="A69" s="60">
        <v>40975</v>
      </c>
    </row>
    <row r="70" spans="1:1">
      <c r="A70" s="60">
        <v>40976</v>
      </c>
    </row>
    <row r="71" spans="1:1">
      <c r="A71" s="60">
        <v>40977</v>
      </c>
    </row>
    <row r="72" spans="1:1">
      <c r="A72" s="60">
        <v>40978</v>
      </c>
    </row>
    <row r="73" spans="1:1">
      <c r="A73" s="60">
        <v>40979</v>
      </c>
    </row>
    <row r="74" spans="1:1">
      <c r="A74" s="60">
        <v>40980</v>
      </c>
    </row>
    <row r="75" spans="1:1">
      <c r="A75" s="60">
        <v>40981</v>
      </c>
    </row>
    <row r="76" spans="1:1">
      <c r="A76" s="60">
        <v>40982</v>
      </c>
    </row>
    <row r="77" spans="1:1">
      <c r="A77" s="60">
        <v>40983</v>
      </c>
    </row>
    <row r="78" spans="1:1">
      <c r="A78" s="60">
        <v>40984</v>
      </c>
    </row>
    <row r="79" spans="1:1">
      <c r="A79" s="60">
        <v>40985</v>
      </c>
    </row>
    <row r="80" spans="1:1">
      <c r="A80" s="60">
        <v>40986</v>
      </c>
    </row>
    <row r="81" spans="1:1">
      <c r="A81" s="60">
        <v>40987</v>
      </c>
    </row>
    <row r="82" spans="1:1">
      <c r="A82" s="60">
        <v>40988</v>
      </c>
    </row>
    <row r="83" spans="1:1">
      <c r="A83" s="60">
        <v>40989</v>
      </c>
    </row>
    <row r="84" spans="1:1">
      <c r="A84" s="60">
        <v>40990</v>
      </c>
    </row>
    <row r="85" spans="1:1">
      <c r="A85" s="60">
        <v>40991</v>
      </c>
    </row>
    <row r="86" spans="1:1">
      <c r="A86" s="60">
        <v>40992</v>
      </c>
    </row>
    <row r="87" spans="1:1">
      <c r="A87" s="60">
        <v>40993</v>
      </c>
    </row>
    <row r="88" spans="1:1">
      <c r="A88" s="60">
        <v>40994</v>
      </c>
    </row>
    <row r="89" spans="1:1">
      <c r="A89" s="60">
        <v>40995</v>
      </c>
    </row>
    <row r="90" spans="1:1">
      <c r="A90" s="60">
        <v>40996</v>
      </c>
    </row>
    <row r="91" spans="1:1">
      <c r="A91" s="60">
        <v>40997</v>
      </c>
    </row>
    <row r="92" spans="1:1">
      <c r="A92" s="60">
        <v>40998</v>
      </c>
    </row>
    <row r="93" spans="1:1">
      <c r="A93" s="60">
        <v>40999</v>
      </c>
    </row>
    <row r="94" spans="1:1">
      <c r="A94" s="60">
        <v>41000</v>
      </c>
    </row>
    <row r="95" spans="1:1">
      <c r="A95" s="60">
        <v>41001</v>
      </c>
    </row>
    <row r="96" spans="1:1">
      <c r="A96" s="60">
        <v>41002</v>
      </c>
    </row>
    <row r="97" spans="1:1">
      <c r="A97" s="60">
        <v>41003</v>
      </c>
    </row>
    <row r="98" spans="1:1">
      <c r="A98" s="60">
        <v>41004</v>
      </c>
    </row>
    <row r="99" spans="1:1">
      <c r="A99" s="60">
        <v>41005</v>
      </c>
    </row>
    <row r="100" spans="1:1">
      <c r="A100" s="60">
        <v>41006</v>
      </c>
    </row>
    <row r="101" spans="1:1">
      <c r="A101" s="60">
        <v>41007</v>
      </c>
    </row>
    <row r="102" spans="1:1">
      <c r="A102" s="60">
        <v>41008</v>
      </c>
    </row>
    <row r="103" spans="1:1">
      <c r="A103" s="60">
        <v>41009</v>
      </c>
    </row>
    <row r="104" spans="1:1">
      <c r="A104" s="60">
        <v>41010</v>
      </c>
    </row>
    <row r="105" spans="1:1">
      <c r="A105" s="60">
        <v>41011</v>
      </c>
    </row>
    <row r="106" spans="1:1">
      <c r="A106" s="60">
        <v>41012</v>
      </c>
    </row>
    <row r="107" spans="1:1">
      <c r="A107" s="60">
        <v>41013</v>
      </c>
    </row>
    <row r="108" spans="1:1">
      <c r="A108" s="60">
        <v>41014</v>
      </c>
    </row>
    <row r="109" spans="1:1">
      <c r="A109" s="60">
        <v>41015</v>
      </c>
    </row>
    <row r="110" spans="1:1">
      <c r="A110" s="60">
        <v>41016</v>
      </c>
    </row>
    <row r="111" spans="1:1">
      <c r="A111" s="60">
        <v>41017</v>
      </c>
    </row>
    <row r="112" spans="1:1">
      <c r="A112" s="60">
        <v>41018</v>
      </c>
    </row>
    <row r="113" spans="1:1">
      <c r="A113" s="60">
        <v>41019</v>
      </c>
    </row>
    <row r="114" spans="1:1">
      <c r="A114" s="60">
        <v>41020</v>
      </c>
    </row>
    <row r="115" spans="1:1">
      <c r="A115" s="60">
        <v>41021</v>
      </c>
    </row>
    <row r="116" spans="1:1">
      <c r="A116" s="60">
        <v>41022</v>
      </c>
    </row>
    <row r="117" spans="1:1">
      <c r="A117" s="60">
        <v>41023</v>
      </c>
    </row>
    <row r="118" spans="1:1">
      <c r="A118" s="60">
        <v>41024</v>
      </c>
    </row>
    <row r="119" spans="1:1">
      <c r="A119" s="60">
        <v>41025</v>
      </c>
    </row>
    <row r="120" spans="1:1">
      <c r="A120" s="60">
        <v>41026</v>
      </c>
    </row>
    <row r="121" spans="1:1">
      <c r="A121" s="60">
        <v>41027</v>
      </c>
    </row>
    <row r="122" spans="1:1">
      <c r="A122" s="60">
        <v>41028</v>
      </c>
    </row>
    <row r="123" spans="1:1">
      <c r="A123" s="60">
        <v>41029</v>
      </c>
    </row>
    <row r="124" spans="1:1">
      <c r="A124" s="60">
        <v>41030</v>
      </c>
    </row>
    <row r="125" spans="1:1">
      <c r="A125" s="60">
        <v>41031</v>
      </c>
    </row>
    <row r="126" spans="1:1">
      <c r="A126" s="60">
        <v>41032</v>
      </c>
    </row>
    <row r="127" spans="1:1">
      <c r="A127" s="60">
        <v>41033</v>
      </c>
    </row>
    <row r="128" spans="1:1">
      <c r="A128" s="60">
        <v>41034</v>
      </c>
    </row>
    <row r="129" spans="1:1">
      <c r="A129" s="60">
        <v>41035</v>
      </c>
    </row>
    <row r="130" spans="1:1">
      <c r="A130" s="60">
        <v>41036</v>
      </c>
    </row>
    <row r="131" spans="1:1">
      <c r="A131" s="60">
        <v>41037</v>
      </c>
    </row>
    <row r="132" spans="1:1">
      <c r="A132" s="60">
        <v>41038</v>
      </c>
    </row>
    <row r="133" spans="1:1">
      <c r="A133" s="60">
        <v>41039</v>
      </c>
    </row>
    <row r="134" spans="1:1">
      <c r="A134" s="60">
        <v>41040</v>
      </c>
    </row>
    <row r="135" spans="1:1">
      <c r="A135" s="60">
        <v>41041</v>
      </c>
    </row>
    <row r="136" spans="1:1">
      <c r="A136" s="60">
        <v>41042</v>
      </c>
    </row>
    <row r="137" spans="1:1">
      <c r="A137" s="60">
        <v>41043</v>
      </c>
    </row>
    <row r="138" spans="1:1">
      <c r="A138" s="60">
        <v>41044</v>
      </c>
    </row>
    <row r="139" spans="1:1">
      <c r="A139" s="60">
        <v>41045</v>
      </c>
    </row>
    <row r="140" spans="1:1">
      <c r="A140" s="60">
        <v>41046</v>
      </c>
    </row>
    <row r="141" spans="1:1">
      <c r="A141" s="60">
        <v>41047</v>
      </c>
    </row>
    <row r="142" spans="1:1">
      <c r="A142" s="60">
        <v>41048</v>
      </c>
    </row>
    <row r="143" spans="1:1">
      <c r="A143" s="60">
        <v>41049</v>
      </c>
    </row>
    <row r="144" spans="1:1">
      <c r="A144" s="60">
        <v>41050</v>
      </c>
    </row>
    <row r="145" spans="1:1">
      <c r="A145" s="60">
        <v>41051</v>
      </c>
    </row>
    <row r="146" spans="1:1">
      <c r="A146" s="60">
        <v>41052</v>
      </c>
    </row>
    <row r="147" spans="1:1">
      <c r="A147" s="60">
        <v>41053</v>
      </c>
    </row>
    <row r="148" spans="1:1">
      <c r="A148" s="60">
        <v>41054</v>
      </c>
    </row>
    <row r="149" spans="1:1">
      <c r="A149" s="60">
        <v>41055</v>
      </c>
    </row>
    <row r="150" spans="1:1">
      <c r="A150" s="60">
        <v>41056</v>
      </c>
    </row>
    <row r="151" spans="1:1">
      <c r="A151" s="60">
        <v>41057</v>
      </c>
    </row>
    <row r="152" spans="1:1">
      <c r="A152" s="60">
        <v>41058</v>
      </c>
    </row>
    <row r="153" spans="1:1">
      <c r="A153" s="60">
        <v>41059</v>
      </c>
    </row>
    <row r="154" spans="1:1">
      <c r="A154" s="60">
        <v>41060</v>
      </c>
    </row>
    <row r="155" spans="1:1">
      <c r="A155" s="60">
        <v>41061</v>
      </c>
    </row>
    <row r="156" spans="1:1">
      <c r="A156" s="60">
        <v>41062</v>
      </c>
    </row>
    <row r="157" spans="1:1">
      <c r="A157" s="60">
        <v>41063</v>
      </c>
    </row>
    <row r="158" spans="1:1">
      <c r="A158" s="60">
        <v>41064</v>
      </c>
    </row>
    <row r="159" spans="1:1">
      <c r="A159" s="60">
        <v>41065</v>
      </c>
    </row>
    <row r="160" spans="1:1">
      <c r="A160" s="60">
        <v>41066</v>
      </c>
    </row>
    <row r="161" spans="1:1">
      <c r="A161" s="60">
        <v>41067</v>
      </c>
    </row>
    <row r="162" spans="1:1">
      <c r="A162" s="60">
        <v>41068</v>
      </c>
    </row>
    <row r="163" spans="1:1">
      <c r="A163" s="60">
        <v>41069</v>
      </c>
    </row>
    <row r="164" spans="1:1">
      <c r="A164" s="60">
        <v>41070</v>
      </c>
    </row>
    <row r="165" spans="1:1">
      <c r="A165" s="60">
        <v>41071</v>
      </c>
    </row>
    <row r="166" spans="1:1">
      <c r="A166" s="60">
        <v>41072</v>
      </c>
    </row>
    <row r="167" spans="1:1">
      <c r="A167" s="60">
        <v>41073</v>
      </c>
    </row>
    <row r="168" spans="1:1">
      <c r="A168" s="60">
        <v>41074</v>
      </c>
    </row>
    <row r="169" spans="1:1">
      <c r="A169" s="60">
        <v>41075</v>
      </c>
    </row>
    <row r="170" spans="1:1">
      <c r="A170" s="60">
        <v>41076</v>
      </c>
    </row>
    <row r="171" spans="1:1">
      <c r="A171" s="60">
        <v>41077</v>
      </c>
    </row>
    <row r="172" spans="1:1">
      <c r="A172" s="60">
        <v>41078</v>
      </c>
    </row>
    <row r="173" spans="1:1">
      <c r="A173" s="60">
        <v>41079</v>
      </c>
    </row>
    <row r="174" spans="1:1">
      <c r="A174" s="60">
        <v>41080</v>
      </c>
    </row>
    <row r="175" spans="1:1">
      <c r="A175" s="60">
        <v>41081</v>
      </c>
    </row>
    <row r="176" spans="1:1">
      <c r="A176" s="60">
        <v>41082</v>
      </c>
    </row>
    <row r="177" spans="1:1">
      <c r="A177" s="60">
        <v>41083</v>
      </c>
    </row>
    <row r="178" spans="1:1">
      <c r="A178" s="60">
        <v>41084</v>
      </c>
    </row>
    <row r="179" spans="1:1">
      <c r="A179" s="60">
        <v>41085</v>
      </c>
    </row>
    <row r="180" spans="1:1">
      <c r="A180" s="60">
        <v>41086</v>
      </c>
    </row>
    <row r="181" spans="1:1">
      <c r="A181" s="60">
        <v>41087</v>
      </c>
    </row>
    <row r="182" spans="1:1">
      <c r="A182" s="60">
        <v>41088</v>
      </c>
    </row>
    <row r="183" spans="1:1">
      <c r="A183" s="60">
        <v>41089</v>
      </c>
    </row>
    <row r="184" spans="1:1">
      <c r="A184" s="60">
        <v>41090</v>
      </c>
    </row>
    <row r="185" spans="1:1">
      <c r="A185" s="60">
        <v>41091</v>
      </c>
    </row>
    <row r="186" spans="1:1">
      <c r="A186" s="60">
        <v>41092</v>
      </c>
    </row>
    <row r="187" spans="1:1">
      <c r="A187" s="60">
        <v>41093</v>
      </c>
    </row>
    <row r="188" spans="1:1">
      <c r="A188" s="60">
        <v>41094</v>
      </c>
    </row>
    <row r="189" spans="1:1">
      <c r="A189" s="60">
        <v>41095</v>
      </c>
    </row>
    <row r="190" spans="1:1">
      <c r="A190" s="60">
        <v>41096</v>
      </c>
    </row>
    <row r="191" spans="1:1">
      <c r="A191" s="60">
        <v>41097</v>
      </c>
    </row>
    <row r="192" spans="1:1">
      <c r="A192" s="60">
        <v>41098</v>
      </c>
    </row>
    <row r="193" spans="1:1">
      <c r="A193" s="60">
        <v>41099</v>
      </c>
    </row>
    <row r="194" spans="1:1">
      <c r="A194" s="60">
        <v>41100</v>
      </c>
    </row>
    <row r="195" spans="1:1">
      <c r="A195" s="60">
        <v>41101</v>
      </c>
    </row>
    <row r="196" spans="1:1">
      <c r="A196" s="60">
        <v>41102</v>
      </c>
    </row>
    <row r="197" spans="1:1">
      <c r="A197" s="60">
        <v>41103</v>
      </c>
    </row>
    <row r="198" spans="1:1">
      <c r="A198" s="60">
        <v>41104</v>
      </c>
    </row>
    <row r="199" spans="1:1">
      <c r="A199" s="60">
        <v>41105</v>
      </c>
    </row>
    <row r="200" spans="1:1">
      <c r="A200" s="60">
        <v>41106</v>
      </c>
    </row>
    <row r="201" spans="1:1">
      <c r="A201" s="60">
        <v>41107</v>
      </c>
    </row>
    <row r="202" spans="1:1">
      <c r="A202" s="60">
        <v>41108</v>
      </c>
    </row>
    <row r="203" spans="1:1">
      <c r="A203" s="60">
        <v>41109</v>
      </c>
    </row>
    <row r="204" spans="1:1">
      <c r="A204" s="60">
        <v>41110</v>
      </c>
    </row>
    <row r="205" spans="1:1">
      <c r="A205" s="60">
        <v>41111</v>
      </c>
    </row>
    <row r="206" spans="1:1">
      <c r="A206" s="60">
        <v>41112</v>
      </c>
    </row>
    <row r="207" spans="1:1">
      <c r="A207" s="60">
        <v>41113</v>
      </c>
    </row>
    <row r="208" spans="1:1">
      <c r="A208" s="60">
        <v>41114</v>
      </c>
    </row>
    <row r="209" spans="1:1">
      <c r="A209" s="60">
        <v>41115</v>
      </c>
    </row>
    <row r="210" spans="1:1">
      <c r="A210" s="60">
        <v>41116</v>
      </c>
    </row>
    <row r="211" spans="1:1">
      <c r="A211" s="60">
        <v>41117</v>
      </c>
    </row>
    <row r="212" spans="1:1">
      <c r="A212" s="60">
        <v>41118</v>
      </c>
    </row>
    <row r="213" spans="1:1">
      <c r="A213" s="60">
        <v>41119</v>
      </c>
    </row>
    <row r="214" spans="1:1">
      <c r="A214" s="60">
        <v>41120</v>
      </c>
    </row>
    <row r="215" spans="1:1">
      <c r="A215" s="60">
        <v>41121</v>
      </c>
    </row>
    <row r="216" spans="1:1">
      <c r="A216" s="60">
        <v>41122</v>
      </c>
    </row>
    <row r="217" spans="1:1">
      <c r="A217" s="60">
        <v>41123</v>
      </c>
    </row>
    <row r="218" spans="1:1">
      <c r="A218" s="60">
        <v>41124</v>
      </c>
    </row>
    <row r="219" spans="1:1">
      <c r="A219" s="60">
        <v>41125</v>
      </c>
    </row>
    <row r="220" spans="1:1">
      <c r="A220" s="60">
        <v>41126</v>
      </c>
    </row>
    <row r="221" spans="1:1">
      <c r="A221" s="60">
        <v>41127</v>
      </c>
    </row>
    <row r="222" spans="1:1">
      <c r="A222" s="60">
        <v>41128</v>
      </c>
    </row>
    <row r="223" spans="1:1">
      <c r="A223" s="60">
        <v>41129</v>
      </c>
    </row>
    <row r="224" spans="1:1">
      <c r="A224" s="60">
        <v>41130</v>
      </c>
    </row>
    <row r="225" spans="1:1">
      <c r="A225" s="60">
        <v>41131</v>
      </c>
    </row>
    <row r="226" spans="1:1">
      <c r="A226" s="60">
        <v>41132</v>
      </c>
    </row>
    <row r="227" spans="1:1">
      <c r="A227" s="60">
        <v>41133</v>
      </c>
    </row>
    <row r="228" spans="1:1">
      <c r="A228" s="60">
        <v>41134</v>
      </c>
    </row>
    <row r="229" spans="1:1">
      <c r="A229" s="60">
        <v>41135</v>
      </c>
    </row>
    <row r="230" spans="1:1">
      <c r="A230" s="60">
        <v>41136</v>
      </c>
    </row>
    <row r="231" spans="1:1">
      <c r="A231" s="60">
        <v>41137</v>
      </c>
    </row>
    <row r="232" spans="1:1">
      <c r="A232" s="60">
        <v>41138</v>
      </c>
    </row>
    <row r="233" spans="1:1">
      <c r="A233" s="60">
        <v>41139</v>
      </c>
    </row>
    <row r="234" spans="1:1">
      <c r="A234" s="60">
        <v>41140</v>
      </c>
    </row>
    <row r="235" spans="1:1">
      <c r="A235" s="60">
        <v>41141</v>
      </c>
    </row>
    <row r="236" spans="1:1">
      <c r="A236" s="60">
        <v>41142</v>
      </c>
    </row>
    <row r="237" spans="1:1">
      <c r="A237" s="60">
        <v>41143</v>
      </c>
    </row>
    <row r="238" spans="1:1">
      <c r="A238" s="60">
        <v>41144</v>
      </c>
    </row>
    <row r="239" spans="1:1">
      <c r="A239" s="60">
        <v>41145</v>
      </c>
    </row>
    <row r="240" spans="1:1">
      <c r="A240" s="60">
        <v>41146</v>
      </c>
    </row>
    <row r="241" spans="1:1">
      <c r="A241" s="60">
        <v>41147</v>
      </c>
    </row>
    <row r="242" spans="1:1">
      <c r="A242" s="60">
        <v>41148</v>
      </c>
    </row>
    <row r="243" spans="1:1">
      <c r="A243" s="60">
        <v>41149</v>
      </c>
    </row>
    <row r="244" spans="1:1">
      <c r="A244" s="60">
        <v>41150</v>
      </c>
    </row>
    <row r="245" spans="1:1">
      <c r="A245" s="60">
        <v>41151</v>
      </c>
    </row>
    <row r="246" spans="1:1">
      <c r="A246" s="60">
        <v>41152</v>
      </c>
    </row>
    <row r="247" spans="1:1">
      <c r="A247" s="60">
        <v>41153</v>
      </c>
    </row>
    <row r="248" spans="1:1">
      <c r="A248" s="60">
        <v>41154</v>
      </c>
    </row>
    <row r="249" spans="1:1">
      <c r="A249" s="60">
        <v>41155</v>
      </c>
    </row>
    <row r="250" spans="1:1">
      <c r="A250" s="60">
        <v>41156</v>
      </c>
    </row>
    <row r="251" spans="1:1">
      <c r="A251" s="60">
        <v>41157</v>
      </c>
    </row>
    <row r="252" spans="1:1">
      <c r="A252" s="60">
        <v>41158</v>
      </c>
    </row>
    <row r="253" spans="1:1">
      <c r="A253" s="60">
        <v>41159</v>
      </c>
    </row>
    <row r="254" spans="1:1">
      <c r="A254" s="60">
        <v>41160</v>
      </c>
    </row>
    <row r="255" spans="1:1">
      <c r="A255" s="60">
        <v>41161</v>
      </c>
    </row>
    <row r="256" spans="1:1">
      <c r="A256" s="60">
        <v>41162</v>
      </c>
    </row>
    <row r="257" spans="1:1">
      <c r="A257" s="60">
        <v>41163</v>
      </c>
    </row>
    <row r="258" spans="1:1">
      <c r="A258" s="60">
        <v>41164</v>
      </c>
    </row>
    <row r="259" spans="1:1">
      <c r="A259" s="60">
        <v>41165</v>
      </c>
    </row>
    <row r="260" spans="1:1">
      <c r="A260" s="60">
        <v>41166</v>
      </c>
    </row>
    <row r="261" spans="1:1">
      <c r="A261" s="60">
        <v>41167</v>
      </c>
    </row>
    <row r="262" spans="1:1">
      <c r="A262" s="60">
        <v>41168</v>
      </c>
    </row>
    <row r="263" spans="1:1">
      <c r="A263" s="60">
        <v>41169</v>
      </c>
    </row>
    <row r="264" spans="1:1">
      <c r="A264" s="60">
        <v>41170</v>
      </c>
    </row>
    <row r="265" spans="1:1">
      <c r="A265" s="60">
        <v>41171</v>
      </c>
    </row>
    <row r="266" spans="1:1">
      <c r="A266" s="60">
        <v>41172</v>
      </c>
    </row>
    <row r="267" spans="1:1">
      <c r="A267" s="60">
        <v>41173</v>
      </c>
    </row>
    <row r="268" spans="1:1">
      <c r="A268" s="60">
        <v>41174</v>
      </c>
    </row>
    <row r="269" spans="1:1">
      <c r="A269" s="60">
        <v>41175</v>
      </c>
    </row>
    <row r="270" spans="1:1">
      <c r="A270" s="60">
        <v>41176</v>
      </c>
    </row>
    <row r="271" spans="1:1">
      <c r="A271" s="60">
        <v>41177</v>
      </c>
    </row>
    <row r="272" spans="1:1">
      <c r="A272" s="60">
        <v>41178</v>
      </c>
    </row>
    <row r="273" spans="1:1">
      <c r="A273" s="60">
        <v>41179</v>
      </c>
    </row>
    <row r="274" spans="1:1">
      <c r="A274" s="60">
        <v>41180</v>
      </c>
    </row>
    <row r="275" spans="1:1">
      <c r="A275" s="60">
        <v>41181</v>
      </c>
    </row>
    <row r="276" spans="1:1">
      <c r="A276" s="60">
        <v>41182</v>
      </c>
    </row>
    <row r="277" spans="1:1">
      <c r="A277" s="60">
        <v>41183</v>
      </c>
    </row>
    <row r="278" spans="1:1">
      <c r="A278" s="60">
        <v>41184</v>
      </c>
    </row>
    <row r="279" spans="1:1">
      <c r="A279" s="60">
        <v>41185</v>
      </c>
    </row>
    <row r="280" spans="1:1">
      <c r="A280" s="60">
        <v>41186</v>
      </c>
    </row>
    <row r="281" spans="1:1">
      <c r="A281" s="60">
        <v>41187</v>
      </c>
    </row>
    <row r="282" spans="1:1">
      <c r="A282" s="60">
        <v>41188</v>
      </c>
    </row>
    <row r="283" spans="1:1">
      <c r="A283" s="60">
        <v>41189</v>
      </c>
    </row>
    <row r="284" spans="1:1">
      <c r="A284" s="60">
        <v>41190</v>
      </c>
    </row>
    <row r="285" spans="1:1">
      <c r="A285" s="60">
        <v>41191</v>
      </c>
    </row>
    <row r="286" spans="1:1">
      <c r="A286" s="60">
        <v>41192</v>
      </c>
    </row>
    <row r="287" spans="1:1">
      <c r="A287" s="60">
        <v>41193</v>
      </c>
    </row>
    <row r="288" spans="1:1">
      <c r="A288" s="60">
        <v>41194</v>
      </c>
    </row>
    <row r="289" spans="1:1">
      <c r="A289" s="60">
        <v>41195</v>
      </c>
    </row>
    <row r="290" spans="1:1">
      <c r="A290" s="60">
        <v>41196</v>
      </c>
    </row>
    <row r="291" spans="1:1">
      <c r="A291" s="60">
        <v>41197</v>
      </c>
    </row>
    <row r="292" spans="1:1">
      <c r="A292" s="60">
        <v>41198</v>
      </c>
    </row>
    <row r="293" spans="1:1">
      <c r="A293" s="60">
        <v>41199</v>
      </c>
    </row>
    <row r="294" spans="1:1">
      <c r="A294" s="60">
        <v>41200</v>
      </c>
    </row>
    <row r="295" spans="1:1">
      <c r="A295" s="60">
        <v>41201</v>
      </c>
    </row>
    <row r="296" spans="1:1">
      <c r="A296" s="60">
        <v>41202</v>
      </c>
    </row>
    <row r="297" spans="1:1">
      <c r="A297" s="60">
        <v>41203</v>
      </c>
    </row>
    <row r="298" spans="1:1">
      <c r="A298" s="60">
        <v>41204</v>
      </c>
    </row>
    <row r="299" spans="1:1">
      <c r="A299" s="60">
        <v>41205</v>
      </c>
    </row>
    <row r="300" spans="1:1">
      <c r="A300" s="60">
        <v>41206</v>
      </c>
    </row>
    <row r="301" spans="1:1">
      <c r="A301" s="60">
        <v>41207</v>
      </c>
    </row>
    <row r="302" spans="1:1">
      <c r="A302" s="60">
        <v>41208</v>
      </c>
    </row>
    <row r="303" spans="1:1">
      <c r="A303" s="60">
        <v>41209</v>
      </c>
    </row>
    <row r="304" spans="1:1">
      <c r="A304" s="60">
        <v>41210</v>
      </c>
    </row>
    <row r="305" spans="1:1">
      <c r="A305" s="60">
        <v>41211</v>
      </c>
    </row>
    <row r="306" spans="1:1">
      <c r="A306" s="60">
        <v>41212</v>
      </c>
    </row>
    <row r="307" spans="1:1">
      <c r="A307" s="60">
        <v>41213</v>
      </c>
    </row>
    <row r="308" spans="1:1">
      <c r="A308" s="60">
        <v>41214</v>
      </c>
    </row>
    <row r="309" spans="1:1">
      <c r="A309" s="60">
        <v>41215</v>
      </c>
    </row>
    <row r="310" spans="1:1">
      <c r="A310" s="60">
        <v>41216</v>
      </c>
    </row>
    <row r="311" spans="1:1">
      <c r="A311" s="60">
        <v>41217</v>
      </c>
    </row>
    <row r="312" spans="1:1">
      <c r="A312" s="60">
        <v>41218</v>
      </c>
    </row>
    <row r="313" spans="1:1">
      <c r="A313" s="60">
        <v>41219</v>
      </c>
    </row>
    <row r="314" spans="1:1">
      <c r="A314" s="60">
        <v>41220</v>
      </c>
    </row>
    <row r="315" spans="1:1">
      <c r="A315" s="60">
        <v>41221</v>
      </c>
    </row>
    <row r="316" spans="1:1">
      <c r="A316" s="60">
        <v>41222</v>
      </c>
    </row>
    <row r="317" spans="1:1">
      <c r="A317" s="60">
        <v>41223</v>
      </c>
    </row>
    <row r="318" spans="1:1">
      <c r="A318" s="60">
        <v>41224</v>
      </c>
    </row>
    <row r="319" spans="1:1">
      <c r="A319" s="60">
        <v>41225</v>
      </c>
    </row>
    <row r="320" spans="1:1">
      <c r="A320" s="60">
        <v>41226</v>
      </c>
    </row>
    <row r="321" spans="1:1">
      <c r="A321" s="60">
        <v>41227</v>
      </c>
    </row>
    <row r="322" spans="1:1">
      <c r="A322" s="60">
        <v>41228</v>
      </c>
    </row>
    <row r="323" spans="1:1">
      <c r="A323" s="60">
        <v>41229</v>
      </c>
    </row>
    <row r="324" spans="1:1">
      <c r="A324" s="60">
        <v>41230</v>
      </c>
    </row>
    <row r="325" spans="1:1">
      <c r="A325" s="60">
        <v>41231</v>
      </c>
    </row>
    <row r="326" spans="1:1">
      <c r="A326" s="60">
        <v>41232</v>
      </c>
    </row>
    <row r="327" spans="1:1">
      <c r="A327" s="60">
        <v>41233</v>
      </c>
    </row>
    <row r="328" spans="1:1">
      <c r="A328" s="60">
        <v>41234</v>
      </c>
    </row>
    <row r="329" spans="1:1">
      <c r="A329" s="60">
        <v>41235</v>
      </c>
    </row>
    <row r="330" spans="1:1">
      <c r="A330" s="60">
        <v>41236</v>
      </c>
    </row>
    <row r="331" spans="1:1">
      <c r="A331" s="60">
        <v>41237</v>
      </c>
    </row>
    <row r="332" spans="1:1">
      <c r="A332" s="60">
        <v>41238</v>
      </c>
    </row>
    <row r="333" spans="1:1">
      <c r="A333" s="60">
        <v>41239</v>
      </c>
    </row>
    <row r="334" spans="1:1">
      <c r="A334" s="60">
        <v>41240</v>
      </c>
    </row>
    <row r="335" spans="1:1">
      <c r="A335" s="60">
        <v>41241</v>
      </c>
    </row>
    <row r="336" spans="1:1">
      <c r="A336" s="60">
        <v>41242</v>
      </c>
    </row>
    <row r="337" spans="1:1">
      <c r="A337" s="60">
        <v>41243</v>
      </c>
    </row>
    <row r="338" spans="1:1">
      <c r="A338" s="60">
        <v>41244</v>
      </c>
    </row>
    <row r="339" spans="1:1">
      <c r="A339" s="60">
        <v>41245</v>
      </c>
    </row>
    <row r="340" spans="1:1">
      <c r="A340" s="60">
        <v>41246</v>
      </c>
    </row>
    <row r="341" spans="1:1">
      <c r="A341" s="60">
        <v>41247</v>
      </c>
    </row>
    <row r="342" spans="1:1">
      <c r="A342" s="60">
        <v>41248</v>
      </c>
    </row>
    <row r="343" spans="1:1">
      <c r="A343" s="60">
        <v>41249</v>
      </c>
    </row>
    <row r="344" spans="1:1">
      <c r="A344" s="60">
        <v>41250</v>
      </c>
    </row>
    <row r="345" spans="1:1">
      <c r="A345" s="60">
        <v>41251</v>
      </c>
    </row>
    <row r="346" spans="1:1">
      <c r="A346" s="60">
        <v>41252</v>
      </c>
    </row>
    <row r="347" spans="1:1">
      <c r="A347" s="60">
        <v>41253</v>
      </c>
    </row>
    <row r="348" spans="1:1">
      <c r="A348" s="60">
        <v>41254</v>
      </c>
    </row>
    <row r="349" spans="1:1">
      <c r="A349" s="60">
        <v>41255</v>
      </c>
    </row>
    <row r="350" spans="1:1">
      <c r="A350" s="60">
        <v>41256</v>
      </c>
    </row>
    <row r="351" spans="1:1">
      <c r="A351" s="60">
        <v>41257</v>
      </c>
    </row>
    <row r="352" spans="1:1">
      <c r="A352" s="60">
        <v>41258</v>
      </c>
    </row>
    <row r="353" spans="1:1">
      <c r="A353" s="60">
        <v>41259</v>
      </c>
    </row>
    <row r="354" spans="1:1">
      <c r="A354" s="60">
        <v>41260</v>
      </c>
    </row>
    <row r="355" spans="1:1">
      <c r="A355" s="60">
        <v>41261</v>
      </c>
    </row>
    <row r="356" spans="1:1">
      <c r="A356" s="60">
        <v>41262</v>
      </c>
    </row>
    <row r="357" spans="1:1">
      <c r="A357" s="60">
        <v>41263</v>
      </c>
    </row>
    <row r="358" spans="1:1">
      <c r="A358" s="60">
        <v>41264</v>
      </c>
    </row>
    <row r="359" spans="1:1">
      <c r="A359" s="60">
        <v>41265</v>
      </c>
    </row>
    <row r="360" spans="1:1">
      <c r="A360" s="60">
        <v>41266</v>
      </c>
    </row>
    <row r="361" spans="1:1">
      <c r="A361" s="60">
        <v>41267</v>
      </c>
    </row>
    <row r="362" spans="1:1">
      <c r="A362" s="60">
        <v>41268</v>
      </c>
    </row>
    <row r="363" spans="1:1">
      <c r="A363" s="60">
        <v>41269</v>
      </c>
    </row>
    <row r="364" spans="1:1">
      <c r="A364" s="60">
        <v>41270</v>
      </c>
    </row>
    <row r="365" spans="1:1">
      <c r="A365" s="60">
        <v>41271</v>
      </c>
    </row>
    <row r="366" spans="1:1">
      <c r="A366" s="60">
        <v>41272</v>
      </c>
    </row>
    <row r="367" spans="1:1">
      <c r="A367" s="60">
        <v>41273</v>
      </c>
    </row>
    <row r="368" spans="1:1">
      <c r="A368" s="60">
        <v>41274</v>
      </c>
    </row>
    <row r="369" spans="1:1">
      <c r="A369" s="60">
        <v>41275</v>
      </c>
    </row>
    <row r="370" spans="1:1">
      <c r="A370" s="60">
        <v>41276</v>
      </c>
    </row>
    <row r="371" spans="1:1">
      <c r="A371" s="60">
        <v>41277</v>
      </c>
    </row>
    <row r="372" spans="1:1">
      <c r="A372" s="60">
        <v>41278</v>
      </c>
    </row>
    <row r="373" spans="1:1">
      <c r="A373" s="60">
        <v>41279</v>
      </c>
    </row>
    <row r="374" spans="1:1">
      <c r="A374" s="60">
        <v>41280</v>
      </c>
    </row>
    <row r="375" spans="1:1">
      <c r="A375" s="60">
        <v>41281</v>
      </c>
    </row>
    <row r="376" spans="1:1">
      <c r="A376" s="60">
        <v>41282</v>
      </c>
    </row>
    <row r="377" spans="1:1">
      <c r="A377" s="60">
        <v>41283</v>
      </c>
    </row>
    <row r="378" spans="1:1">
      <c r="A378" s="60">
        <v>41284</v>
      </c>
    </row>
    <row r="379" spans="1:1">
      <c r="A379" s="60">
        <v>41285</v>
      </c>
    </row>
    <row r="380" spans="1:1">
      <c r="A380" s="60">
        <v>41286</v>
      </c>
    </row>
    <row r="381" spans="1:1">
      <c r="A381" s="60">
        <v>41287</v>
      </c>
    </row>
    <row r="382" spans="1:1">
      <c r="A382" s="60">
        <v>41288</v>
      </c>
    </row>
    <row r="383" spans="1:1">
      <c r="A383" s="60">
        <v>41289</v>
      </c>
    </row>
    <row r="384" spans="1:1">
      <c r="A384" s="60">
        <v>41290</v>
      </c>
    </row>
    <row r="385" spans="1:1">
      <c r="A385" s="60">
        <v>41291</v>
      </c>
    </row>
    <row r="386" spans="1:1">
      <c r="A386" s="60">
        <v>41292</v>
      </c>
    </row>
    <row r="387" spans="1:1">
      <c r="A387" s="60">
        <v>41293</v>
      </c>
    </row>
    <row r="388" spans="1:1">
      <c r="A388" s="60">
        <v>41294</v>
      </c>
    </row>
    <row r="389" spans="1:1">
      <c r="A389" s="60">
        <v>41295</v>
      </c>
    </row>
    <row r="390" spans="1:1">
      <c r="A390" s="60">
        <v>41296</v>
      </c>
    </row>
    <row r="391" spans="1:1">
      <c r="A391" s="60">
        <v>41297</v>
      </c>
    </row>
    <row r="392" spans="1:1">
      <c r="A392" s="60">
        <v>41298</v>
      </c>
    </row>
    <row r="393" spans="1:1">
      <c r="A393" s="60">
        <v>41299</v>
      </c>
    </row>
    <row r="394" spans="1:1">
      <c r="A394" s="60">
        <v>41300</v>
      </c>
    </row>
    <row r="395" spans="1:1">
      <c r="A395" s="60">
        <v>41301</v>
      </c>
    </row>
    <row r="396" spans="1:1">
      <c r="A396" s="60">
        <v>41302</v>
      </c>
    </row>
    <row r="397" spans="1:1">
      <c r="A397" s="60">
        <v>41303</v>
      </c>
    </row>
    <row r="398" spans="1:1">
      <c r="A398" s="60">
        <v>41304</v>
      </c>
    </row>
    <row r="399" spans="1:1">
      <c r="A399" s="60">
        <v>41305</v>
      </c>
    </row>
    <row r="400" spans="1:1">
      <c r="A400" s="60">
        <v>41306</v>
      </c>
    </row>
    <row r="401" spans="1:1">
      <c r="A401" s="60">
        <v>41307</v>
      </c>
    </row>
    <row r="402" spans="1:1">
      <c r="A402" s="60">
        <v>41308</v>
      </c>
    </row>
    <row r="403" spans="1:1">
      <c r="A403" s="60">
        <v>41309</v>
      </c>
    </row>
    <row r="404" spans="1:1">
      <c r="A404" s="60">
        <v>41310</v>
      </c>
    </row>
    <row r="405" spans="1:1">
      <c r="A405" s="60">
        <v>41311</v>
      </c>
    </row>
    <row r="406" spans="1:1">
      <c r="A406" s="60">
        <v>41312</v>
      </c>
    </row>
    <row r="407" spans="1:1">
      <c r="A407" s="60">
        <v>41313</v>
      </c>
    </row>
    <row r="408" spans="1:1">
      <c r="A408" s="60">
        <v>41314</v>
      </c>
    </row>
    <row r="409" spans="1:1">
      <c r="A409" s="60">
        <v>41315</v>
      </c>
    </row>
    <row r="410" spans="1:1">
      <c r="A410" s="60">
        <v>41316</v>
      </c>
    </row>
    <row r="411" spans="1:1">
      <c r="A411" s="60">
        <v>41317</v>
      </c>
    </row>
    <row r="412" spans="1:1">
      <c r="A412" s="60">
        <v>41318</v>
      </c>
    </row>
    <row r="413" spans="1:1">
      <c r="A413" s="60">
        <v>41319</v>
      </c>
    </row>
    <row r="414" spans="1:1">
      <c r="A414" s="60">
        <v>41320</v>
      </c>
    </row>
    <row r="415" spans="1:1">
      <c r="A415" s="60">
        <v>41321</v>
      </c>
    </row>
    <row r="416" spans="1:1">
      <c r="A416" s="60">
        <v>41322</v>
      </c>
    </row>
    <row r="417" spans="1:1">
      <c r="A417" s="60">
        <v>41323</v>
      </c>
    </row>
    <row r="418" spans="1:1">
      <c r="A418" s="60">
        <v>41324</v>
      </c>
    </row>
    <row r="419" spans="1:1">
      <c r="A419" s="60">
        <v>41325</v>
      </c>
    </row>
    <row r="420" spans="1:1">
      <c r="A420" s="60">
        <v>41326</v>
      </c>
    </row>
    <row r="421" spans="1:1">
      <c r="A421" s="60">
        <v>41327</v>
      </c>
    </row>
    <row r="422" spans="1:1">
      <c r="A422" s="60">
        <v>41328</v>
      </c>
    </row>
    <row r="423" spans="1:1">
      <c r="A423" s="60">
        <v>41329</v>
      </c>
    </row>
    <row r="424" spans="1:1">
      <c r="A424" s="60">
        <v>41330</v>
      </c>
    </row>
    <row r="425" spans="1:1">
      <c r="A425" s="60">
        <v>41331</v>
      </c>
    </row>
    <row r="426" spans="1:1">
      <c r="A426" s="60">
        <v>41332</v>
      </c>
    </row>
    <row r="427" spans="1:1">
      <c r="A427" s="60">
        <v>41333</v>
      </c>
    </row>
    <row r="428" spans="1:1">
      <c r="A428" s="60">
        <v>41334</v>
      </c>
    </row>
    <row r="429" spans="1:1">
      <c r="A429" s="60">
        <v>41335</v>
      </c>
    </row>
    <row r="430" spans="1:1">
      <c r="A430" s="60">
        <v>41336</v>
      </c>
    </row>
    <row r="431" spans="1:1">
      <c r="A431" s="60">
        <v>41337</v>
      </c>
    </row>
    <row r="432" spans="1:1">
      <c r="A432" s="60">
        <v>41338</v>
      </c>
    </row>
    <row r="433" spans="1:1">
      <c r="A433" s="60">
        <v>41339</v>
      </c>
    </row>
    <row r="434" spans="1:1">
      <c r="A434" s="60">
        <v>41340</v>
      </c>
    </row>
    <row r="435" spans="1:1">
      <c r="A435" s="60">
        <v>41341</v>
      </c>
    </row>
    <row r="436" spans="1:1">
      <c r="A436" s="60">
        <v>41342</v>
      </c>
    </row>
    <row r="437" spans="1:1">
      <c r="A437" s="60">
        <v>41343</v>
      </c>
    </row>
    <row r="438" spans="1:1">
      <c r="A438" s="60">
        <v>41344</v>
      </c>
    </row>
    <row r="439" spans="1:1">
      <c r="A439" s="60">
        <v>41345</v>
      </c>
    </row>
    <row r="440" spans="1:1">
      <c r="A440" s="60">
        <v>41346</v>
      </c>
    </row>
    <row r="441" spans="1:1">
      <c r="A441" s="60">
        <v>41347</v>
      </c>
    </row>
    <row r="442" spans="1:1">
      <c r="A442" s="60">
        <v>41348</v>
      </c>
    </row>
    <row r="443" spans="1:1">
      <c r="A443" s="60">
        <v>41349</v>
      </c>
    </row>
    <row r="444" spans="1:1">
      <c r="A444" s="60">
        <v>41350</v>
      </c>
    </row>
    <row r="445" spans="1:1">
      <c r="A445" s="60">
        <v>41351</v>
      </c>
    </row>
    <row r="446" spans="1:1">
      <c r="A446" s="60">
        <v>41352</v>
      </c>
    </row>
    <row r="447" spans="1:1">
      <c r="A447" s="60">
        <v>41353</v>
      </c>
    </row>
    <row r="448" spans="1:1">
      <c r="A448" s="60">
        <v>41354</v>
      </c>
    </row>
    <row r="449" spans="1:1">
      <c r="A449" s="60">
        <v>41355</v>
      </c>
    </row>
    <row r="450" spans="1:1">
      <c r="A450" s="60">
        <v>41356</v>
      </c>
    </row>
    <row r="451" spans="1:1">
      <c r="A451" s="60">
        <v>41357</v>
      </c>
    </row>
    <row r="452" spans="1:1">
      <c r="A452" s="60">
        <v>41358</v>
      </c>
    </row>
    <row r="453" spans="1:1">
      <c r="A453" s="60">
        <v>41359</v>
      </c>
    </row>
    <row r="454" spans="1:1">
      <c r="A454" s="60">
        <v>41360</v>
      </c>
    </row>
    <row r="455" spans="1:1">
      <c r="A455" s="60">
        <v>41361</v>
      </c>
    </row>
    <row r="456" spans="1:1">
      <c r="A456" s="60">
        <v>41362</v>
      </c>
    </row>
    <row r="457" spans="1:1">
      <c r="A457" s="60">
        <v>41363</v>
      </c>
    </row>
    <row r="458" spans="1:1">
      <c r="A458" s="60">
        <v>41364</v>
      </c>
    </row>
    <row r="459" spans="1:1">
      <c r="A459" s="60">
        <v>41365</v>
      </c>
    </row>
    <row r="460" spans="1:1">
      <c r="A460" s="60">
        <v>41366</v>
      </c>
    </row>
    <row r="461" spans="1:1">
      <c r="A461" s="60">
        <v>41367</v>
      </c>
    </row>
    <row r="462" spans="1:1">
      <c r="A462" s="60">
        <v>41368</v>
      </c>
    </row>
    <row r="463" spans="1:1">
      <c r="A463" s="60">
        <v>41369</v>
      </c>
    </row>
    <row r="464" spans="1:1">
      <c r="A464" s="60">
        <v>41370</v>
      </c>
    </row>
    <row r="465" spans="1:1">
      <c r="A465" s="60">
        <v>41371</v>
      </c>
    </row>
    <row r="466" spans="1:1">
      <c r="A466" s="60">
        <v>41372</v>
      </c>
    </row>
    <row r="467" spans="1:1">
      <c r="A467" s="60">
        <v>41373</v>
      </c>
    </row>
    <row r="468" spans="1:1">
      <c r="A468" s="60">
        <v>41374</v>
      </c>
    </row>
    <row r="469" spans="1:1">
      <c r="A469" s="60">
        <v>41375</v>
      </c>
    </row>
    <row r="470" spans="1:1">
      <c r="A470" s="60">
        <v>41376</v>
      </c>
    </row>
    <row r="471" spans="1:1">
      <c r="A471" s="60">
        <v>41377</v>
      </c>
    </row>
    <row r="472" spans="1:1">
      <c r="A472" s="60">
        <v>41378</v>
      </c>
    </row>
    <row r="473" spans="1:1">
      <c r="A473" s="60">
        <v>41379</v>
      </c>
    </row>
    <row r="474" spans="1:1">
      <c r="A474" s="60">
        <v>41380</v>
      </c>
    </row>
    <row r="475" spans="1:1">
      <c r="A475" s="60">
        <v>41381</v>
      </c>
    </row>
    <row r="476" spans="1:1">
      <c r="A476" s="60">
        <v>41382</v>
      </c>
    </row>
    <row r="477" spans="1:1">
      <c r="A477" s="60">
        <v>41383</v>
      </c>
    </row>
    <row r="478" spans="1:1">
      <c r="A478" s="60">
        <v>41384</v>
      </c>
    </row>
    <row r="479" spans="1:1">
      <c r="A479" s="60">
        <v>41385</v>
      </c>
    </row>
    <row r="480" spans="1:1">
      <c r="A480" s="60">
        <v>41386</v>
      </c>
    </row>
    <row r="481" spans="1:1">
      <c r="A481" s="60">
        <v>41387</v>
      </c>
    </row>
    <row r="482" spans="1:1">
      <c r="A482" s="60">
        <v>41388</v>
      </c>
    </row>
    <row r="483" spans="1:1">
      <c r="A483" s="60">
        <v>41389</v>
      </c>
    </row>
    <row r="484" spans="1:1">
      <c r="A484" s="60">
        <v>41390</v>
      </c>
    </row>
    <row r="485" spans="1:1">
      <c r="A485" s="60">
        <v>41391</v>
      </c>
    </row>
    <row r="486" spans="1:1">
      <c r="A486" s="60">
        <v>41392</v>
      </c>
    </row>
    <row r="487" spans="1:1">
      <c r="A487" s="60">
        <v>41393</v>
      </c>
    </row>
    <row r="488" spans="1:1">
      <c r="A488" s="60">
        <v>41394</v>
      </c>
    </row>
    <row r="489" spans="1:1">
      <c r="A489" s="60">
        <v>41395</v>
      </c>
    </row>
    <row r="490" spans="1:1">
      <c r="A490" s="60">
        <v>41396</v>
      </c>
    </row>
    <row r="491" spans="1:1">
      <c r="A491" s="60">
        <v>41397</v>
      </c>
    </row>
    <row r="492" spans="1:1">
      <c r="A492" s="60">
        <v>41398</v>
      </c>
    </row>
    <row r="493" spans="1:1">
      <c r="A493" s="60">
        <v>41399</v>
      </c>
    </row>
    <row r="494" spans="1:1">
      <c r="A494" s="60">
        <v>41400</v>
      </c>
    </row>
    <row r="495" spans="1:1">
      <c r="A495" s="60">
        <v>41401</v>
      </c>
    </row>
    <row r="496" spans="1:1">
      <c r="A496" s="60">
        <v>41402</v>
      </c>
    </row>
    <row r="497" spans="1:1">
      <c r="A497" s="60">
        <v>41403</v>
      </c>
    </row>
    <row r="498" spans="1:1">
      <c r="A498" s="60">
        <v>41404</v>
      </c>
    </row>
    <row r="499" spans="1:1">
      <c r="A499" s="60">
        <v>41405</v>
      </c>
    </row>
    <row r="500" spans="1:1">
      <c r="A500" s="60">
        <v>41406</v>
      </c>
    </row>
    <row r="501" spans="1:1">
      <c r="A501" s="60">
        <v>41407</v>
      </c>
    </row>
    <row r="502" spans="1:1">
      <c r="A502" s="60">
        <v>41408</v>
      </c>
    </row>
    <row r="503" spans="1:1">
      <c r="A503" s="60">
        <v>41409</v>
      </c>
    </row>
    <row r="504" spans="1:1">
      <c r="A504" s="60">
        <v>41410</v>
      </c>
    </row>
    <row r="505" spans="1:1">
      <c r="A505" s="60">
        <v>41411</v>
      </c>
    </row>
    <row r="506" spans="1:1">
      <c r="A506" s="60">
        <v>41412</v>
      </c>
    </row>
    <row r="507" spans="1:1">
      <c r="A507" s="60">
        <v>41413</v>
      </c>
    </row>
    <row r="508" spans="1:1">
      <c r="A508" s="60">
        <v>41414</v>
      </c>
    </row>
    <row r="509" spans="1:1">
      <c r="A509" s="60">
        <v>41415</v>
      </c>
    </row>
    <row r="510" spans="1:1">
      <c r="A510" s="60">
        <v>41416</v>
      </c>
    </row>
    <row r="511" spans="1:1">
      <c r="A511" s="60">
        <v>41417</v>
      </c>
    </row>
    <row r="512" spans="1:1">
      <c r="A512" s="60">
        <v>41418</v>
      </c>
    </row>
    <row r="513" spans="1:1">
      <c r="A513" s="60">
        <v>41419</v>
      </c>
    </row>
    <row r="514" spans="1:1">
      <c r="A514" s="60">
        <v>41420</v>
      </c>
    </row>
    <row r="515" spans="1:1">
      <c r="A515" s="60">
        <v>41421</v>
      </c>
    </row>
    <row r="516" spans="1:1">
      <c r="A516" s="60">
        <v>41422</v>
      </c>
    </row>
    <row r="517" spans="1:1">
      <c r="A517" s="60">
        <v>41423</v>
      </c>
    </row>
    <row r="518" spans="1:1">
      <c r="A518" s="60">
        <v>41424</v>
      </c>
    </row>
    <row r="519" spans="1:1">
      <c r="A519" s="60">
        <v>41425</v>
      </c>
    </row>
    <row r="520" spans="1:1">
      <c r="A520" s="60">
        <v>41426</v>
      </c>
    </row>
    <row r="521" spans="1:1">
      <c r="A521" s="60">
        <v>41427</v>
      </c>
    </row>
    <row r="522" spans="1:1">
      <c r="A522" s="60">
        <v>41428</v>
      </c>
    </row>
    <row r="523" spans="1:1">
      <c r="A523" s="60">
        <v>41429</v>
      </c>
    </row>
    <row r="524" spans="1:1">
      <c r="A524" s="60">
        <v>41430</v>
      </c>
    </row>
    <row r="525" spans="1:1">
      <c r="A525" s="60">
        <v>41431</v>
      </c>
    </row>
    <row r="526" spans="1:1">
      <c r="A526" s="60">
        <v>41432</v>
      </c>
    </row>
    <row r="527" spans="1:1">
      <c r="A527" s="60">
        <v>41433</v>
      </c>
    </row>
    <row r="528" spans="1:1">
      <c r="A528" s="60">
        <v>41434</v>
      </c>
    </row>
    <row r="529" spans="1:1">
      <c r="A529" s="60">
        <v>41435</v>
      </c>
    </row>
    <row r="530" spans="1:1">
      <c r="A530" s="60">
        <v>41436</v>
      </c>
    </row>
    <row r="531" spans="1:1">
      <c r="A531" s="60">
        <v>41437</v>
      </c>
    </row>
    <row r="532" spans="1:1">
      <c r="A532" s="60">
        <v>41438</v>
      </c>
    </row>
    <row r="533" spans="1:1">
      <c r="A533" s="60">
        <v>41439</v>
      </c>
    </row>
    <row r="534" spans="1:1">
      <c r="A534" s="60">
        <v>41440</v>
      </c>
    </row>
    <row r="535" spans="1:1">
      <c r="A535" s="60">
        <v>41441</v>
      </c>
    </row>
    <row r="536" spans="1:1">
      <c r="A536" s="60">
        <v>41442</v>
      </c>
    </row>
    <row r="537" spans="1:1">
      <c r="A537" s="60">
        <v>41443</v>
      </c>
    </row>
    <row r="538" spans="1:1">
      <c r="A538" s="60">
        <v>41444</v>
      </c>
    </row>
    <row r="539" spans="1:1">
      <c r="A539" s="60">
        <v>41445</v>
      </c>
    </row>
    <row r="540" spans="1:1">
      <c r="A540" s="60">
        <v>41446</v>
      </c>
    </row>
    <row r="541" spans="1:1">
      <c r="A541" s="60">
        <v>41447</v>
      </c>
    </row>
    <row r="542" spans="1:1">
      <c r="A542" s="60">
        <v>41448</v>
      </c>
    </row>
    <row r="543" spans="1:1">
      <c r="A543" s="60">
        <v>41449</v>
      </c>
    </row>
    <row r="544" spans="1:1">
      <c r="A544" s="60">
        <v>41450</v>
      </c>
    </row>
    <row r="545" spans="1:1">
      <c r="A545" s="60">
        <v>41451</v>
      </c>
    </row>
    <row r="546" spans="1:1">
      <c r="A546" s="60">
        <v>41452</v>
      </c>
    </row>
    <row r="547" spans="1:1">
      <c r="A547" s="60">
        <v>41453</v>
      </c>
    </row>
    <row r="548" spans="1:1">
      <c r="A548" s="60">
        <v>41454</v>
      </c>
    </row>
    <row r="549" spans="1:1">
      <c r="A549" s="60">
        <v>41455</v>
      </c>
    </row>
    <row r="550" spans="1:1">
      <c r="A550" s="60">
        <v>41456</v>
      </c>
    </row>
    <row r="551" spans="1:1">
      <c r="A551" s="60">
        <v>41457</v>
      </c>
    </row>
    <row r="552" spans="1:1">
      <c r="A552" s="60">
        <v>41458</v>
      </c>
    </row>
    <row r="553" spans="1:1">
      <c r="A553" s="60">
        <v>41459</v>
      </c>
    </row>
    <row r="554" spans="1:1">
      <c r="A554" s="60">
        <v>41460</v>
      </c>
    </row>
    <row r="555" spans="1:1">
      <c r="A555" s="60">
        <v>41461</v>
      </c>
    </row>
    <row r="556" spans="1:1">
      <c r="A556" s="60">
        <v>41462</v>
      </c>
    </row>
    <row r="557" spans="1:1">
      <c r="A557" s="60">
        <v>41463</v>
      </c>
    </row>
    <row r="558" spans="1:1">
      <c r="A558" s="60">
        <v>41464</v>
      </c>
    </row>
    <row r="559" spans="1:1">
      <c r="A559" s="60">
        <v>41465</v>
      </c>
    </row>
    <row r="560" spans="1:1">
      <c r="A560" s="60">
        <v>41466</v>
      </c>
    </row>
    <row r="561" spans="1:1">
      <c r="A561" s="60">
        <v>41467</v>
      </c>
    </row>
    <row r="562" spans="1:1">
      <c r="A562" s="60">
        <v>41468</v>
      </c>
    </row>
    <row r="563" spans="1:1">
      <c r="A563" s="60">
        <v>41469</v>
      </c>
    </row>
    <row r="564" spans="1:1">
      <c r="A564" s="60">
        <v>41470</v>
      </c>
    </row>
    <row r="565" spans="1:1">
      <c r="A565" s="60">
        <v>41471</v>
      </c>
    </row>
    <row r="566" spans="1:1">
      <c r="A566" s="60">
        <v>41472</v>
      </c>
    </row>
    <row r="567" spans="1:1">
      <c r="A567" s="60">
        <v>41473</v>
      </c>
    </row>
    <row r="568" spans="1:1">
      <c r="A568" s="60">
        <v>41474</v>
      </c>
    </row>
    <row r="569" spans="1:1">
      <c r="A569" s="60">
        <v>41475</v>
      </c>
    </row>
    <row r="570" spans="1:1">
      <c r="A570" s="60">
        <v>41476</v>
      </c>
    </row>
    <row r="571" spans="1:1">
      <c r="A571" s="60">
        <v>41477</v>
      </c>
    </row>
    <row r="572" spans="1:1">
      <c r="A572" s="60">
        <v>41478</v>
      </c>
    </row>
    <row r="573" spans="1:1">
      <c r="A573" s="60">
        <v>41479</v>
      </c>
    </row>
    <row r="574" spans="1:1">
      <c r="A574" s="60">
        <v>41480</v>
      </c>
    </row>
    <row r="575" spans="1:1">
      <c r="A575" s="60">
        <v>41481</v>
      </c>
    </row>
    <row r="576" spans="1:1">
      <c r="A576" s="60">
        <v>41482</v>
      </c>
    </row>
    <row r="577" spans="1:1">
      <c r="A577" s="60">
        <v>41483</v>
      </c>
    </row>
    <row r="578" spans="1:1">
      <c r="A578" s="60">
        <v>41484</v>
      </c>
    </row>
    <row r="579" spans="1:1">
      <c r="A579" s="60">
        <v>41485</v>
      </c>
    </row>
    <row r="580" spans="1:1">
      <c r="A580" s="60">
        <v>41486</v>
      </c>
    </row>
    <row r="581" spans="1:1">
      <c r="A581" s="60">
        <v>41487</v>
      </c>
    </row>
    <row r="582" spans="1:1">
      <c r="A582" s="60">
        <v>41488</v>
      </c>
    </row>
    <row r="583" spans="1:1">
      <c r="A583" s="60">
        <v>41489</v>
      </c>
    </row>
    <row r="584" spans="1:1">
      <c r="A584" s="60">
        <v>41490</v>
      </c>
    </row>
    <row r="585" spans="1:1">
      <c r="A585" s="60">
        <v>41491</v>
      </c>
    </row>
    <row r="586" spans="1:1">
      <c r="A586" s="60">
        <v>41492</v>
      </c>
    </row>
    <row r="587" spans="1:1">
      <c r="A587" s="60">
        <v>41493</v>
      </c>
    </row>
    <row r="588" spans="1:1">
      <c r="A588" s="60">
        <v>41494</v>
      </c>
    </row>
    <row r="589" spans="1:1">
      <c r="A589" s="60">
        <v>41495</v>
      </c>
    </row>
    <row r="590" spans="1:1">
      <c r="A590" s="60">
        <v>41496</v>
      </c>
    </row>
    <row r="591" spans="1:1">
      <c r="A591" s="60">
        <v>41497</v>
      </c>
    </row>
    <row r="592" spans="1:1">
      <c r="A592" s="60">
        <v>41498</v>
      </c>
    </row>
    <row r="593" spans="1:1">
      <c r="A593" s="60">
        <v>41499</v>
      </c>
    </row>
    <row r="594" spans="1:1">
      <c r="A594" s="60">
        <v>41500</v>
      </c>
    </row>
    <row r="595" spans="1:1">
      <c r="A595" s="60">
        <v>41501</v>
      </c>
    </row>
    <row r="596" spans="1:1">
      <c r="A596" s="60">
        <v>41502</v>
      </c>
    </row>
    <row r="597" spans="1:1">
      <c r="A597" s="60">
        <v>41503</v>
      </c>
    </row>
    <row r="598" spans="1:1">
      <c r="A598" s="60">
        <v>41504</v>
      </c>
    </row>
    <row r="599" spans="1:1">
      <c r="A599" s="60">
        <v>41505</v>
      </c>
    </row>
    <row r="600" spans="1:1">
      <c r="A600" s="60">
        <v>41506</v>
      </c>
    </row>
    <row r="601" spans="1:1">
      <c r="A601" s="60">
        <v>41507</v>
      </c>
    </row>
    <row r="602" spans="1:1">
      <c r="A602" s="60">
        <v>41508</v>
      </c>
    </row>
    <row r="603" spans="1:1">
      <c r="A603" s="60">
        <v>41509</v>
      </c>
    </row>
    <row r="604" spans="1:1">
      <c r="A604" s="60">
        <v>41510</v>
      </c>
    </row>
    <row r="605" spans="1:1">
      <c r="A605" s="60">
        <v>41511</v>
      </c>
    </row>
    <row r="606" spans="1:1">
      <c r="A606" s="60">
        <v>41512</v>
      </c>
    </row>
    <row r="607" spans="1:1">
      <c r="A607" s="60">
        <v>41513</v>
      </c>
    </row>
    <row r="608" spans="1:1">
      <c r="A608" s="60">
        <v>41514</v>
      </c>
    </row>
    <row r="609" spans="1:1">
      <c r="A609" s="60">
        <v>41515</v>
      </c>
    </row>
    <row r="610" spans="1:1">
      <c r="A610" s="60">
        <v>41516</v>
      </c>
    </row>
    <row r="611" spans="1:1">
      <c r="A611" s="60">
        <v>41517</v>
      </c>
    </row>
    <row r="612" spans="1:1">
      <c r="A612" s="60">
        <v>41518</v>
      </c>
    </row>
    <row r="613" spans="1:1">
      <c r="A613" s="60">
        <v>41519</v>
      </c>
    </row>
    <row r="614" spans="1:1">
      <c r="A614" s="60">
        <v>41520</v>
      </c>
    </row>
    <row r="615" spans="1:1">
      <c r="A615" s="60">
        <v>41521</v>
      </c>
    </row>
    <row r="616" spans="1:1">
      <c r="A616" s="60">
        <v>41522</v>
      </c>
    </row>
    <row r="617" spans="1:1">
      <c r="A617" s="60">
        <v>41523</v>
      </c>
    </row>
    <row r="618" spans="1:1">
      <c r="A618" s="60">
        <v>41524</v>
      </c>
    </row>
    <row r="619" spans="1:1">
      <c r="A619" s="60">
        <v>41525</v>
      </c>
    </row>
    <row r="620" spans="1:1">
      <c r="A620" s="60">
        <v>41526</v>
      </c>
    </row>
    <row r="621" spans="1:1">
      <c r="A621" s="60">
        <v>41527</v>
      </c>
    </row>
    <row r="622" spans="1:1">
      <c r="A622" s="60">
        <v>41528</v>
      </c>
    </row>
    <row r="623" spans="1:1">
      <c r="A623" s="60">
        <v>41529</v>
      </c>
    </row>
    <row r="624" spans="1:1">
      <c r="A624" s="60">
        <v>41530</v>
      </c>
    </row>
    <row r="625" spans="1:1">
      <c r="A625" s="60">
        <v>41531</v>
      </c>
    </row>
    <row r="626" spans="1:1">
      <c r="A626" s="60">
        <v>41532</v>
      </c>
    </row>
    <row r="627" spans="1:1">
      <c r="A627" s="60">
        <v>41533</v>
      </c>
    </row>
    <row r="628" spans="1:1">
      <c r="A628" s="60">
        <v>41534</v>
      </c>
    </row>
    <row r="629" spans="1:1">
      <c r="A629" s="60">
        <v>41535</v>
      </c>
    </row>
    <row r="630" spans="1:1">
      <c r="A630" s="60">
        <v>41536</v>
      </c>
    </row>
    <row r="631" spans="1:1">
      <c r="A631" s="60">
        <v>41537</v>
      </c>
    </row>
    <row r="632" spans="1:1">
      <c r="A632" s="60">
        <v>41538</v>
      </c>
    </row>
    <row r="633" spans="1:1">
      <c r="A633" s="60">
        <v>41539</v>
      </c>
    </row>
    <row r="634" spans="1:1">
      <c r="A634" s="60">
        <v>41540</v>
      </c>
    </row>
    <row r="635" spans="1:1">
      <c r="A635" s="60">
        <v>41541</v>
      </c>
    </row>
    <row r="636" spans="1:1">
      <c r="A636" s="60">
        <v>41542</v>
      </c>
    </row>
    <row r="637" spans="1:1">
      <c r="A637" s="60">
        <v>41543</v>
      </c>
    </row>
    <row r="638" spans="1:1">
      <c r="A638" s="60">
        <v>41544</v>
      </c>
    </row>
    <row r="639" spans="1:1">
      <c r="A639" s="60">
        <v>41545</v>
      </c>
    </row>
    <row r="640" spans="1:1">
      <c r="A640" s="60">
        <v>41546</v>
      </c>
    </row>
    <row r="641" spans="1:1">
      <c r="A641" s="60">
        <v>41547</v>
      </c>
    </row>
    <row r="642" spans="1:1">
      <c r="A642" s="60">
        <v>41548</v>
      </c>
    </row>
    <row r="643" spans="1:1">
      <c r="A643" s="60">
        <v>41549</v>
      </c>
    </row>
    <row r="644" spans="1:1">
      <c r="A644" s="60">
        <v>41550</v>
      </c>
    </row>
    <row r="645" spans="1:1">
      <c r="A645" s="60">
        <v>41551</v>
      </c>
    </row>
    <row r="646" spans="1:1">
      <c r="A646" s="60">
        <v>41552</v>
      </c>
    </row>
    <row r="647" spans="1:1">
      <c r="A647" s="60">
        <v>41553</v>
      </c>
    </row>
    <row r="648" spans="1:1">
      <c r="A648" s="60">
        <v>41554</v>
      </c>
    </row>
    <row r="649" spans="1:1">
      <c r="A649" s="60">
        <v>41555</v>
      </c>
    </row>
    <row r="650" spans="1:1">
      <c r="A650" s="60">
        <v>41556</v>
      </c>
    </row>
    <row r="651" spans="1:1">
      <c r="A651" s="60">
        <v>41557</v>
      </c>
    </row>
    <row r="652" spans="1:1">
      <c r="A652" s="60">
        <v>41558</v>
      </c>
    </row>
    <row r="653" spans="1:1">
      <c r="A653" s="60">
        <v>41559</v>
      </c>
    </row>
    <row r="654" spans="1:1">
      <c r="A654" s="60">
        <v>41560</v>
      </c>
    </row>
    <row r="655" spans="1:1">
      <c r="A655" s="60">
        <v>41561</v>
      </c>
    </row>
    <row r="656" spans="1:1">
      <c r="A656" s="60">
        <v>41562</v>
      </c>
    </row>
    <row r="657" spans="1:1">
      <c r="A657" s="60">
        <v>41563</v>
      </c>
    </row>
    <row r="658" spans="1:1">
      <c r="A658" s="60">
        <v>41564</v>
      </c>
    </row>
    <row r="659" spans="1:1">
      <c r="A659" s="60">
        <v>41565</v>
      </c>
    </row>
    <row r="660" spans="1:1">
      <c r="A660" s="60">
        <v>41566</v>
      </c>
    </row>
    <row r="661" spans="1:1">
      <c r="A661" s="60">
        <v>41567</v>
      </c>
    </row>
    <row r="662" spans="1:1">
      <c r="A662" s="60">
        <v>41568</v>
      </c>
    </row>
    <row r="663" spans="1:1">
      <c r="A663" s="60">
        <v>41569</v>
      </c>
    </row>
    <row r="664" spans="1:1">
      <c r="A664" s="60">
        <v>41570</v>
      </c>
    </row>
    <row r="665" spans="1:1">
      <c r="A665" s="60">
        <v>41571</v>
      </c>
    </row>
    <row r="666" spans="1:1">
      <c r="A666" s="60">
        <v>41572</v>
      </c>
    </row>
    <row r="667" spans="1:1">
      <c r="A667" s="60">
        <v>41573</v>
      </c>
    </row>
    <row r="668" spans="1:1">
      <c r="A668" s="60">
        <v>41574</v>
      </c>
    </row>
    <row r="669" spans="1:1">
      <c r="A669" s="60">
        <v>41575</v>
      </c>
    </row>
    <row r="670" spans="1:1">
      <c r="A670" s="60">
        <v>41576</v>
      </c>
    </row>
    <row r="671" spans="1:1">
      <c r="A671" s="60">
        <v>41577</v>
      </c>
    </row>
    <row r="672" spans="1:1">
      <c r="A672" s="60">
        <v>41578</v>
      </c>
    </row>
    <row r="673" spans="1:1">
      <c r="A673" s="60">
        <v>41579</v>
      </c>
    </row>
    <row r="674" spans="1:1">
      <c r="A674" s="60">
        <v>41580</v>
      </c>
    </row>
    <row r="675" spans="1:1">
      <c r="A675" s="60">
        <v>41581</v>
      </c>
    </row>
    <row r="676" spans="1:1">
      <c r="A676" s="60">
        <v>41582</v>
      </c>
    </row>
    <row r="677" spans="1:1">
      <c r="A677" s="60">
        <v>41583</v>
      </c>
    </row>
    <row r="678" spans="1:1">
      <c r="A678" s="60">
        <v>41584</v>
      </c>
    </row>
    <row r="679" spans="1:1">
      <c r="A679" s="60">
        <v>41585</v>
      </c>
    </row>
    <row r="680" spans="1:1">
      <c r="A680" s="60">
        <v>41586</v>
      </c>
    </row>
    <row r="681" spans="1:1">
      <c r="A681" s="60">
        <v>41587</v>
      </c>
    </row>
    <row r="682" spans="1:1">
      <c r="A682" s="60">
        <v>41588</v>
      </c>
    </row>
    <row r="683" spans="1:1">
      <c r="A683" s="60">
        <v>41589</v>
      </c>
    </row>
    <row r="684" spans="1:1">
      <c r="A684" s="60">
        <v>41590</v>
      </c>
    </row>
    <row r="685" spans="1:1">
      <c r="A685" s="60">
        <v>41591</v>
      </c>
    </row>
    <row r="686" spans="1:1">
      <c r="A686" s="60">
        <v>41592</v>
      </c>
    </row>
    <row r="687" spans="1:1">
      <c r="A687" s="60">
        <v>41593</v>
      </c>
    </row>
    <row r="688" spans="1:1">
      <c r="A688" s="60">
        <v>41594</v>
      </c>
    </row>
    <row r="689" spans="1:1">
      <c r="A689" s="60">
        <v>41595</v>
      </c>
    </row>
    <row r="690" spans="1:1">
      <c r="A690" s="60">
        <v>41596</v>
      </c>
    </row>
    <row r="691" spans="1:1">
      <c r="A691" s="60">
        <v>41597</v>
      </c>
    </row>
    <row r="692" spans="1:1">
      <c r="A692" s="60">
        <v>41598</v>
      </c>
    </row>
    <row r="693" spans="1:1">
      <c r="A693" s="60">
        <v>41599</v>
      </c>
    </row>
    <row r="694" spans="1:1">
      <c r="A694" s="60">
        <v>41600</v>
      </c>
    </row>
    <row r="695" spans="1:1">
      <c r="A695" s="60">
        <v>41601</v>
      </c>
    </row>
    <row r="696" spans="1:1">
      <c r="A696" s="60">
        <v>41602</v>
      </c>
    </row>
    <row r="697" spans="1:1">
      <c r="A697" s="60">
        <v>41603</v>
      </c>
    </row>
    <row r="698" spans="1:1">
      <c r="A698" s="60">
        <v>41604</v>
      </c>
    </row>
    <row r="699" spans="1:1">
      <c r="A699" s="60">
        <v>41605</v>
      </c>
    </row>
    <row r="700" spans="1:1">
      <c r="A700" s="60">
        <v>41606</v>
      </c>
    </row>
    <row r="701" spans="1:1">
      <c r="A701" s="60">
        <v>41607</v>
      </c>
    </row>
    <row r="702" spans="1:1">
      <c r="A702" s="60">
        <v>41608</v>
      </c>
    </row>
    <row r="703" spans="1:1">
      <c r="A703" s="60">
        <v>41609</v>
      </c>
    </row>
    <row r="704" spans="1:1">
      <c r="A704" s="60">
        <v>41610</v>
      </c>
    </row>
    <row r="705" spans="1:1">
      <c r="A705" s="60">
        <v>41611</v>
      </c>
    </row>
    <row r="706" spans="1:1">
      <c r="A706" s="60">
        <v>41612</v>
      </c>
    </row>
    <row r="707" spans="1:1">
      <c r="A707" s="60">
        <v>41613</v>
      </c>
    </row>
    <row r="708" spans="1:1">
      <c r="A708" s="60">
        <v>41614</v>
      </c>
    </row>
    <row r="709" spans="1:1">
      <c r="A709" s="60">
        <v>41615</v>
      </c>
    </row>
    <row r="710" spans="1:1">
      <c r="A710" s="60">
        <v>41616</v>
      </c>
    </row>
    <row r="711" spans="1:1">
      <c r="A711" s="60">
        <v>41617</v>
      </c>
    </row>
    <row r="712" spans="1:1">
      <c r="A712" s="60">
        <v>41618</v>
      </c>
    </row>
    <row r="713" spans="1:1">
      <c r="A713" s="60">
        <v>41619</v>
      </c>
    </row>
    <row r="714" spans="1:1">
      <c r="A714" s="60">
        <v>41620</v>
      </c>
    </row>
    <row r="715" spans="1:1">
      <c r="A715" s="60">
        <v>41621</v>
      </c>
    </row>
    <row r="716" spans="1:1">
      <c r="A716" s="60">
        <v>41622</v>
      </c>
    </row>
    <row r="717" spans="1:1">
      <c r="A717" s="60">
        <v>41623</v>
      </c>
    </row>
    <row r="718" spans="1:1">
      <c r="A718" s="60">
        <v>41624</v>
      </c>
    </row>
    <row r="719" spans="1:1">
      <c r="A719" s="60">
        <v>41625</v>
      </c>
    </row>
    <row r="720" spans="1:1">
      <c r="A720" s="60">
        <v>41626</v>
      </c>
    </row>
    <row r="721" spans="1:1">
      <c r="A721" s="60">
        <v>41627</v>
      </c>
    </row>
    <row r="722" spans="1:1">
      <c r="A722" s="60">
        <v>41628</v>
      </c>
    </row>
    <row r="723" spans="1:1">
      <c r="A723" s="60">
        <v>41629</v>
      </c>
    </row>
    <row r="724" spans="1:1">
      <c r="A724" s="60">
        <v>41630</v>
      </c>
    </row>
    <row r="725" spans="1:1">
      <c r="A725" s="60">
        <v>41631</v>
      </c>
    </row>
    <row r="726" spans="1:1">
      <c r="A726" s="60">
        <v>41632</v>
      </c>
    </row>
    <row r="727" spans="1:1">
      <c r="A727" s="60">
        <v>41633</v>
      </c>
    </row>
    <row r="728" spans="1:1">
      <c r="A728" s="60">
        <v>41634</v>
      </c>
    </row>
    <row r="729" spans="1:1">
      <c r="A729" s="60">
        <v>41635</v>
      </c>
    </row>
    <row r="730" spans="1:1">
      <c r="A730" s="60">
        <v>41636</v>
      </c>
    </row>
    <row r="731" spans="1:1">
      <c r="A731" s="60">
        <v>41637</v>
      </c>
    </row>
    <row r="732" spans="1:1">
      <c r="A732" s="60">
        <v>41638</v>
      </c>
    </row>
    <row r="733" spans="1:1">
      <c r="A733" s="60">
        <v>41639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2">
    <pageSetUpPr fitToPage="1"/>
  </sheetPr>
  <dimension ref="A1:L46"/>
  <sheetViews>
    <sheetView showGridLines="0" view="pageBreakPreview" zoomScale="80" zoomScaleSheetLayoutView="80" workbookViewId="0">
      <selection activeCell="B18" sqref="B18"/>
    </sheetView>
  </sheetViews>
  <sheetFormatPr defaultColWidth="9.109375" defaultRowHeight="13.8"/>
  <cols>
    <col min="1" max="1" width="14.33203125" style="21" bestFit="1" customWidth="1"/>
    <col min="2" max="2" width="80" style="228" customWidth="1"/>
    <col min="3" max="3" width="16.5546875" style="21" customWidth="1"/>
    <col min="4" max="4" width="14.33203125" style="21" customWidth="1"/>
    <col min="5" max="5" width="0.44140625" style="19" customWidth="1"/>
    <col min="6" max="16384" width="9.109375" style="21"/>
  </cols>
  <sheetData>
    <row r="1" spans="1:12" s="6" customFormat="1">
      <c r="A1" s="70" t="s">
        <v>255</v>
      </c>
      <c r="B1" s="224"/>
      <c r="C1" s="412" t="s">
        <v>97</v>
      </c>
      <c r="D1" s="412"/>
      <c r="E1" s="109"/>
    </row>
    <row r="2" spans="1:12" s="6" customFormat="1">
      <c r="A2" s="72" t="s">
        <v>128</v>
      </c>
      <c r="B2" s="224"/>
      <c r="C2" s="413" t="str">
        <f>'ფორმა N1'!L2</f>
        <v>09/01/2020-09/21/2020</v>
      </c>
      <c r="D2" s="414"/>
      <c r="E2" s="109"/>
    </row>
    <row r="3" spans="1:12" s="6" customFormat="1">
      <c r="A3" s="72"/>
      <c r="B3" s="224"/>
      <c r="C3" s="71"/>
      <c r="D3" s="71"/>
      <c r="E3" s="109"/>
    </row>
    <row r="4" spans="1:12" s="2" customFormat="1">
      <c r="A4" s="73" t="str">
        <f>'ფორმა N2'!A4</f>
        <v>ანგარიშვალდებული პირის დასახელება:</v>
      </c>
      <c r="B4" s="225"/>
      <c r="C4" s="72"/>
      <c r="D4" s="72"/>
      <c r="E4" s="104"/>
      <c r="L4" s="6"/>
    </row>
    <row r="5" spans="1:12" s="2" customFormat="1">
      <c r="A5" s="114" t="str">
        <f>'ფორმა N1'!A5</f>
        <v xml:space="preserve"> საარჩევნო სუბიექტი   ,,დავით   თარხან-მოურავი,   ირმა   ინაშვილი   -  საქართველოს   პატრიოტთა   ალიანსი</v>
      </c>
      <c r="B5" s="226"/>
      <c r="C5" s="57"/>
      <c r="D5" s="57"/>
      <c r="E5" s="104"/>
    </row>
    <row r="6" spans="1:12" s="2" customFormat="1">
      <c r="A6" s="73"/>
      <c r="B6" s="225"/>
      <c r="C6" s="72"/>
      <c r="D6" s="72"/>
      <c r="E6" s="104"/>
    </row>
    <row r="7" spans="1:12" s="6" customFormat="1" ht="16.2">
      <c r="A7" s="96"/>
      <c r="B7" s="108"/>
      <c r="C7" s="74"/>
      <c r="D7" s="74"/>
      <c r="E7" s="109"/>
    </row>
    <row r="8" spans="1:12" s="6" customFormat="1" ht="27.6">
      <c r="A8" s="102" t="s">
        <v>64</v>
      </c>
      <c r="B8" s="75" t="s">
        <v>232</v>
      </c>
      <c r="C8" s="75" t="s">
        <v>66</v>
      </c>
      <c r="D8" s="75" t="s">
        <v>67</v>
      </c>
      <c r="E8" s="109"/>
      <c r="F8" s="20"/>
    </row>
    <row r="9" spans="1:12" s="7" customFormat="1">
      <c r="A9" s="211">
        <v>1</v>
      </c>
      <c r="B9" s="211" t="s">
        <v>65</v>
      </c>
      <c r="C9" s="81">
        <f>SUM(C10,C26)</f>
        <v>592416</v>
      </c>
      <c r="D9" s="81">
        <f>SUM(D10,D26)</f>
        <v>592416</v>
      </c>
      <c r="E9" s="109"/>
    </row>
    <row r="10" spans="1:12" s="7" customFormat="1">
      <c r="A10" s="83">
        <v>1.1000000000000001</v>
      </c>
      <c r="B10" s="83" t="s">
        <v>69</v>
      </c>
      <c r="C10" s="81">
        <f>SUM(C11,C12,C16,C19,C25,C26)</f>
        <v>592416</v>
      </c>
      <c r="D10" s="81">
        <f>SUM(D11,D12,D16,D19,D24,D25)</f>
        <v>592416</v>
      </c>
      <c r="E10" s="109"/>
    </row>
    <row r="11" spans="1:12" s="9" customFormat="1" ht="16.2">
      <c r="A11" s="84" t="s">
        <v>30</v>
      </c>
      <c r="B11" s="84" t="s">
        <v>68</v>
      </c>
      <c r="C11" s="8"/>
      <c r="D11" s="8"/>
      <c r="E11" s="109"/>
    </row>
    <row r="12" spans="1:12" s="10" customFormat="1">
      <c r="A12" s="84" t="s">
        <v>31</v>
      </c>
      <c r="B12" s="84" t="s">
        <v>290</v>
      </c>
      <c r="C12" s="103">
        <f>SUM(C13:C15)</f>
        <v>486500</v>
      </c>
      <c r="D12" s="103">
        <f>SUM(D13:D15)</f>
        <v>486500</v>
      </c>
      <c r="E12" s="109"/>
    </row>
    <row r="13" spans="1:12" s="3" customFormat="1">
      <c r="A13" s="93" t="s">
        <v>70</v>
      </c>
      <c r="B13" s="93" t="s">
        <v>293</v>
      </c>
      <c r="C13">
        <v>486500</v>
      </c>
      <c r="D13">
        <v>486500</v>
      </c>
      <c r="E13" s="109"/>
    </row>
    <row r="14" spans="1:12" s="3" customFormat="1">
      <c r="A14" s="93" t="s">
        <v>436</v>
      </c>
      <c r="B14" s="93" t="s">
        <v>435</v>
      </c>
      <c r="C14" s="8"/>
      <c r="D14" s="8"/>
      <c r="E14" s="109"/>
    </row>
    <row r="15" spans="1:12" s="3" customFormat="1">
      <c r="A15" s="93" t="s">
        <v>437</v>
      </c>
      <c r="B15" s="93" t="s">
        <v>86</v>
      </c>
      <c r="C15" s="8"/>
      <c r="D15" s="8"/>
      <c r="E15" s="109"/>
    </row>
    <row r="16" spans="1:12" s="3" customFormat="1">
      <c r="A16" s="84" t="s">
        <v>71</v>
      </c>
      <c r="B16" s="84" t="s">
        <v>72</v>
      </c>
      <c r="C16" s="103">
        <f>SUM(C17:C18)</f>
        <v>105916</v>
      </c>
      <c r="D16" s="103">
        <f>SUM(D17:D18)</f>
        <v>105916</v>
      </c>
      <c r="E16" s="109"/>
    </row>
    <row r="17" spans="1:5" s="3" customFormat="1">
      <c r="A17" s="93" t="s">
        <v>73</v>
      </c>
      <c r="B17" s="93" t="s">
        <v>75</v>
      </c>
      <c r="C17">
        <v>105916</v>
      </c>
      <c r="D17">
        <v>105916</v>
      </c>
      <c r="E17" s="109"/>
    </row>
    <row r="18" spans="1:5" s="3" customFormat="1" ht="27.6">
      <c r="A18" s="93" t="s">
        <v>74</v>
      </c>
      <c r="B18" s="93" t="s">
        <v>98</v>
      </c>
      <c r="C18" s="8"/>
      <c r="D18" s="8"/>
      <c r="E18" s="109"/>
    </row>
    <row r="19" spans="1:5" s="3" customFormat="1">
      <c r="A19" s="84" t="s">
        <v>76</v>
      </c>
      <c r="B19" s="84" t="s">
        <v>370</v>
      </c>
      <c r="C19" s="103">
        <f>SUM(C20:C23)</f>
        <v>0</v>
      </c>
      <c r="D19" s="103">
        <f>SUM(D20:D23)</f>
        <v>0</v>
      </c>
      <c r="E19" s="109"/>
    </row>
    <row r="20" spans="1:5" s="3" customFormat="1">
      <c r="A20" s="93" t="s">
        <v>77</v>
      </c>
      <c r="B20" s="93" t="s">
        <v>78</v>
      </c>
      <c r="C20" s="8"/>
      <c r="D20" s="8"/>
      <c r="E20" s="109"/>
    </row>
    <row r="21" spans="1:5" s="3" customFormat="1" ht="27.6">
      <c r="A21" s="93" t="s">
        <v>81</v>
      </c>
      <c r="B21" s="93" t="s">
        <v>79</v>
      </c>
      <c r="C21" s="8"/>
      <c r="D21" s="8"/>
      <c r="E21" s="109"/>
    </row>
    <row r="22" spans="1:5" s="3" customFormat="1">
      <c r="A22" s="93" t="s">
        <v>82</v>
      </c>
      <c r="B22" s="93" t="s">
        <v>80</v>
      </c>
      <c r="C22" s="8"/>
      <c r="D22" s="8"/>
      <c r="E22" s="109"/>
    </row>
    <row r="23" spans="1:5" s="3" customFormat="1">
      <c r="A23" s="93" t="s">
        <v>83</v>
      </c>
      <c r="B23" s="93" t="s">
        <v>383</v>
      </c>
      <c r="C23" s="8"/>
      <c r="D23" s="8"/>
      <c r="E23" s="109"/>
    </row>
    <row r="24" spans="1:5" s="3" customFormat="1">
      <c r="A24" s="84" t="s">
        <v>84</v>
      </c>
      <c r="B24" s="84" t="s">
        <v>384</v>
      </c>
      <c r="C24" s="235"/>
      <c r="D24" s="8"/>
      <c r="E24" s="109"/>
    </row>
    <row r="25" spans="1:5" s="3" customFormat="1">
      <c r="A25" s="84" t="s">
        <v>234</v>
      </c>
      <c r="B25" s="84" t="s">
        <v>390</v>
      </c>
      <c r="C25" s="8"/>
      <c r="D25" s="8"/>
      <c r="E25" s="109"/>
    </row>
    <row r="26" spans="1:5">
      <c r="A26" s="83">
        <v>1.2</v>
      </c>
      <c r="B26" s="83" t="s">
        <v>85</v>
      </c>
      <c r="C26" s="81">
        <f>SUM(C27,C35)</f>
        <v>0</v>
      </c>
      <c r="D26" s="81">
        <f>SUM(D27,D35)</f>
        <v>0</v>
      </c>
      <c r="E26" s="109"/>
    </row>
    <row r="27" spans="1:5">
      <c r="A27" s="84" t="s">
        <v>32</v>
      </c>
      <c r="B27" s="84" t="s">
        <v>293</v>
      </c>
      <c r="C27" s="103">
        <f>SUM(C28:C30)</f>
        <v>0</v>
      </c>
      <c r="D27" s="103">
        <f>SUM(D28:D30)</f>
        <v>0</v>
      </c>
      <c r="E27" s="109"/>
    </row>
    <row r="28" spans="1:5">
      <c r="A28" s="219" t="s">
        <v>87</v>
      </c>
      <c r="B28" s="219" t="s">
        <v>291</v>
      </c>
      <c r="C28" s="8"/>
      <c r="D28" s="8"/>
      <c r="E28" s="109"/>
    </row>
    <row r="29" spans="1:5">
      <c r="A29" s="219" t="s">
        <v>88</v>
      </c>
      <c r="B29" s="219" t="s">
        <v>294</v>
      </c>
      <c r="C29" s="8"/>
      <c r="D29" s="8"/>
      <c r="E29" s="109"/>
    </row>
    <row r="30" spans="1:5">
      <c r="A30" s="219" t="s">
        <v>392</v>
      </c>
      <c r="B30" s="219" t="s">
        <v>292</v>
      </c>
      <c r="C30" s="8"/>
      <c r="D30" s="8"/>
      <c r="E30" s="109"/>
    </row>
    <row r="31" spans="1:5">
      <c r="A31" s="84" t="s">
        <v>33</v>
      </c>
      <c r="B31" s="84" t="s">
        <v>435</v>
      </c>
      <c r="C31" s="103">
        <f>SUM(C32:C34)</f>
        <v>0</v>
      </c>
      <c r="D31" s="103">
        <f>SUM(D32:D34)</f>
        <v>0</v>
      </c>
      <c r="E31" s="109"/>
    </row>
    <row r="32" spans="1:5">
      <c r="A32" s="219" t="s">
        <v>12</v>
      </c>
      <c r="B32" s="219" t="s">
        <v>438</v>
      </c>
      <c r="C32" s="8"/>
      <c r="D32" s="8"/>
      <c r="E32" s="109"/>
    </row>
    <row r="33" spans="1:9">
      <c r="A33" s="219" t="s">
        <v>13</v>
      </c>
      <c r="B33" s="219" t="s">
        <v>439</v>
      </c>
      <c r="C33" s="8"/>
      <c r="D33" s="8"/>
      <c r="E33" s="109"/>
    </row>
    <row r="34" spans="1:9">
      <c r="A34" s="219" t="s">
        <v>264</v>
      </c>
      <c r="B34" s="219" t="s">
        <v>440</v>
      </c>
      <c r="C34" s="8"/>
      <c r="D34" s="8"/>
      <c r="E34" s="109"/>
    </row>
    <row r="35" spans="1:9" s="23" customFormat="1">
      <c r="A35" s="84" t="s">
        <v>34</v>
      </c>
      <c r="B35" s="232" t="s">
        <v>389</v>
      </c>
      <c r="C35" s="8"/>
      <c r="D35" s="8"/>
    </row>
    <row r="36" spans="1:9" s="2" customFormat="1">
      <c r="A36" s="1"/>
      <c r="B36" s="227"/>
      <c r="E36" s="5"/>
    </row>
    <row r="37" spans="1:9" s="2" customFormat="1">
      <c r="B37" s="227"/>
      <c r="E37" s="5"/>
    </row>
    <row r="38" spans="1:9">
      <c r="A38" s="1"/>
    </row>
    <row r="39" spans="1:9">
      <c r="A39" s="2"/>
    </row>
    <row r="40" spans="1:9" s="2" customFormat="1">
      <c r="A40" s="65" t="s">
        <v>96</v>
      </c>
      <c r="B40" s="227"/>
      <c r="E40" s="5"/>
    </row>
    <row r="41" spans="1:9" s="2" customFormat="1">
      <c r="B41" s="227"/>
      <c r="E41"/>
      <c r="F41"/>
      <c r="G41"/>
      <c r="H41"/>
      <c r="I41"/>
    </row>
    <row r="42" spans="1:9" s="2" customFormat="1">
      <c r="B42" s="227"/>
      <c r="D42" s="12"/>
      <c r="E42"/>
      <c r="F42"/>
      <c r="G42"/>
      <c r="H42"/>
      <c r="I42"/>
    </row>
    <row r="43" spans="1:9" s="2" customFormat="1">
      <c r="A43"/>
      <c r="B43" s="229" t="s">
        <v>387</v>
      </c>
      <c r="D43" s="12"/>
      <c r="E43"/>
      <c r="F43"/>
      <c r="G43"/>
      <c r="H43"/>
      <c r="I43"/>
    </row>
    <row r="44" spans="1:9" s="2" customFormat="1">
      <c r="A44"/>
      <c r="B44" s="227" t="s">
        <v>253</v>
      </c>
      <c r="D44" s="12"/>
      <c r="E44"/>
      <c r="F44"/>
      <c r="G44"/>
      <c r="H44"/>
      <c r="I44"/>
    </row>
    <row r="45" spans="1:9" customFormat="1" ht="13.2">
      <c r="B45" s="230" t="s">
        <v>127</v>
      </c>
    </row>
    <row r="46" spans="1:9" customFormat="1" ht="13.2">
      <c r="B46" s="231"/>
    </row>
  </sheetData>
  <mergeCells count="2">
    <mergeCell ref="C1:D1"/>
    <mergeCell ref="C2:D2"/>
  </mergeCells>
  <pageMargins left="0.11811023622047245" right="0.11811023622047245" top="0.59055118110236227" bottom="0.59055118110236227" header="0.15748031496062992" footer="0.15748031496062992"/>
  <pageSetup paperSize="9" scale="82" orientation="portrait" r:id="rId1"/>
  <headerFooter alignWithMargins="0"/>
  <colBreaks count="2" manualBreakCount="2">
    <brk id="4" max="41" man="1"/>
    <brk id="5" max="47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90"/>
  <sheetViews>
    <sheetView showGridLines="0" view="pageBreakPreview" zoomScale="80" zoomScaleSheetLayoutView="80" workbookViewId="0">
      <selection activeCell="C3" sqref="C3"/>
    </sheetView>
  </sheetViews>
  <sheetFormatPr defaultColWidth="9.109375" defaultRowHeight="13.8"/>
  <cols>
    <col min="1" max="1" width="15.88671875" style="2" customWidth="1"/>
    <col min="2" max="2" width="76.6640625" style="2" customWidth="1"/>
    <col min="3" max="3" width="15.109375" style="2" customWidth="1"/>
    <col min="4" max="4" width="13.5546875" style="2" customWidth="1"/>
    <col min="5" max="5" width="0.6640625" style="2" customWidth="1"/>
    <col min="6" max="16384" width="9.109375" style="2"/>
  </cols>
  <sheetData>
    <row r="1" spans="1:5" s="6" customFormat="1">
      <c r="A1" s="70" t="s">
        <v>442</v>
      </c>
      <c r="B1" s="208"/>
      <c r="C1" s="412" t="s">
        <v>97</v>
      </c>
      <c r="D1" s="412"/>
      <c r="E1" s="87"/>
    </row>
    <row r="2" spans="1:5" s="6" customFormat="1">
      <c r="A2" s="350" t="s">
        <v>444</v>
      </c>
      <c r="B2" s="208"/>
      <c r="C2" s="410" t="str">
        <f>'ფორმა N1'!L2</f>
        <v>09/01/2020-09/21/2020</v>
      </c>
      <c r="D2" s="411"/>
      <c r="E2" s="87"/>
    </row>
    <row r="3" spans="1:5" s="6" customFormat="1">
      <c r="A3" s="350" t="s">
        <v>443</v>
      </c>
      <c r="B3" s="208"/>
      <c r="C3" s="209"/>
      <c r="D3" s="209"/>
      <c r="E3" s="87"/>
    </row>
    <row r="4" spans="1:5" s="6" customFormat="1">
      <c r="A4" s="72" t="s">
        <v>128</v>
      </c>
      <c r="B4" s="208"/>
      <c r="C4" s="209"/>
      <c r="D4" s="209"/>
      <c r="E4" s="87"/>
    </row>
    <row r="5" spans="1:5" s="6" customFormat="1">
      <c r="A5" s="72"/>
      <c r="B5" s="208"/>
      <c r="C5" s="209"/>
      <c r="D5" s="209"/>
      <c r="E5" s="87"/>
    </row>
    <row r="6" spans="1:5">
      <c r="A6" s="73" t="str">
        <f>'[1]ფორმა N2'!A4</f>
        <v>ანგარიშვალდებული პირის დასახელება:</v>
      </c>
      <c r="B6" s="73"/>
      <c r="C6" s="72"/>
      <c r="D6" s="72"/>
      <c r="E6" s="88"/>
    </row>
    <row r="7" spans="1:5">
      <c r="A7" s="210" t="str">
        <f>'ფორმა N1'!A5</f>
        <v xml:space="preserve"> საარჩევნო სუბიექტი   ,,დავით   თარხან-მოურავი,   ირმა   ინაშვილი   -  საქართველოს   პატრიოტთა   ალიანსი</v>
      </c>
      <c r="B7" s="76"/>
      <c r="C7" s="77"/>
      <c r="D7" s="77"/>
      <c r="E7" s="88"/>
    </row>
    <row r="8" spans="1:5">
      <c r="A8" s="73"/>
      <c r="B8" s="73"/>
      <c r="C8" s="72"/>
      <c r="D8" s="72"/>
      <c r="E8" s="88"/>
    </row>
    <row r="9" spans="1:5" s="6" customFormat="1">
      <c r="A9" s="208"/>
      <c r="B9" s="208"/>
      <c r="C9" s="74"/>
      <c r="D9" s="74"/>
      <c r="E9" s="87"/>
    </row>
    <row r="10" spans="1:5" s="6" customFormat="1" ht="27.6">
      <c r="A10" s="85" t="s">
        <v>64</v>
      </c>
      <c r="B10" s="86" t="s">
        <v>11</v>
      </c>
      <c r="C10" s="75" t="s">
        <v>10</v>
      </c>
      <c r="D10" s="75" t="s">
        <v>9</v>
      </c>
      <c r="E10" s="87"/>
    </row>
    <row r="11" spans="1:5" s="7" customFormat="1">
      <c r="A11" s="211">
        <v>1</v>
      </c>
      <c r="B11" s="211" t="s">
        <v>57</v>
      </c>
      <c r="C11" s="78">
        <f>SUM(C12,C16,C56,C59,C60,C61,C79)</f>
        <v>0</v>
      </c>
      <c r="D11" s="78">
        <f>SUM(D12,D16,D56,D59,D60,D61,D67,D75,D76)</f>
        <v>0</v>
      </c>
      <c r="E11" s="212"/>
    </row>
    <row r="12" spans="1:5" s="9" customFormat="1" ht="16.2">
      <c r="A12" s="83">
        <v>1.1000000000000001</v>
      </c>
      <c r="B12" s="83" t="s">
        <v>58</v>
      </c>
      <c r="C12" s="79">
        <f>SUM(C13:C15)</f>
        <v>0</v>
      </c>
      <c r="D12" s="79">
        <f>SUM(D13:D15)</f>
        <v>0</v>
      </c>
      <c r="E12" s="89"/>
    </row>
    <row r="13" spans="1:5" s="10" customFormat="1">
      <c r="A13" s="84" t="s">
        <v>30</v>
      </c>
      <c r="B13" s="84" t="s">
        <v>59</v>
      </c>
      <c r="C13" s="4"/>
      <c r="D13" s="4"/>
      <c r="E13" s="90"/>
    </row>
    <row r="14" spans="1:5" s="3" customFormat="1">
      <c r="A14" s="84" t="s">
        <v>31</v>
      </c>
      <c r="B14" s="84" t="s">
        <v>0</v>
      </c>
      <c r="C14" s="4"/>
      <c r="D14" s="4"/>
      <c r="E14" s="91"/>
    </row>
    <row r="15" spans="1:5" s="3" customFormat="1">
      <c r="A15" s="354" t="s">
        <v>446</v>
      </c>
      <c r="B15" s="355" t="s">
        <v>447</v>
      </c>
      <c r="C15" s="355"/>
      <c r="D15" s="355"/>
      <c r="E15" s="91"/>
    </row>
    <row r="16" spans="1:5" s="7" customFormat="1">
      <c r="A16" s="83">
        <v>1.2</v>
      </c>
      <c r="B16" s="83" t="s">
        <v>60</v>
      </c>
      <c r="C16" s="80">
        <f>SUM(C17,C20,C32,C33,C34,C35,C38,C39,C46:C50,C54,C55)</f>
        <v>0</v>
      </c>
      <c r="D16" s="80">
        <f>SUM(D17,D20,D32,D33,D34,D35,D38,D39,D46:D50,D54,D55)</f>
        <v>0</v>
      </c>
      <c r="E16" s="212"/>
    </row>
    <row r="17" spans="1:6" s="3" customFormat="1">
      <c r="A17" s="84" t="s">
        <v>32</v>
      </c>
      <c r="B17" s="84" t="s">
        <v>1</v>
      </c>
      <c r="C17" s="79">
        <f>SUM(C18:C19)</f>
        <v>0</v>
      </c>
      <c r="D17" s="79">
        <f>SUM(D18:D19)</f>
        <v>0</v>
      </c>
      <c r="E17" s="91"/>
    </row>
    <row r="18" spans="1:6" s="3" customFormat="1">
      <c r="A18" s="93" t="s">
        <v>87</v>
      </c>
      <c r="B18" s="93" t="s">
        <v>61</v>
      </c>
      <c r="C18" s="4"/>
      <c r="D18" s="213"/>
      <c r="E18" s="91"/>
    </row>
    <row r="19" spans="1:6" s="3" customFormat="1">
      <c r="A19" s="93" t="s">
        <v>88</v>
      </c>
      <c r="B19" s="93" t="s">
        <v>62</v>
      </c>
      <c r="C19" s="4"/>
      <c r="D19" s="213"/>
      <c r="E19" s="91"/>
    </row>
    <row r="20" spans="1:6" s="3" customFormat="1">
      <c r="A20" s="84" t="s">
        <v>33</v>
      </c>
      <c r="B20" s="84" t="s">
        <v>2</v>
      </c>
      <c r="C20" s="79">
        <f>SUM(C21:C26,C31)</f>
        <v>0</v>
      </c>
      <c r="D20" s="79">
        <f>SUM(D21:D26,D31)</f>
        <v>0</v>
      </c>
      <c r="E20" s="214"/>
      <c r="F20" s="215"/>
    </row>
    <row r="21" spans="1:6" s="218" customFormat="1" ht="27.6">
      <c r="A21" s="93" t="s">
        <v>12</v>
      </c>
      <c r="B21" s="93" t="s">
        <v>233</v>
      </c>
      <c r="C21" s="216"/>
      <c r="D21" s="38"/>
      <c r="E21" s="217"/>
    </row>
    <row r="22" spans="1:6" s="218" customFormat="1">
      <c r="A22" s="93" t="s">
        <v>13</v>
      </c>
      <c r="B22" s="93" t="s">
        <v>14</v>
      </c>
      <c r="C22" s="216"/>
      <c r="D22" s="39"/>
      <c r="E22" s="217"/>
    </row>
    <row r="23" spans="1:6" s="218" customFormat="1" ht="27.6">
      <c r="A23" s="93" t="s">
        <v>264</v>
      </c>
      <c r="B23" s="93" t="s">
        <v>22</v>
      </c>
      <c r="C23" s="216"/>
      <c r="D23" s="40"/>
      <c r="E23" s="217"/>
    </row>
    <row r="24" spans="1:6" s="218" customFormat="1" ht="16.5" customHeight="1">
      <c r="A24" s="93" t="s">
        <v>265</v>
      </c>
      <c r="B24" s="93" t="s">
        <v>15</v>
      </c>
      <c r="C24" s="216"/>
      <c r="D24" s="40"/>
      <c r="E24" s="217"/>
    </row>
    <row r="25" spans="1:6" s="218" customFormat="1" ht="16.5" customHeight="1">
      <c r="A25" s="93" t="s">
        <v>266</v>
      </c>
      <c r="B25" s="93" t="s">
        <v>16</v>
      </c>
      <c r="C25" s="216"/>
      <c r="D25" s="40"/>
      <c r="E25" s="217"/>
    </row>
    <row r="26" spans="1:6" s="218" customFormat="1" ht="16.5" customHeight="1">
      <c r="A26" s="93" t="s">
        <v>267</v>
      </c>
      <c r="B26" s="93" t="s">
        <v>17</v>
      </c>
      <c r="C26" s="79">
        <f>SUM(C27:C30)</f>
        <v>0</v>
      </c>
      <c r="D26" s="79">
        <f>SUM(D27:D30)</f>
        <v>0</v>
      </c>
      <c r="E26" s="217"/>
    </row>
    <row r="27" spans="1:6" s="218" customFormat="1" ht="16.5" customHeight="1">
      <c r="A27" s="219" t="s">
        <v>268</v>
      </c>
      <c r="B27" s="219" t="s">
        <v>18</v>
      </c>
      <c r="C27" s="216"/>
      <c r="D27" s="40"/>
      <c r="E27" s="217"/>
    </row>
    <row r="28" spans="1:6" s="218" customFormat="1" ht="16.5" customHeight="1">
      <c r="A28" s="219" t="s">
        <v>269</v>
      </c>
      <c r="B28" s="219" t="s">
        <v>19</v>
      </c>
      <c r="C28" s="216"/>
      <c r="D28" s="40"/>
      <c r="E28" s="217"/>
    </row>
    <row r="29" spans="1:6" s="218" customFormat="1" ht="16.5" customHeight="1">
      <c r="A29" s="219" t="s">
        <v>270</v>
      </c>
      <c r="B29" s="219" t="s">
        <v>20</v>
      </c>
      <c r="C29" s="216"/>
      <c r="D29" s="40"/>
      <c r="E29" s="217"/>
    </row>
    <row r="30" spans="1:6" s="218" customFormat="1" ht="16.5" customHeight="1">
      <c r="A30" s="219" t="s">
        <v>271</v>
      </c>
      <c r="B30" s="219" t="s">
        <v>23</v>
      </c>
      <c r="C30" s="216"/>
      <c r="D30" s="41"/>
      <c r="E30" s="217"/>
    </row>
    <row r="31" spans="1:6" s="218" customFormat="1" ht="16.5" customHeight="1">
      <c r="A31" s="93" t="s">
        <v>272</v>
      </c>
      <c r="B31" s="93" t="s">
        <v>21</v>
      </c>
      <c r="C31" s="216"/>
      <c r="D31" s="41"/>
      <c r="E31" s="217"/>
    </row>
    <row r="32" spans="1:6" s="3" customFormat="1" ht="16.5" customHeight="1">
      <c r="A32" s="84" t="s">
        <v>34</v>
      </c>
      <c r="B32" s="84" t="s">
        <v>3</v>
      </c>
      <c r="C32" s="4"/>
      <c r="D32" s="213"/>
      <c r="E32" s="214"/>
    </row>
    <row r="33" spans="1:5" s="3" customFormat="1" ht="16.5" customHeight="1">
      <c r="A33" s="84" t="s">
        <v>35</v>
      </c>
      <c r="B33" s="84" t="s">
        <v>4</v>
      </c>
      <c r="C33" s="4"/>
      <c r="D33" s="213"/>
      <c r="E33" s="91"/>
    </row>
    <row r="34" spans="1:5" s="3" customFormat="1" ht="16.5" customHeight="1">
      <c r="A34" s="84" t="s">
        <v>36</v>
      </c>
      <c r="B34" s="84" t="s">
        <v>5</v>
      </c>
      <c r="C34" s="4"/>
      <c r="D34" s="213"/>
      <c r="E34" s="91"/>
    </row>
    <row r="35" spans="1:5" s="3" customFormat="1">
      <c r="A35" s="84" t="s">
        <v>37</v>
      </c>
      <c r="B35" s="84" t="s">
        <v>63</v>
      </c>
      <c r="C35" s="79">
        <f>SUM(C36:C37)</f>
        <v>0</v>
      </c>
      <c r="D35" s="79">
        <f>SUM(D36:D37)</f>
        <v>0</v>
      </c>
      <c r="E35" s="91"/>
    </row>
    <row r="36" spans="1:5" s="3" customFormat="1" ht="16.5" customHeight="1">
      <c r="A36" s="93" t="s">
        <v>273</v>
      </c>
      <c r="B36" s="93" t="s">
        <v>56</v>
      </c>
      <c r="C36" s="4"/>
      <c r="D36" s="213"/>
      <c r="E36" s="91"/>
    </row>
    <row r="37" spans="1:5" s="3" customFormat="1" ht="16.5" customHeight="1">
      <c r="A37" s="93" t="s">
        <v>274</v>
      </c>
      <c r="B37" s="93" t="s">
        <v>55</v>
      </c>
      <c r="C37" s="4"/>
      <c r="D37" s="213"/>
      <c r="E37" s="91"/>
    </row>
    <row r="38" spans="1:5" s="3" customFormat="1" ht="16.5" customHeight="1">
      <c r="A38" s="84" t="s">
        <v>38</v>
      </c>
      <c r="B38" s="84" t="s">
        <v>49</v>
      </c>
      <c r="C38" s="4"/>
      <c r="D38" s="213"/>
      <c r="E38" s="91"/>
    </row>
    <row r="39" spans="1:5" s="3" customFormat="1" ht="16.5" customHeight="1">
      <c r="A39" s="84" t="s">
        <v>39</v>
      </c>
      <c r="B39" s="84" t="s">
        <v>362</v>
      </c>
      <c r="C39" s="79">
        <f>SUM(C40:C45)</f>
        <v>0</v>
      </c>
      <c r="D39" s="79">
        <f>SUM(D40:D45)</f>
        <v>0</v>
      </c>
      <c r="E39" s="91"/>
    </row>
    <row r="40" spans="1:5" s="3" customFormat="1" ht="16.5" customHeight="1">
      <c r="A40" s="17" t="s">
        <v>323</v>
      </c>
      <c r="B40" s="17" t="s">
        <v>327</v>
      </c>
      <c r="C40" s="4"/>
      <c r="D40" s="213"/>
      <c r="E40" s="91"/>
    </row>
    <row r="41" spans="1:5" s="3" customFormat="1" ht="16.5" customHeight="1">
      <c r="A41" s="17" t="s">
        <v>324</v>
      </c>
      <c r="B41" s="17" t="s">
        <v>328</v>
      </c>
      <c r="C41" s="4"/>
      <c r="D41" s="213"/>
      <c r="E41" s="91"/>
    </row>
    <row r="42" spans="1:5" s="3" customFormat="1" ht="16.5" customHeight="1">
      <c r="A42" s="17" t="s">
        <v>325</v>
      </c>
      <c r="B42" s="17" t="s">
        <v>331</v>
      </c>
      <c r="C42" s="4"/>
      <c r="D42" s="213"/>
      <c r="E42" s="91"/>
    </row>
    <row r="43" spans="1:5" s="3" customFormat="1" ht="16.5" customHeight="1">
      <c r="A43" s="17" t="s">
        <v>330</v>
      </c>
      <c r="B43" s="17" t="s">
        <v>332</v>
      </c>
      <c r="C43" s="4"/>
      <c r="D43" s="213"/>
      <c r="E43" s="91"/>
    </row>
    <row r="44" spans="1:5" s="3" customFormat="1" ht="16.5" customHeight="1">
      <c r="A44" s="17" t="s">
        <v>333</v>
      </c>
      <c r="B44" s="17" t="s">
        <v>428</v>
      </c>
      <c r="C44" s="4"/>
      <c r="D44" s="213"/>
      <c r="E44" s="91"/>
    </row>
    <row r="45" spans="1:5" s="3" customFormat="1" ht="16.5" customHeight="1">
      <c r="A45" s="17" t="s">
        <v>429</v>
      </c>
      <c r="B45" s="17" t="s">
        <v>329</v>
      </c>
      <c r="C45" s="4"/>
      <c r="D45" s="213"/>
      <c r="E45" s="91"/>
    </row>
    <row r="46" spans="1:5" s="3" customFormat="1" ht="27.6">
      <c r="A46" s="84" t="s">
        <v>40</v>
      </c>
      <c r="B46" s="84" t="s">
        <v>28</v>
      </c>
      <c r="C46" s="4"/>
      <c r="D46" s="213"/>
      <c r="E46" s="91"/>
    </row>
    <row r="47" spans="1:5" s="3" customFormat="1" ht="16.5" customHeight="1">
      <c r="A47" s="84" t="s">
        <v>41</v>
      </c>
      <c r="B47" s="84" t="s">
        <v>24</v>
      </c>
      <c r="C47" s="4"/>
      <c r="D47" s="213"/>
      <c r="E47" s="91"/>
    </row>
    <row r="48" spans="1:5" s="3" customFormat="1" ht="16.5" customHeight="1">
      <c r="A48" s="84" t="s">
        <v>42</v>
      </c>
      <c r="B48" s="84" t="s">
        <v>25</v>
      </c>
      <c r="C48" s="4"/>
      <c r="D48" s="213"/>
      <c r="E48" s="91"/>
    </row>
    <row r="49" spans="1:6" s="3" customFormat="1" ht="16.5" customHeight="1">
      <c r="A49" s="84" t="s">
        <v>43</v>
      </c>
      <c r="B49" s="84" t="s">
        <v>26</v>
      </c>
      <c r="C49" s="4"/>
      <c r="D49" s="213"/>
      <c r="E49" s="91"/>
    </row>
    <row r="50" spans="1:6" s="3" customFormat="1" ht="16.5" customHeight="1">
      <c r="A50" s="84" t="s">
        <v>44</v>
      </c>
      <c r="B50" s="84" t="s">
        <v>363</v>
      </c>
      <c r="C50" s="79">
        <f>SUM(C51:C53)</f>
        <v>0</v>
      </c>
      <c r="D50" s="79">
        <f>SUM(D51:D53)</f>
        <v>0</v>
      </c>
      <c r="E50" s="91"/>
    </row>
    <row r="51" spans="1:6" s="3" customFormat="1" ht="16.5" customHeight="1">
      <c r="A51" s="93" t="s">
        <v>338</v>
      </c>
      <c r="B51" s="93" t="s">
        <v>341</v>
      </c>
      <c r="C51" s="4"/>
      <c r="D51" s="213"/>
      <c r="E51" s="91"/>
    </row>
    <row r="52" spans="1:6" s="3" customFormat="1" ht="16.5" customHeight="1">
      <c r="A52" s="93" t="s">
        <v>339</v>
      </c>
      <c r="B52" s="93" t="s">
        <v>340</v>
      </c>
      <c r="C52" s="4"/>
      <c r="D52" s="213"/>
      <c r="E52" s="91"/>
    </row>
    <row r="53" spans="1:6" s="3" customFormat="1" ht="16.5" customHeight="1">
      <c r="A53" s="93" t="s">
        <v>342</v>
      </c>
      <c r="B53" s="93" t="s">
        <v>343</v>
      </c>
      <c r="C53" s="4"/>
      <c r="D53" s="213"/>
      <c r="E53" s="91"/>
    </row>
    <row r="54" spans="1:6" s="3" customFormat="1">
      <c r="A54" s="84" t="s">
        <v>45</v>
      </c>
      <c r="B54" s="84" t="s">
        <v>29</v>
      </c>
      <c r="C54" s="4"/>
      <c r="D54" s="213"/>
      <c r="E54" s="91"/>
    </row>
    <row r="55" spans="1:6" s="3" customFormat="1" ht="16.5" customHeight="1">
      <c r="A55" s="84" t="s">
        <v>46</v>
      </c>
      <c r="B55" s="84" t="s">
        <v>6</v>
      </c>
      <c r="C55" s="4"/>
      <c r="D55" s="213"/>
      <c r="E55" s="214"/>
      <c r="F55" s="215"/>
    </row>
    <row r="56" spans="1:6" s="3" customFormat="1" ht="27.6">
      <c r="A56" s="83">
        <v>1.3</v>
      </c>
      <c r="B56" s="83" t="s">
        <v>367</v>
      </c>
      <c r="C56" s="80">
        <f>SUM(C57:C58)</f>
        <v>0</v>
      </c>
      <c r="D56" s="80">
        <f>SUM(D57:D58)</f>
        <v>0</v>
      </c>
      <c r="E56" s="214"/>
      <c r="F56" s="215"/>
    </row>
    <row r="57" spans="1:6" s="3" customFormat="1">
      <c r="A57" s="84" t="s">
        <v>50</v>
      </c>
      <c r="B57" s="84" t="s">
        <v>48</v>
      </c>
      <c r="C57" s="4"/>
      <c r="D57" s="213"/>
      <c r="E57" s="214"/>
      <c r="F57" s="215"/>
    </row>
    <row r="58" spans="1:6" s="3" customFormat="1" ht="16.5" customHeight="1">
      <c r="A58" s="84" t="s">
        <v>51</v>
      </c>
      <c r="B58" s="84" t="s">
        <v>47</v>
      </c>
      <c r="C58" s="4"/>
      <c r="D58" s="213"/>
      <c r="E58" s="214"/>
      <c r="F58" s="215"/>
    </row>
    <row r="59" spans="1:6" s="3" customFormat="1">
      <c r="A59" s="83">
        <v>1.4</v>
      </c>
      <c r="B59" s="83" t="s">
        <v>369</v>
      </c>
      <c r="C59" s="4"/>
      <c r="D59" s="213"/>
      <c r="E59" s="214"/>
      <c r="F59" s="215"/>
    </row>
    <row r="60" spans="1:6" s="218" customFormat="1">
      <c r="A60" s="83">
        <v>1.5</v>
      </c>
      <c r="B60" s="83" t="s">
        <v>7</v>
      </c>
      <c r="C60" s="216"/>
      <c r="D60" s="40"/>
      <c r="E60" s="217"/>
    </row>
    <row r="61" spans="1:6" s="218" customFormat="1">
      <c r="A61" s="83">
        <v>1.6</v>
      </c>
      <c r="B61" s="43" t="s">
        <v>8</v>
      </c>
      <c r="C61" s="81">
        <f>SUM(C62:C66)</f>
        <v>0</v>
      </c>
      <c r="D61" s="82">
        <f>SUM(D62:D66)</f>
        <v>0</v>
      </c>
      <c r="E61" s="217"/>
    </row>
    <row r="62" spans="1:6" s="218" customFormat="1">
      <c r="A62" s="84" t="s">
        <v>280</v>
      </c>
      <c r="B62" s="44" t="s">
        <v>52</v>
      </c>
      <c r="C62" s="216"/>
      <c r="D62" s="40"/>
      <c r="E62" s="217"/>
    </row>
    <row r="63" spans="1:6" s="218" customFormat="1" ht="27.6">
      <c r="A63" s="84" t="s">
        <v>281</v>
      </c>
      <c r="B63" s="44" t="s">
        <v>54</v>
      </c>
      <c r="C63" s="216"/>
      <c r="D63" s="40"/>
      <c r="E63" s="217"/>
    </row>
    <row r="64" spans="1:6" s="218" customFormat="1">
      <c r="A64" s="84" t="s">
        <v>282</v>
      </c>
      <c r="B64" s="44" t="s">
        <v>53</v>
      </c>
      <c r="C64" s="40"/>
      <c r="D64" s="40"/>
      <c r="E64" s="217"/>
    </row>
    <row r="65" spans="1:5" s="218" customFormat="1">
      <c r="A65" s="84" t="s">
        <v>283</v>
      </c>
      <c r="B65" s="44" t="s">
        <v>27</v>
      </c>
      <c r="C65" s="216"/>
      <c r="D65" s="40"/>
      <c r="E65" s="217"/>
    </row>
    <row r="66" spans="1:5" s="218" customFormat="1">
      <c r="A66" s="84" t="s">
        <v>309</v>
      </c>
      <c r="B66" s="44" t="s">
        <v>310</v>
      </c>
      <c r="C66" s="216"/>
      <c r="D66" s="40"/>
      <c r="E66" s="217"/>
    </row>
    <row r="67" spans="1:5">
      <c r="A67" s="211">
        <v>2</v>
      </c>
      <c r="B67" s="211" t="s">
        <v>364</v>
      </c>
      <c r="C67" s="220"/>
      <c r="D67" s="81">
        <f>SUM(D68:D74)</f>
        <v>0</v>
      </c>
      <c r="E67" s="92"/>
    </row>
    <row r="68" spans="1:5">
      <c r="A68" s="94">
        <v>2.1</v>
      </c>
      <c r="B68" s="221" t="s">
        <v>89</v>
      </c>
      <c r="C68" s="222"/>
      <c r="D68" s="22"/>
      <c r="E68" s="92"/>
    </row>
    <row r="69" spans="1:5">
      <c r="A69" s="94">
        <v>2.2000000000000002</v>
      </c>
      <c r="B69" s="221" t="s">
        <v>365</v>
      </c>
      <c r="C69" s="222"/>
      <c r="D69" s="22"/>
      <c r="E69" s="92"/>
    </row>
    <row r="70" spans="1:5">
      <c r="A70" s="94">
        <v>2.2999999999999998</v>
      </c>
      <c r="B70" s="221" t="s">
        <v>93</v>
      </c>
      <c r="C70" s="222"/>
      <c r="D70" s="22"/>
      <c r="E70" s="92"/>
    </row>
    <row r="71" spans="1:5">
      <c r="A71" s="94">
        <v>2.4</v>
      </c>
      <c r="B71" s="221" t="s">
        <v>92</v>
      </c>
      <c r="C71" s="222"/>
      <c r="D71" s="22"/>
      <c r="E71" s="92"/>
    </row>
    <row r="72" spans="1:5">
      <c r="A72" s="94">
        <v>2.5</v>
      </c>
      <c r="B72" s="221" t="s">
        <v>366</v>
      </c>
      <c r="C72" s="222"/>
      <c r="D72" s="22"/>
      <c r="E72" s="92"/>
    </row>
    <row r="73" spans="1:5">
      <c r="A73" s="94">
        <v>2.6</v>
      </c>
      <c r="B73" s="221" t="s">
        <v>90</v>
      </c>
      <c r="C73" s="222"/>
      <c r="D73" s="22"/>
      <c r="E73" s="92"/>
    </row>
    <row r="74" spans="1:5">
      <c r="A74" s="94">
        <v>2.7</v>
      </c>
      <c r="B74" s="221" t="s">
        <v>91</v>
      </c>
      <c r="C74" s="223"/>
      <c r="D74" s="22"/>
      <c r="E74" s="92"/>
    </row>
    <row r="75" spans="1:5">
      <c r="A75" s="211">
        <v>3</v>
      </c>
      <c r="B75" s="211" t="s">
        <v>388</v>
      </c>
      <c r="C75" s="81"/>
      <c r="D75" s="22"/>
      <c r="E75" s="92"/>
    </row>
    <row r="76" spans="1:5">
      <c r="A76" s="211">
        <v>4</v>
      </c>
      <c r="B76" s="211" t="s">
        <v>235</v>
      </c>
      <c r="C76" s="81"/>
      <c r="D76" s="81">
        <f>SUM(D77:D78)</f>
        <v>0</v>
      </c>
      <c r="E76" s="92"/>
    </row>
    <row r="77" spans="1:5">
      <c r="A77" s="94">
        <v>4.0999999999999996</v>
      </c>
      <c r="B77" s="94" t="s">
        <v>236</v>
      </c>
      <c r="C77" s="222"/>
      <c r="D77" s="8"/>
      <c r="E77" s="92"/>
    </row>
    <row r="78" spans="1:5">
      <c r="A78" s="94">
        <v>4.2</v>
      </c>
      <c r="B78" s="94" t="s">
        <v>237</v>
      </c>
      <c r="C78" s="223"/>
      <c r="D78" s="8"/>
      <c r="E78" s="92"/>
    </row>
    <row r="79" spans="1:5">
      <c r="A79" s="211">
        <v>5</v>
      </c>
      <c r="B79" s="211" t="s">
        <v>262</v>
      </c>
      <c r="C79" s="237"/>
      <c r="D79" s="223"/>
      <c r="E79" s="92"/>
    </row>
    <row r="80" spans="1:5">
      <c r="B80" s="42"/>
    </row>
    <row r="81" spans="1:9">
      <c r="A81" s="415" t="s">
        <v>430</v>
      </c>
      <c r="B81" s="415"/>
      <c r="C81" s="415"/>
      <c r="D81" s="415"/>
      <c r="E81" s="5"/>
    </row>
    <row r="82" spans="1:9">
      <c r="B82" s="42"/>
    </row>
    <row r="83" spans="1:9" s="23" customFormat="1" ht="13.2"/>
    <row r="84" spans="1:9">
      <c r="A84" s="65" t="s">
        <v>96</v>
      </c>
      <c r="E84" s="5"/>
    </row>
    <row r="85" spans="1:9">
      <c r="E85"/>
      <c r="F85"/>
      <c r="G85"/>
      <c r="H85"/>
      <c r="I85"/>
    </row>
    <row r="86" spans="1:9">
      <c r="D86" s="12"/>
      <c r="E86"/>
      <c r="F86"/>
      <c r="G86"/>
      <c r="H86"/>
      <c r="I86"/>
    </row>
    <row r="87" spans="1:9">
      <c r="A87"/>
      <c r="B87" s="65" t="s">
        <v>385</v>
      </c>
      <c r="D87" s="12"/>
      <c r="E87"/>
      <c r="F87"/>
      <c r="G87"/>
      <c r="H87"/>
      <c r="I87"/>
    </row>
    <row r="88" spans="1:9">
      <c r="A88"/>
      <c r="B88" s="2" t="s">
        <v>386</v>
      </c>
      <c r="D88" s="12"/>
      <c r="E88"/>
      <c r="F88"/>
      <c r="G88"/>
      <c r="H88"/>
      <c r="I88"/>
    </row>
    <row r="89" spans="1:9" customFormat="1" ht="13.2">
      <c r="B89" s="62" t="s">
        <v>127</v>
      </c>
    </row>
    <row r="90" spans="1:9" s="23" customFormat="1" ht="13.2"/>
  </sheetData>
  <mergeCells count="3">
    <mergeCell ref="C1:D1"/>
    <mergeCell ref="C2:D2"/>
    <mergeCell ref="A81:D81"/>
  </mergeCells>
  <pageMargins left="0.19685039370078741" right="0.19685039370078741" top="0.19685039370078741" bottom="0.19685039370078741" header="0.15748031496062992" footer="0.15748031496062992"/>
  <pageSetup paperSize="9" scale="84" fitToHeight="0" orientation="portrait" r:id="rId1"/>
  <headerFooter alignWithMargins="0"/>
  <rowBreaks count="1" manualBreakCount="1">
    <brk id="55" max="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L89"/>
  <sheetViews>
    <sheetView showGridLines="0" view="pageBreakPreview" topLeftCell="A25" zoomScale="80" zoomScaleSheetLayoutView="80" workbookViewId="0">
      <selection activeCell="H41" sqref="H41"/>
    </sheetView>
  </sheetViews>
  <sheetFormatPr defaultColWidth="9.109375" defaultRowHeight="13.8"/>
  <cols>
    <col min="1" max="1" width="15.6640625" style="21" customWidth="1"/>
    <col min="2" max="2" width="74.109375" style="21" customWidth="1"/>
    <col min="3" max="3" width="14.88671875" style="21" customWidth="1"/>
    <col min="4" max="4" width="13.33203125" style="21" customWidth="1"/>
    <col min="5" max="5" width="0.6640625" style="21" customWidth="1"/>
    <col min="6" max="16384" width="9.109375" style="21"/>
  </cols>
  <sheetData>
    <row r="1" spans="1:12">
      <c r="A1" s="70" t="s">
        <v>285</v>
      </c>
      <c r="B1" s="110"/>
      <c r="C1" s="412" t="s">
        <v>97</v>
      </c>
      <c r="D1" s="412"/>
      <c r="E1" s="143"/>
    </row>
    <row r="2" spans="1:12">
      <c r="A2" s="72" t="s">
        <v>128</v>
      </c>
      <c r="B2" s="110"/>
      <c r="C2" s="410" t="str">
        <f>'ფორმა N1'!L2</f>
        <v>09/01/2020-09/21/2020</v>
      </c>
      <c r="D2" s="411"/>
      <c r="E2" s="143"/>
    </row>
    <row r="3" spans="1:12">
      <c r="A3" s="72"/>
      <c r="B3" s="110"/>
      <c r="C3" s="321"/>
      <c r="D3" s="321"/>
      <c r="E3" s="143"/>
    </row>
    <row r="4" spans="1:12" s="2" customFormat="1">
      <c r="A4" s="73" t="s">
        <v>257</v>
      </c>
      <c r="B4" s="73"/>
      <c r="C4" s="72"/>
      <c r="D4" s="72"/>
      <c r="E4" s="104"/>
      <c r="L4" s="21"/>
    </row>
    <row r="5" spans="1:12" s="2" customFormat="1">
      <c r="A5" s="114" t="str">
        <f>'ფორმა N1'!A5</f>
        <v xml:space="preserve"> საარჩევნო სუბიექტი   ,,დავით   თარხან-მოურავი,   ირმა   ინაშვილი   -  საქართველოს   პატრიოტთა   ალიანსი</v>
      </c>
      <c r="B5" s="107"/>
      <c r="C5" s="57"/>
      <c r="D5" s="57"/>
      <c r="E5" s="104"/>
    </row>
    <row r="6" spans="1:12" s="2" customFormat="1">
      <c r="A6" s="73"/>
      <c r="B6" s="73"/>
      <c r="C6" s="72"/>
      <c r="D6" s="72"/>
      <c r="E6" s="104"/>
    </row>
    <row r="7" spans="1:12" s="6" customFormat="1">
      <c r="A7" s="320"/>
      <c r="B7" s="320"/>
      <c r="C7" s="74"/>
      <c r="D7" s="74"/>
      <c r="E7" s="144"/>
    </row>
    <row r="8" spans="1:12" s="6" customFormat="1" ht="27.6">
      <c r="A8" s="102" t="s">
        <v>64</v>
      </c>
      <c r="B8" s="75" t="s">
        <v>11</v>
      </c>
      <c r="C8" s="75" t="s">
        <v>10</v>
      </c>
      <c r="D8" s="75" t="s">
        <v>9</v>
      </c>
      <c r="E8" s="144"/>
    </row>
    <row r="9" spans="1:12" s="9" customFormat="1" ht="16.2">
      <c r="A9" s="13">
        <v>1</v>
      </c>
      <c r="B9" s="13" t="s">
        <v>57</v>
      </c>
      <c r="C9" s="78">
        <f>SUM(C10,C14,C54,C57,C58,C59,C76)</f>
        <v>639863.98</v>
      </c>
      <c r="D9" s="78">
        <f>SUM(D10,D14,D54,D57,D58,D59,D65,D72,D73)</f>
        <v>662125.98</v>
      </c>
      <c r="E9" s="145"/>
    </row>
    <row r="10" spans="1:12" s="9" customFormat="1" ht="16.2">
      <c r="A10" s="14">
        <v>1.1000000000000001</v>
      </c>
      <c r="B10" s="14" t="s">
        <v>58</v>
      </c>
      <c r="C10" s="80">
        <f>SUM(C11:C13)</f>
        <v>50636</v>
      </c>
      <c r="D10" s="80">
        <f>SUM(D11:D13)</f>
        <v>49993</v>
      </c>
      <c r="E10" s="145"/>
    </row>
    <row r="11" spans="1:12" s="9" customFormat="1" ht="16.5" customHeight="1">
      <c r="A11" s="16" t="s">
        <v>30</v>
      </c>
      <c r="B11" s="16" t="s">
        <v>59</v>
      </c>
      <c r="C11" s="33">
        <v>50636</v>
      </c>
      <c r="D11" s="34">
        <v>49993</v>
      </c>
      <c r="E11" s="145"/>
    </row>
    <row r="12" spans="1:12" ht="16.5" customHeight="1">
      <c r="A12" s="16" t="s">
        <v>31</v>
      </c>
      <c r="B12" s="16" t="s">
        <v>0</v>
      </c>
      <c r="C12" s="33"/>
      <c r="D12" s="34"/>
      <c r="E12" s="143"/>
    </row>
    <row r="13" spans="1:12" ht="16.5" customHeight="1">
      <c r="A13" s="354" t="s">
        <v>446</v>
      </c>
      <c r="B13" s="355" t="s">
        <v>448</v>
      </c>
      <c r="C13" s="355"/>
      <c r="D13" s="355"/>
      <c r="E13" s="143"/>
    </row>
    <row r="14" spans="1:12">
      <c r="A14" s="14">
        <v>1.2</v>
      </c>
      <c r="B14" s="14" t="s">
        <v>60</v>
      </c>
      <c r="C14" s="80">
        <f>SUM(C15,C18,C30:C33,C36,C37,C44,C45,C46,C47,C48,C52,C53)</f>
        <v>553007.98</v>
      </c>
      <c r="D14" s="80">
        <f>SUM(D15,D18,D30:D33,D36,D37,D44,D45,D46,D47,D48,D52,D53)</f>
        <v>575912.98</v>
      </c>
      <c r="E14" s="143"/>
    </row>
    <row r="15" spans="1:12">
      <c r="A15" s="16" t="s">
        <v>32</v>
      </c>
      <c r="B15" s="16" t="s">
        <v>1</v>
      </c>
      <c r="C15" s="79">
        <f>SUM(C16:C17)</f>
        <v>0</v>
      </c>
      <c r="D15" s="79">
        <f>SUM(D16:D17)</f>
        <v>0</v>
      </c>
      <c r="E15" s="143"/>
    </row>
    <row r="16" spans="1:12" ht="17.25" customHeight="1">
      <c r="A16" s="17" t="s">
        <v>87</v>
      </c>
      <c r="B16" s="17" t="s">
        <v>61</v>
      </c>
      <c r="C16" s="35"/>
      <c r="D16" s="36"/>
      <c r="E16" s="143"/>
    </row>
    <row r="17" spans="1:5" ht="17.25" customHeight="1">
      <c r="A17" s="17" t="s">
        <v>88</v>
      </c>
      <c r="B17" s="17" t="s">
        <v>62</v>
      </c>
      <c r="C17" s="35"/>
      <c r="D17" s="36"/>
      <c r="E17" s="143"/>
    </row>
    <row r="18" spans="1:5">
      <c r="A18" s="16" t="s">
        <v>33</v>
      </c>
      <c r="B18" s="16" t="s">
        <v>2</v>
      </c>
      <c r="C18" s="79">
        <f>SUM(C19:C24,C29)</f>
        <v>3685.11</v>
      </c>
      <c r="D18" s="79">
        <f>SUM(D19:D24,D29)</f>
        <v>3685.11</v>
      </c>
      <c r="E18" s="143"/>
    </row>
    <row r="19" spans="1:5" ht="27.6">
      <c r="A19" s="17" t="s">
        <v>12</v>
      </c>
      <c r="B19" s="17" t="s">
        <v>233</v>
      </c>
      <c r="C19" s="456">
        <v>660</v>
      </c>
      <c r="D19" s="456">
        <v>660</v>
      </c>
      <c r="E19" s="143"/>
    </row>
    <row r="20" spans="1:5">
      <c r="A20" s="17" t="s">
        <v>13</v>
      </c>
      <c r="B20" s="17" t="s">
        <v>14</v>
      </c>
      <c r="C20" s="37"/>
      <c r="D20" s="39"/>
      <c r="E20" s="143"/>
    </row>
    <row r="21" spans="1:5" ht="27.6">
      <c r="A21" s="17" t="s">
        <v>264</v>
      </c>
      <c r="B21" s="17" t="s">
        <v>22</v>
      </c>
      <c r="C21" s="37"/>
      <c r="D21" s="40"/>
      <c r="E21" s="143"/>
    </row>
    <row r="22" spans="1:5">
      <c r="A22" s="17" t="s">
        <v>265</v>
      </c>
      <c r="B22" s="17" t="s">
        <v>15</v>
      </c>
      <c r="C22" s="37"/>
      <c r="D22" s="40"/>
      <c r="E22" s="143"/>
    </row>
    <row r="23" spans="1:5">
      <c r="A23" s="17" t="s">
        <v>266</v>
      </c>
      <c r="B23" s="17" t="s">
        <v>16</v>
      </c>
      <c r="C23" s="37"/>
      <c r="D23" s="40"/>
      <c r="E23" s="143"/>
    </row>
    <row r="24" spans="1:5">
      <c r="A24" s="17" t="s">
        <v>267</v>
      </c>
      <c r="B24" s="17" t="s">
        <v>17</v>
      </c>
      <c r="C24" s="113">
        <f>SUM(C25:C28)</f>
        <v>3025.11</v>
      </c>
      <c r="D24" s="113">
        <f>SUM(D25:D28)</f>
        <v>3025.11</v>
      </c>
      <c r="E24" s="143"/>
    </row>
    <row r="25" spans="1:5" ht="16.5" customHeight="1">
      <c r="A25" s="18" t="s">
        <v>268</v>
      </c>
      <c r="B25" s="18" t="s">
        <v>18</v>
      </c>
      <c r="C25" s="456">
        <v>2437</v>
      </c>
      <c r="D25" s="456">
        <v>2437</v>
      </c>
      <c r="E25" s="143"/>
    </row>
    <row r="26" spans="1:5" ht="16.5" customHeight="1">
      <c r="A26" s="18" t="s">
        <v>269</v>
      </c>
      <c r="B26" s="18" t="s">
        <v>19</v>
      </c>
      <c r="C26" s="460">
        <v>574.34</v>
      </c>
      <c r="D26" s="460">
        <v>574.34</v>
      </c>
      <c r="E26" s="143"/>
    </row>
    <row r="27" spans="1:5" ht="16.5" customHeight="1">
      <c r="A27" s="18" t="s">
        <v>270</v>
      </c>
      <c r="B27" s="18" t="s">
        <v>20</v>
      </c>
      <c r="C27" s="460">
        <v>5.59</v>
      </c>
      <c r="D27" s="460">
        <v>5.59</v>
      </c>
      <c r="E27" s="143"/>
    </row>
    <row r="28" spans="1:5" ht="16.5" customHeight="1">
      <c r="A28" s="18" t="s">
        <v>271</v>
      </c>
      <c r="B28" s="18" t="s">
        <v>23</v>
      </c>
      <c r="C28" s="459">
        <v>8.18</v>
      </c>
      <c r="D28" s="459">
        <v>8.18</v>
      </c>
      <c r="E28" s="143"/>
    </row>
    <row r="29" spans="1:5">
      <c r="A29" s="17" t="s">
        <v>272</v>
      </c>
      <c r="B29" s="17" t="s">
        <v>21</v>
      </c>
      <c r="C29" s="37"/>
      <c r="D29" s="41"/>
      <c r="E29" s="143"/>
    </row>
    <row r="30" spans="1:5">
      <c r="A30" s="16" t="s">
        <v>34</v>
      </c>
      <c r="B30" s="16" t="s">
        <v>3</v>
      </c>
      <c r="C30" s="33"/>
      <c r="D30" s="34"/>
      <c r="E30" s="143"/>
    </row>
    <row r="31" spans="1:5">
      <c r="A31" s="16" t="s">
        <v>35</v>
      </c>
      <c r="B31" s="16" t="s">
        <v>4</v>
      </c>
      <c r="C31" s="33"/>
      <c r="D31" s="34"/>
      <c r="E31" s="143"/>
    </row>
    <row r="32" spans="1:5">
      <c r="A32" s="16" t="s">
        <v>36</v>
      </c>
      <c r="B32" s="16" t="s">
        <v>5</v>
      </c>
      <c r="C32" s="33"/>
      <c r="D32" s="34"/>
      <c r="E32" s="143"/>
    </row>
    <row r="33" spans="1:5">
      <c r="A33" s="16" t="s">
        <v>37</v>
      </c>
      <c r="B33" s="16" t="s">
        <v>63</v>
      </c>
      <c r="C33" s="79">
        <f>SUM(C34:C35)</f>
        <v>15845</v>
      </c>
      <c r="D33" s="79">
        <f>SUM(D34:D35)</f>
        <v>15845</v>
      </c>
      <c r="E33" s="143"/>
    </row>
    <row r="34" spans="1:5">
      <c r="A34" s="17" t="s">
        <v>273</v>
      </c>
      <c r="B34" s="17" t="s">
        <v>56</v>
      </c>
      <c r="C34" s="458">
        <v>14210</v>
      </c>
      <c r="D34" s="458">
        <v>14210</v>
      </c>
      <c r="E34" s="143"/>
    </row>
    <row r="35" spans="1:5">
      <c r="A35" s="17" t="s">
        <v>274</v>
      </c>
      <c r="B35" s="17" t="s">
        <v>55</v>
      </c>
      <c r="C35" s="458">
        <v>1635</v>
      </c>
      <c r="D35" s="458">
        <v>1635</v>
      </c>
      <c r="E35" s="143"/>
    </row>
    <row r="36" spans="1:5">
      <c r="A36" s="16" t="s">
        <v>38</v>
      </c>
      <c r="B36" s="16" t="s">
        <v>49</v>
      </c>
      <c r="C36" s="456">
        <v>132.22999999999999</v>
      </c>
      <c r="D36" s="456">
        <v>132.22999999999999</v>
      </c>
      <c r="E36" s="143"/>
    </row>
    <row r="37" spans="1:5">
      <c r="A37" s="16" t="s">
        <v>39</v>
      </c>
      <c r="B37" s="16" t="s">
        <v>326</v>
      </c>
      <c r="C37" s="79">
        <f>SUM(C38:C43)</f>
        <v>450446.31</v>
      </c>
      <c r="D37" s="79">
        <f>SUM(D38:D43)</f>
        <v>473351.31</v>
      </c>
      <c r="E37" s="143"/>
    </row>
    <row r="38" spans="1:5">
      <c r="A38" s="17" t="s">
        <v>323</v>
      </c>
      <c r="B38" s="17" t="s">
        <v>327</v>
      </c>
      <c r="C38" s="33"/>
      <c r="D38" s="33"/>
      <c r="E38" s="143"/>
    </row>
    <row r="39" spans="1:5">
      <c r="A39" s="17" t="s">
        <v>324</v>
      </c>
      <c r="B39" s="17" t="s">
        <v>328</v>
      </c>
      <c r="C39" s="456">
        <v>131890</v>
      </c>
      <c r="D39" s="456">
        <v>154795</v>
      </c>
      <c r="E39" s="143"/>
    </row>
    <row r="40" spans="1:5">
      <c r="A40" s="17" t="s">
        <v>325</v>
      </c>
      <c r="B40" s="17" t="s">
        <v>331</v>
      </c>
      <c r="C40" s="34">
        <v>3600</v>
      </c>
      <c r="D40" s="34">
        <v>3600</v>
      </c>
      <c r="E40" s="143"/>
    </row>
    <row r="41" spans="1:5">
      <c r="A41" s="17" t="s">
        <v>330</v>
      </c>
      <c r="B41" s="17" t="s">
        <v>332</v>
      </c>
      <c r="C41" s="34"/>
      <c r="D41" s="34"/>
      <c r="E41" s="143"/>
    </row>
    <row r="42" spans="1:5">
      <c r="A42" s="17" t="s">
        <v>333</v>
      </c>
      <c r="B42" s="17" t="s">
        <v>428</v>
      </c>
      <c r="C42" s="456">
        <v>314956.31</v>
      </c>
      <c r="D42" s="456">
        <v>314956.31</v>
      </c>
      <c r="E42" s="143"/>
    </row>
    <row r="43" spans="1:5">
      <c r="A43" s="17" t="s">
        <v>429</v>
      </c>
      <c r="B43" s="17" t="s">
        <v>329</v>
      </c>
      <c r="C43" s="33"/>
      <c r="D43" s="34"/>
      <c r="E43" s="143"/>
    </row>
    <row r="44" spans="1:5" ht="27.6">
      <c r="A44" s="16" t="s">
        <v>40</v>
      </c>
      <c r="B44" s="16" t="s">
        <v>28</v>
      </c>
      <c r="C44" s="33"/>
      <c r="D44" s="34"/>
      <c r="E44" s="143"/>
    </row>
    <row r="45" spans="1:5">
      <c r="A45" s="16" t="s">
        <v>41</v>
      </c>
      <c r="B45" s="16" t="s">
        <v>24</v>
      </c>
      <c r="C45" s="456">
        <v>720</v>
      </c>
      <c r="D45" s="456">
        <v>720</v>
      </c>
      <c r="E45" s="143"/>
    </row>
    <row r="46" spans="1:5">
      <c r="A46" s="16" t="s">
        <v>42</v>
      </c>
      <c r="B46" s="16" t="s">
        <v>25</v>
      </c>
      <c r="C46" s="33"/>
      <c r="D46" s="34"/>
      <c r="E46" s="143"/>
    </row>
    <row r="47" spans="1:5">
      <c r="A47" s="16" t="s">
        <v>43</v>
      </c>
      <c r="B47" s="16" t="s">
        <v>26</v>
      </c>
      <c r="C47" s="34">
        <v>3000</v>
      </c>
      <c r="D47" s="34">
        <v>3000</v>
      </c>
      <c r="E47" s="143"/>
    </row>
    <row r="48" spans="1:5">
      <c r="A48" s="16" t="s">
        <v>44</v>
      </c>
      <c r="B48" s="16" t="s">
        <v>279</v>
      </c>
      <c r="C48" s="79">
        <f>SUM(C49:C51)</f>
        <v>66073.33</v>
      </c>
      <c r="D48" s="79">
        <f>SUM(D49:D51)</f>
        <v>66073.33</v>
      </c>
      <c r="E48" s="143"/>
    </row>
    <row r="49" spans="1:5">
      <c r="A49" s="93" t="s">
        <v>338</v>
      </c>
      <c r="B49" s="93" t="s">
        <v>341</v>
      </c>
      <c r="C49" s="456">
        <v>65073.33</v>
      </c>
      <c r="D49" s="456">
        <v>65073.33</v>
      </c>
      <c r="E49" s="143"/>
    </row>
    <row r="50" spans="1:5">
      <c r="A50" s="93" t="s">
        <v>339</v>
      </c>
      <c r="B50" s="93" t="s">
        <v>340</v>
      </c>
      <c r="C50" s="34">
        <v>1000</v>
      </c>
      <c r="D50" s="34">
        <v>1000</v>
      </c>
      <c r="E50" s="143"/>
    </row>
    <row r="51" spans="1:5">
      <c r="A51" s="93" t="s">
        <v>342</v>
      </c>
      <c r="B51" s="93" t="s">
        <v>343</v>
      </c>
      <c r="C51" s="33"/>
      <c r="D51" s="34"/>
      <c r="E51" s="143"/>
    </row>
    <row r="52" spans="1:5" ht="26.25" customHeight="1">
      <c r="A52" s="16" t="s">
        <v>45</v>
      </c>
      <c r="B52" s="16" t="s">
        <v>29</v>
      </c>
      <c r="C52" s="33"/>
      <c r="D52" s="34"/>
      <c r="E52" s="143"/>
    </row>
    <row r="53" spans="1:5">
      <c r="A53" s="16" t="s">
        <v>46</v>
      </c>
      <c r="B53" s="16" t="s">
        <v>6</v>
      </c>
      <c r="C53" s="34">
        <v>13106</v>
      </c>
      <c r="D53" s="34">
        <v>13106</v>
      </c>
      <c r="E53" s="143"/>
    </row>
    <row r="54" spans="1:5" ht="27.6">
      <c r="A54" s="14">
        <v>1.3</v>
      </c>
      <c r="B54" s="83" t="s">
        <v>367</v>
      </c>
      <c r="C54" s="80">
        <f>SUM(C55:C56)</f>
        <v>0</v>
      </c>
      <c r="D54" s="80">
        <f>SUM(D55:D56)</f>
        <v>0</v>
      </c>
      <c r="E54" s="143"/>
    </row>
    <row r="55" spans="1:5" ht="27.6">
      <c r="A55" s="16" t="s">
        <v>50</v>
      </c>
      <c r="B55" s="16" t="s">
        <v>48</v>
      </c>
      <c r="C55" s="33"/>
      <c r="D55" s="34"/>
      <c r="E55" s="143"/>
    </row>
    <row r="56" spans="1:5">
      <c r="A56" s="16" t="s">
        <v>51</v>
      </c>
      <c r="B56" s="16" t="s">
        <v>47</v>
      </c>
      <c r="C56" s="33"/>
      <c r="D56" s="34"/>
      <c r="E56" s="143"/>
    </row>
    <row r="57" spans="1:5">
      <c r="A57" s="14">
        <v>1.4</v>
      </c>
      <c r="B57" s="14" t="s">
        <v>369</v>
      </c>
      <c r="C57" s="33"/>
      <c r="D57" s="34"/>
      <c r="E57" s="143"/>
    </row>
    <row r="58" spans="1:5">
      <c r="A58" s="14">
        <v>1.5</v>
      </c>
      <c r="B58" s="14" t="s">
        <v>7</v>
      </c>
      <c r="C58" s="37"/>
      <c r="D58" s="40"/>
      <c r="E58" s="143"/>
    </row>
    <row r="59" spans="1:5">
      <c r="A59" s="14">
        <v>1.6</v>
      </c>
      <c r="B59" s="43" t="s">
        <v>8</v>
      </c>
      <c r="C59" s="80">
        <f>SUM(C60:C64)</f>
        <v>36220</v>
      </c>
      <c r="D59" s="80">
        <f>SUM(D60:D64)</f>
        <v>36220</v>
      </c>
      <c r="E59" s="143"/>
    </row>
    <row r="60" spans="1:5">
      <c r="A60" s="16" t="s">
        <v>280</v>
      </c>
      <c r="B60" s="44" t="s">
        <v>52</v>
      </c>
      <c r="C60" s="37"/>
      <c r="D60" s="40"/>
      <c r="E60" s="143"/>
    </row>
    <row r="61" spans="1:5" ht="27.6">
      <c r="A61" s="16" t="s">
        <v>281</v>
      </c>
      <c r="B61" s="44" t="s">
        <v>54</v>
      </c>
      <c r="C61" s="37"/>
      <c r="D61" s="40"/>
      <c r="E61" s="143"/>
    </row>
    <row r="62" spans="1:5">
      <c r="A62" s="16" t="s">
        <v>282</v>
      </c>
      <c r="B62" s="44" t="s">
        <v>53</v>
      </c>
      <c r="C62" s="40"/>
      <c r="D62" s="40"/>
      <c r="E62" s="143"/>
    </row>
    <row r="63" spans="1:5">
      <c r="A63" s="16" t="s">
        <v>283</v>
      </c>
      <c r="B63" s="44" t="s">
        <v>27</v>
      </c>
      <c r="C63" s="456">
        <v>36220</v>
      </c>
      <c r="D63" s="456">
        <v>36220</v>
      </c>
      <c r="E63" s="143"/>
    </row>
    <row r="64" spans="1:5">
      <c r="A64" s="16" t="s">
        <v>309</v>
      </c>
      <c r="B64" s="191" t="s">
        <v>310</v>
      </c>
      <c r="C64" s="37"/>
      <c r="D64" s="40"/>
      <c r="E64" s="143"/>
    </row>
    <row r="65" spans="1:5">
      <c r="A65" s="13">
        <v>2</v>
      </c>
      <c r="B65" s="45" t="s">
        <v>95</v>
      </c>
      <c r="C65" s="79"/>
      <c r="D65" s="492">
        <f>SUM(D66:D71)</f>
        <v>0</v>
      </c>
      <c r="E65" s="143"/>
    </row>
    <row r="66" spans="1:5">
      <c r="A66" s="15">
        <v>2.1</v>
      </c>
      <c r="B66" s="46" t="s">
        <v>89</v>
      </c>
      <c r="C66" s="79"/>
      <c r="D66" s="493"/>
      <c r="E66" s="143"/>
    </row>
    <row r="67" spans="1:5">
      <c r="A67" s="15">
        <v>2.2000000000000002</v>
      </c>
      <c r="B67" s="46" t="s">
        <v>93</v>
      </c>
      <c r="C67" s="79"/>
      <c r="D67" s="494"/>
      <c r="E67" s="143"/>
    </row>
    <row r="68" spans="1:5">
      <c r="A68" s="15">
        <v>2.2999999999999998</v>
      </c>
      <c r="B68" s="46" t="s">
        <v>92</v>
      </c>
      <c r="C68" s="79"/>
      <c r="D68" s="494"/>
      <c r="E68" s="143"/>
    </row>
    <row r="69" spans="1:5">
      <c r="A69" s="15">
        <v>2.4</v>
      </c>
      <c r="B69" s="495" t="s">
        <v>94</v>
      </c>
      <c r="C69" s="79"/>
      <c r="D69" s="494"/>
      <c r="E69" s="143"/>
    </row>
    <row r="70" spans="1:5">
      <c r="A70" s="15">
        <v>2.5</v>
      </c>
      <c r="B70" s="495" t="s">
        <v>90</v>
      </c>
      <c r="C70" s="79"/>
      <c r="D70" s="494"/>
      <c r="E70" s="143"/>
    </row>
    <row r="71" spans="1:5">
      <c r="A71" s="15">
        <v>2.6</v>
      </c>
      <c r="B71" s="495" t="s">
        <v>91</v>
      </c>
      <c r="C71" s="79"/>
      <c r="D71" s="494"/>
      <c r="E71" s="143"/>
    </row>
    <row r="72" spans="1:5" s="2" customFormat="1">
      <c r="A72" s="13">
        <v>3</v>
      </c>
      <c r="B72" s="211" t="s">
        <v>388</v>
      </c>
      <c r="C72" s="81"/>
      <c r="D72" s="496"/>
      <c r="E72" s="101"/>
    </row>
    <row r="73" spans="1:5" s="2" customFormat="1">
      <c r="A73" s="13">
        <v>4</v>
      </c>
      <c r="B73" s="13" t="s">
        <v>235</v>
      </c>
      <c r="C73" s="81">
        <f>SUM(C74:C75)</f>
        <v>0</v>
      </c>
      <c r="D73" s="81">
        <f>SUM(D74:D75)</f>
        <v>0</v>
      </c>
      <c r="E73" s="101"/>
    </row>
    <row r="74" spans="1:5" s="2" customFormat="1">
      <c r="A74" s="15">
        <v>4.0999999999999996</v>
      </c>
      <c r="B74" s="15" t="s">
        <v>236</v>
      </c>
      <c r="C74" s="8"/>
      <c r="D74" s="8"/>
      <c r="E74" s="101"/>
    </row>
    <row r="75" spans="1:5" s="2" customFormat="1">
      <c r="A75" s="15">
        <v>4.2</v>
      </c>
      <c r="B75" s="15" t="s">
        <v>237</v>
      </c>
      <c r="C75" s="8"/>
      <c r="D75" s="8"/>
      <c r="E75" s="101"/>
    </row>
    <row r="76" spans="1:5" s="2" customFormat="1">
      <c r="A76" s="13">
        <v>5</v>
      </c>
      <c r="B76" s="236" t="s">
        <v>262</v>
      </c>
      <c r="C76" s="8"/>
      <c r="D76" s="81"/>
      <c r="E76" s="101"/>
    </row>
    <row r="77" spans="1:5" s="2" customFormat="1">
      <c r="A77" s="330"/>
      <c r="B77" s="330"/>
      <c r="C77" s="12"/>
      <c r="D77" s="12"/>
      <c r="E77" s="101"/>
    </row>
    <row r="78" spans="1:5" s="2" customFormat="1">
      <c r="A78" s="415" t="s">
        <v>430</v>
      </c>
      <c r="B78" s="415"/>
      <c r="C78" s="415"/>
      <c r="D78" s="415"/>
      <c r="E78" s="101"/>
    </row>
    <row r="79" spans="1:5" s="2" customFormat="1">
      <c r="A79" s="330"/>
      <c r="B79" s="330"/>
      <c r="C79" s="12"/>
      <c r="D79" s="12"/>
      <c r="E79" s="101"/>
    </row>
    <row r="80" spans="1:5" s="23" customFormat="1" ht="13.2"/>
    <row r="81" spans="1:9" s="2" customFormat="1">
      <c r="A81" s="65" t="s">
        <v>96</v>
      </c>
      <c r="E81" s="5"/>
    </row>
    <row r="82" spans="1:9" s="2" customFormat="1">
      <c r="E82"/>
      <c r="F82"/>
      <c r="G82"/>
      <c r="H82"/>
      <c r="I82"/>
    </row>
    <row r="83" spans="1:9" s="2" customFormat="1">
      <c r="D83" s="12"/>
      <c r="E83"/>
      <c r="F83"/>
      <c r="G83"/>
      <c r="H83"/>
      <c r="I83"/>
    </row>
    <row r="84" spans="1:9" s="2" customFormat="1">
      <c r="A84"/>
      <c r="B84" s="42" t="s">
        <v>431</v>
      </c>
      <c r="D84" s="12"/>
      <c r="E84"/>
      <c r="F84"/>
      <c r="G84"/>
      <c r="H84"/>
      <c r="I84"/>
    </row>
    <row r="85" spans="1:9" s="2" customFormat="1">
      <c r="A85"/>
      <c r="B85" s="416" t="s">
        <v>432</v>
      </c>
      <c r="C85" s="416"/>
      <c r="D85" s="416"/>
      <c r="E85"/>
      <c r="F85"/>
      <c r="G85"/>
      <c r="H85"/>
      <c r="I85"/>
    </row>
    <row r="86" spans="1:9" customFormat="1" ht="13.2">
      <c r="B86" s="62" t="s">
        <v>433</v>
      </c>
    </row>
    <row r="87" spans="1:9" s="2" customFormat="1">
      <c r="A87" s="11"/>
      <c r="B87" s="416" t="s">
        <v>434</v>
      </c>
      <c r="C87" s="416"/>
      <c r="D87" s="416"/>
    </row>
    <row r="88" spans="1:9" s="23" customFormat="1" ht="13.2"/>
    <row r="89" spans="1:9" s="23" customFormat="1" ht="13.2"/>
  </sheetData>
  <mergeCells count="5">
    <mergeCell ref="C1:D1"/>
    <mergeCell ref="C2:D2"/>
    <mergeCell ref="A78:D78"/>
    <mergeCell ref="B85:D85"/>
    <mergeCell ref="B87:D87"/>
  </mergeCells>
  <printOptions gridLines="1"/>
  <pageMargins left="1" right="1" top="1" bottom="1" header="0.5" footer="0.5"/>
  <pageSetup paperSize="9" scale="69" fitToHeight="2" orientation="portrait" r:id="rId1"/>
  <headerFooter alignWithMargins="0"/>
  <rowBreaks count="1" manualBreakCount="1">
    <brk id="58" max="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41"/>
  <sheetViews>
    <sheetView showGridLines="0" view="pageBreakPreview" topLeftCell="A4" zoomScale="80" zoomScaleSheetLayoutView="80" workbookViewId="0">
      <selection activeCell="F22" sqref="F22"/>
    </sheetView>
  </sheetViews>
  <sheetFormatPr defaultColWidth="9.109375" defaultRowHeight="13.8"/>
  <cols>
    <col min="1" max="1" width="8.88671875" style="2" customWidth="1"/>
    <col min="2" max="2" width="84.88671875" style="2" customWidth="1"/>
    <col min="3" max="3" width="15.88671875" style="2" customWidth="1"/>
    <col min="4" max="4" width="13.5546875" style="2" customWidth="1"/>
    <col min="5" max="5" width="0.6640625" style="2" customWidth="1"/>
    <col min="6" max="16384" width="9.109375" style="2"/>
  </cols>
  <sheetData>
    <row r="1" spans="1:5" s="6" customFormat="1">
      <c r="A1" s="70" t="s">
        <v>307</v>
      </c>
      <c r="B1" s="73"/>
      <c r="C1" s="412" t="s">
        <v>97</v>
      </c>
      <c r="D1" s="412"/>
      <c r="E1" s="87"/>
    </row>
    <row r="2" spans="1:5" s="6" customFormat="1">
      <c r="A2" s="70" t="s">
        <v>301</v>
      </c>
      <c r="B2" s="73"/>
      <c r="C2" s="410" t="str">
        <f>'ფორმა N1'!L2</f>
        <v>09/01/2020-09/21/2020</v>
      </c>
      <c r="D2" s="410"/>
      <c r="E2" s="87"/>
    </row>
    <row r="3" spans="1:5" s="6" customFormat="1">
      <c r="A3" s="72" t="s">
        <v>128</v>
      </c>
      <c r="B3" s="70"/>
      <c r="C3" s="152"/>
      <c r="D3" s="152"/>
      <c r="E3" s="87"/>
    </row>
    <row r="4" spans="1:5" s="6" customFormat="1">
      <c r="A4" s="72"/>
      <c r="B4" s="72"/>
      <c r="C4" s="152"/>
      <c r="D4" s="152"/>
      <c r="E4" s="87"/>
    </row>
    <row r="5" spans="1:5">
      <c r="A5" s="73" t="str">
        <f>'ფორმა N2'!A4</f>
        <v>ანგარიშვალდებული პირის დასახელება:</v>
      </c>
      <c r="B5" s="73"/>
      <c r="C5" s="72"/>
      <c r="D5" s="72"/>
      <c r="E5" s="88"/>
    </row>
    <row r="6" spans="1:5">
      <c r="A6" s="398" t="str">
        <f>'ფორმა N1'!A5</f>
        <v xml:space="preserve"> საარჩევნო სუბიექტი   ,,დავით   თარხან-მოურავი,   ირმა   ინაშვილი   -  საქართველოს   პატრიოტთა   ალიანსი</v>
      </c>
      <c r="B6" s="76"/>
      <c r="C6" s="77"/>
      <c r="D6" s="77"/>
      <c r="E6" s="88"/>
    </row>
    <row r="7" spans="1:5">
      <c r="A7" s="73"/>
      <c r="B7" s="73"/>
      <c r="C7" s="72"/>
      <c r="D7" s="72"/>
      <c r="E7" s="88"/>
    </row>
    <row r="8" spans="1:5" s="6" customFormat="1">
      <c r="A8" s="151"/>
      <c r="B8" s="151"/>
      <c r="C8" s="74"/>
      <c r="D8" s="74"/>
      <c r="E8" s="87"/>
    </row>
    <row r="9" spans="1:5" s="6" customFormat="1" ht="27.6">
      <c r="A9" s="85" t="s">
        <v>64</v>
      </c>
      <c r="B9" s="85" t="s">
        <v>306</v>
      </c>
      <c r="C9" s="75" t="s">
        <v>10</v>
      </c>
      <c r="D9" s="75" t="s">
        <v>9</v>
      </c>
      <c r="E9" s="87"/>
    </row>
    <row r="10" spans="1:5" s="9" customFormat="1" ht="16.2">
      <c r="A10" s="94" t="s">
        <v>302</v>
      </c>
      <c r="B10" s="94"/>
      <c r="C10" s="4"/>
      <c r="D10" s="4"/>
      <c r="E10" s="89"/>
    </row>
    <row r="11" spans="1:5" s="10" customFormat="1">
      <c r="A11" s="94" t="s">
        <v>303</v>
      </c>
      <c r="B11" s="94"/>
      <c r="C11" s="4"/>
      <c r="D11" s="4"/>
      <c r="E11" s="90"/>
    </row>
    <row r="12" spans="1:5" s="10" customFormat="1">
      <c r="A12" s="83" t="s">
        <v>261</v>
      </c>
      <c r="B12" s="83"/>
      <c r="C12" s="4"/>
      <c r="D12" s="4"/>
      <c r="E12" s="90"/>
    </row>
    <row r="13" spans="1:5" s="10" customFormat="1" ht="27.6">
      <c r="A13" s="83" t="s">
        <v>728</v>
      </c>
      <c r="B13" s="93" t="s">
        <v>1117</v>
      </c>
      <c r="C13" s="4"/>
      <c r="D13" s="4"/>
      <c r="E13" s="90"/>
    </row>
    <row r="14" spans="1:5" s="10" customFormat="1">
      <c r="A14" s="83"/>
      <c r="B14" s="497" t="s">
        <v>319</v>
      </c>
      <c r="C14" s="457">
        <v>4704</v>
      </c>
      <c r="D14" s="457">
        <v>4704</v>
      </c>
      <c r="E14" s="90"/>
    </row>
    <row r="15" spans="1:5" s="10" customFormat="1">
      <c r="A15" s="83"/>
      <c r="B15" s="497" t="s">
        <v>1121</v>
      </c>
      <c r="C15" s="175">
        <v>1176</v>
      </c>
      <c r="D15" s="175">
        <v>1176</v>
      </c>
      <c r="E15" s="90"/>
    </row>
    <row r="16" spans="1:5" s="10" customFormat="1">
      <c r="A16" s="83" t="s">
        <v>261</v>
      </c>
      <c r="B16" s="442" t="s">
        <v>1118</v>
      </c>
      <c r="C16" s="457">
        <v>28900</v>
      </c>
      <c r="D16" s="457">
        <v>28900</v>
      </c>
      <c r="E16" s="90"/>
    </row>
    <row r="17" spans="1:5" s="10" customFormat="1">
      <c r="A17" s="83" t="s">
        <v>261</v>
      </c>
      <c r="B17" s="442" t="s">
        <v>1119</v>
      </c>
      <c r="C17" s="457">
        <v>1200</v>
      </c>
      <c r="D17" s="457">
        <v>1200</v>
      </c>
      <c r="E17" s="90"/>
    </row>
    <row r="18" spans="1:5" s="10" customFormat="1">
      <c r="A18" s="83" t="s">
        <v>261</v>
      </c>
      <c r="B18" s="442" t="s">
        <v>1120</v>
      </c>
      <c r="C18" s="457">
        <v>240</v>
      </c>
      <c r="D18" s="457">
        <v>240</v>
      </c>
      <c r="E18" s="90"/>
    </row>
    <row r="19" spans="1:5" s="10" customFormat="1" ht="17.25" customHeight="1">
      <c r="A19" s="94" t="s">
        <v>304</v>
      </c>
      <c r="B19" s="461" t="s">
        <v>726</v>
      </c>
      <c r="C19" s="456">
        <v>2500</v>
      </c>
      <c r="D19" s="456">
        <v>2500</v>
      </c>
      <c r="E19" s="90"/>
    </row>
    <row r="20" spans="1:5" s="10" customFormat="1" ht="18" customHeight="1">
      <c r="A20" s="94" t="s">
        <v>305</v>
      </c>
      <c r="B20" s="461" t="s">
        <v>726</v>
      </c>
      <c r="C20" s="456">
        <v>2500</v>
      </c>
      <c r="D20" s="456">
        <v>2500</v>
      </c>
      <c r="E20" s="90"/>
    </row>
    <row r="21" spans="1:5" s="10" customFormat="1">
      <c r="A21" s="83" t="s">
        <v>261</v>
      </c>
      <c r="B21" s="440" t="s">
        <v>727</v>
      </c>
      <c r="C21" s="456">
        <v>8106</v>
      </c>
      <c r="D21" s="456">
        <v>8106</v>
      </c>
      <c r="E21" s="90"/>
    </row>
    <row r="22" spans="1:5" s="10" customFormat="1">
      <c r="A22" s="83" t="s">
        <v>261</v>
      </c>
      <c r="B22" s="83"/>
      <c r="C22" s="4"/>
      <c r="D22" s="4"/>
      <c r="E22" s="90"/>
    </row>
    <row r="23" spans="1:5" s="10" customFormat="1">
      <c r="A23" s="83" t="s">
        <v>261</v>
      </c>
      <c r="B23" s="83"/>
      <c r="C23" s="4"/>
      <c r="D23" s="4"/>
      <c r="E23" s="90"/>
    </row>
    <row r="24" spans="1:5" s="10" customFormat="1">
      <c r="A24" s="83" t="s">
        <v>261</v>
      </c>
      <c r="B24" s="83"/>
      <c r="C24" s="4"/>
      <c r="D24" s="4"/>
      <c r="E24" s="90"/>
    </row>
    <row r="25" spans="1:5" s="10" customFormat="1">
      <c r="A25" s="83" t="s">
        <v>261</v>
      </c>
      <c r="B25" s="83"/>
      <c r="C25" s="4"/>
      <c r="D25" s="4"/>
      <c r="E25" s="90"/>
    </row>
    <row r="26" spans="1:5" s="3" customFormat="1">
      <c r="A26" s="84"/>
      <c r="B26" s="84"/>
      <c r="C26" s="4"/>
      <c r="D26" s="4"/>
      <c r="E26" s="91"/>
    </row>
    <row r="27" spans="1:5">
      <c r="A27" s="95"/>
      <c r="B27" s="95" t="s">
        <v>308</v>
      </c>
      <c r="C27" s="82">
        <f>SUM(C10:C26)</f>
        <v>49326</v>
      </c>
      <c r="D27" s="82">
        <f>SUM(D10:D26)</f>
        <v>49326</v>
      </c>
      <c r="E27" s="92"/>
    </row>
    <row r="28" spans="1:5">
      <c r="A28" s="42"/>
      <c r="B28" s="42"/>
    </row>
    <row r="29" spans="1:5">
      <c r="A29" s="2" t="s">
        <v>376</v>
      </c>
      <c r="E29" s="5"/>
    </row>
    <row r="30" spans="1:5">
      <c r="A30" s="2" t="s">
        <v>371</v>
      </c>
    </row>
    <row r="31" spans="1:5">
      <c r="A31" s="190" t="s">
        <v>372</v>
      </c>
    </row>
    <row r="32" spans="1:5">
      <c r="A32" s="190"/>
    </row>
    <row r="33" spans="1:9">
      <c r="A33" s="190" t="s">
        <v>321</v>
      </c>
    </row>
    <row r="34" spans="1:9" s="23" customFormat="1" ht="13.2"/>
    <row r="35" spans="1:9">
      <c r="A35" s="65" t="s">
        <v>96</v>
      </c>
      <c r="E35" s="5"/>
    </row>
    <row r="36" spans="1:9">
      <c r="E36"/>
      <c r="F36"/>
      <c r="G36"/>
      <c r="H36"/>
      <c r="I36"/>
    </row>
    <row r="37" spans="1:9">
      <c r="D37" s="12"/>
      <c r="E37"/>
      <c r="F37"/>
      <c r="G37"/>
      <c r="H37"/>
      <c r="I37"/>
    </row>
    <row r="38" spans="1:9">
      <c r="A38" s="65"/>
      <c r="B38" s="65" t="s">
        <v>254</v>
      </c>
      <c r="D38" s="12"/>
      <c r="E38"/>
      <c r="F38"/>
      <c r="G38"/>
      <c r="H38"/>
      <c r="I38"/>
    </row>
    <row r="39" spans="1:9">
      <c r="B39" s="2" t="s">
        <v>253</v>
      </c>
      <c r="D39" s="12"/>
      <c r="E39"/>
      <c r="F39"/>
      <c r="G39"/>
      <c r="H39"/>
      <c r="I39"/>
    </row>
    <row r="40" spans="1:9" customFormat="1" ht="13.2">
      <c r="A40" s="62"/>
      <c r="B40" s="62" t="s">
        <v>127</v>
      </c>
    </row>
    <row r="41" spans="1:9" s="23" customFormat="1" ht="13.2"/>
  </sheetData>
  <mergeCells count="2">
    <mergeCell ref="C1:D1"/>
    <mergeCell ref="C2:D2"/>
  </mergeCells>
  <printOptions gridLines="1"/>
  <pageMargins left="0.19685039370078741" right="0.19685039370078741" top="0.19685039370078741" bottom="0.19685039370078741" header="0.15748031496062992" footer="0.15748031496062992"/>
  <pageSetup paperSize="9" scale="83" fitToHeight="0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12"/>
  <sheetViews>
    <sheetView view="pageBreakPreview" topLeftCell="A82" zoomScale="80" zoomScaleSheetLayoutView="80" workbookViewId="0">
      <selection activeCell="C91" sqref="C91"/>
    </sheetView>
  </sheetViews>
  <sheetFormatPr defaultColWidth="9.109375" defaultRowHeight="13.8"/>
  <cols>
    <col min="1" max="1" width="5.44140625" style="175" customWidth="1"/>
    <col min="2" max="2" width="20.88671875" style="589" customWidth="1"/>
    <col min="3" max="3" width="26" style="589" customWidth="1"/>
    <col min="4" max="4" width="17" style="589" customWidth="1"/>
    <col min="5" max="5" width="18.109375" style="589" customWidth="1"/>
    <col min="6" max="6" width="14.6640625" style="589" customWidth="1"/>
    <col min="7" max="7" width="15.5546875" style="589" customWidth="1"/>
    <col min="8" max="8" width="14.6640625" style="589" customWidth="1"/>
    <col min="9" max="9" width="29.6640625" style="589" customWidth="1"/>
    <col min="10" max="10" width="0" style="175" hidden="1" customWidth="1"/>
    <col min="11" max="16384" width="9.109375" style="175"/>
  </cols>
  <sheetData>
    <row r="1" spans="1:10">
      <c r="A1" s="70" t="s">
        <v>405</v>
      </c>
      <c r="B1" s="574"/>
      <c r="C1" s="574"/>
      <c r="D1" s="577"/>
      <c r="E1" s="575"/>
      <c r="F1" s="575"/>
      <c r="G1" s="575"/>
      <c r="H1" s="575"/>
      <c r="I1" s="576" t="s">
        <v>97</v>
      </c>
      <c r="J1" s="412"/>
    </row>
    <row r="2" spans="1:10">
      <c r="A2" s="72" t="s">
        <v>128</v>
      </c>
      <c r="B2" s="576"/>
      <c r="C2" s="577"/>
      <c r="D2" s="575"/>
      <c r="E2" s="575"/>
      <c r="F2" s="575"/>
      <c r="G2" s="575"/>
      <c r="H2" s="576"/>
      <c r="I2" s="576" t="str">
        <f>'ფორმა N1'!L2</f>
        <v>09/01/2020-09/21/2020</v>
      </c>
      <c r="J2" s="410"/>
    </row>
    <row r="3" spans="1:10">
      <c r="A3" s="72"/>
      <c r="B3" s="577"/>
      <c r="C3" s="577"/>
      <c r="D3" s="577"/>
      <c r="E3" s="577"/>
      <c r="F3" s="577"/>
      <c r="G3" s="576"/>
      <c r="H3" s="576"/>
      <c r="I3" s="576"/>
    </row>
    <row r="4" spans="1:10">
      <c r="A4" s="73" t="s">
        <v>257</v>
      </c>
      <c r="B4" s="575"/>
      <c r="C4" s="575"/>
      <c r="D4" s="575"/>
      <c r="E4" s="575"/>
      <c r="F4" s="575"/>
      <c r="G4" s="577"/>
      <c r="H4" s="577"/>
      <c r="I4" s="577"/>
    </row>
    <row r="5" spans="1:10">
      <c r="A5" s="398" t="str">
        <f>'ფორმა N1'!A5</f>
        <v xml:space="preserve"> საარჩევნო სუბიექტი   ,,დავით   თარხან-მოურავი,   ირმა   ინაშვილი   -  საქართველოს   პატრიოტთა   ალიანსი</v>
      </c>
      <c r="B5" s="575"/>
      <c r="C5" s="575"/>
      <c r="D5" s="575"/>
      <c r="E5" s="575"/>
      <c r="F5" s="575"/>
      <c r="G5" s="577"/>
      <c r="H5" s="577"/>
      <c r="I5" s="577"/>
    </row>
    <row r="6" spans="1:10">
      <c r="A6" s="73"/>
      <c r="B6" s="575"/>
      <c r="C6" s="575"/>
      <c r="D6" s="575"/>
      <c r="E6" s="575"/>
      <c r="F6" s="575"/>
      <c r="G6" s="577"/>
      <c r="H6" s="577"/>
      <c r="I6" s="577"/>
    </row>
    <row r="7" spans="1:10">
      <c r="A7" s="241"/>
      <c r="B7" s="578"/>
      <c r="C7" s="578"/>
      <c r="D7" s="578"/>
      <c r="E7" s="578"/>
      <c r="F7" s="578"/>
      <c r="G7" s="579"/>
      <c r="H7" s="579"/>
      <c r="I7" s="579"/>
    </row>
    <row r="8" spans="1:10" ht="41.4">
      <c r="A8" s="86" t="s">
        <v>64</v>
      </c>
      <c r="B8" s="591" t="s">
        <v>312</v>
      </c>
      <c r="C8" s="591" t="s">
        <v>313</v>
      </c>
      <c r="D8" s="591" t="s">
        <v>215</v>
      </c>
      <c r="E8" s="591" t="s">
        <v>317</v>
      </c>
      <c r="F8" s="591" t="s">
        <v>320</v>
      </c>
      <c r="G8" s="591" t="s">
        <v>10</v>
      </c>
      <c r="H8" s="591" t="s">
        <v>9</v>
      </c>
      <c r="I8" s="591" t="s">
        <v>356</v>
      </c>
      <c r="J8" s="202" t="s">
        <v>319</v>
      </c>
    </row>
    <row r="9" spans="1:10" ht="41.4">
      <c r="A9" s="94">
        <v>1</v>
      </c>
      <c r="B9" s="444" t="s">
        <v>517</v>
      </c>
      <c r="C9" s="580" t="s">
        <v>518</v>
      </c>
      <c r="D9" s="448" t="s">
        <v>663</v>
      </c>
      <c r="E9" s="581" t="s">
        <v>1177</v>
      </c>
      <c r="F9" s="580" t="s">
        <v>319</v>
      </c>
      <c r="G9" s="504">
        <v>730</v>
      </c>
      <c r="H9" s="504">
        <v>730</v>
      </c>
      <c r="I9" s="504">
        <v>146</v>
      </c>
      <c r="J9" s="202" t="s">
        <v>0</v>
      </c>
    </row>
    <row r="10" spans="1:10" ht="27.6">
      <c r="A10" s="94">
        <v>2</v>
      </c>
      <c r="B10" s="444" t="s">
        <v>519</v>
      </c>
      <c r="C10" s="580" t="s">
        <v>520</v>
      </c>
      <c r="D10" s="448" t="s">
        <v>664</v>
      </c>
      <c r="E10" s="581" t="s">
        <v>1178</v>
      </c>
      <c r="F10" s="580" t="s">
        <v>319</v>
      </c>
      <c r="G10" s="504">
        <v>730</v>
      </c>
      <c r="H10" s="504">
        <v>730</v>
      </c>
      <c r="I10" s="504">
        <v>146</v>
      </c>
    </row>
    <row r="11" spans="1:10" ht="27.6">
      <c r="A11" s="94">
        <v>3</v>
      </c>
      <c r="B11" s="444" t="s">
        <v>521</v>
      </c>
      <c r="C11" s="580" t="s">
        <v>522</v>
      </c>
      <c r="D11" s="453" t="s">
        <v>665</v>
      </c>
      <c r="E11" s="581" t="s">
        <v>1178</v>
      </c>
      <c r="F11" s="580" t="s">
        <v>319</v>
      </c>
      <c r="G11" s="504">
        <v>780</v>
      </c>
      <c r="H11" s="504">
        <v>780</v>
      </c>
      <c r="I11" s="504">
        <v>156</v>
      </c>
    </row>
    <row r="12" spans="1:10">
      <c r="A12" s="94">
        <v>4</v>
      </c>
      <c r="B12" s="444" t="s">
        <v>523</v>
      </c>
      <c r="C12" s="580" t="s">
        <v>524</v>
      </c>
      <c r="D12" s="448">
        <v>51001028523</v>
      </c>
      <c r="E12" s="582" t="s">
        <v>1179</v>
      </c>
      <c r="F12" s="580" t="s">
        <v>319</v>
      </c>
      <c r="G12" s="504">
        <v>690</v>
      </c>
      <c r="H12" s="504">
        <f>G12-(G12*2/100)</f>
        <v>676.2</v>
      </c>
      <c r="I12" s="504">
        <v>135.24</v>
      </c>
    </row>
    <row r="13" spans="1:10">
      <c r="A13" s="94">
        <v>5</v>
      </c>
      <c r="B13" s="444" t="s">
        <v>525</v>
      </c>
      <c r="C13" s="580" t="s">
        <v>526</v>
      </c>
      <c r="D13" s="448" t="s">
        <v>666</v>
      </c>
      <c r="E13" s="582" t="s">
        <v>1180</v>
      </c>
      <c r="F13" s="580" t="s">
        <v>319</v>
      </c>
      <c r="G13" s="504">
        <v>690</v>
      </c>
      <c r="H13" s="504">
        <f t="shared" ref="H13:H76" si="0">G13-(G13*2/100)</f>
        <v>676.2</v>
      </c>
      <c r="I13" s="504">
        <v>135.24</v>
      </c>
    </row>
    <row r="14" spans="1:10" ht="27.6">
      <c r="A14" s="94">
        <v>6</v>
      </c>
      <c r="B14" s="444" t="s">
        <v>527</v>
      </c>
      <c r="C14" s="580" t="s">
        <v>528</v>
      </c>
      <c r="D14" s="448" t="s">
        <v>667</v>
      </c>
      <c r="E14" s="581" t="s">
        <v>1178</v>
      </c>
      <c r="F14" s="580" t="s">
        <v>319</v>
      </c>
      <c r="G14" s="504">
        <v>1875</v>
      </c>
      <c r="H14" s="504">
        <f t="shared" si="0"/>
        <v>1837.5</v>
      </c>
      <c r="I14" s="504">
        <v>367.5</v>
      </c>
    </row>
    <row r="15" spans="1:10" ht="27.6">
      <c r="A15" s="94">
        <v>7</v>
      </c>
      <c r="B15" s="444" t="s">
        <v>529</v>
      </c>
      <c r="C15" s="580" t="s">
        <v>530</v>
      </c>
      <c r="D15" s="448" t="s">
        <v>668</v>
      </c>
      <c r="E15" s="581" t="s">
        <v>1178</v>
      </c>
      <c r="F15" s="580" t="s">
        <v>319</v>
      </c>
      <c r="G15" s="504">
        <v>730</v>
      </c>
      <c r="H15" s="504">
        <f t="shared" si="0"/>
        <v>715.4</v>
      </c>
      <c r="I15" s="504">
        <v>143.08000000000001</v>
      </c>
    </row>
    <row r="16" spans="1:10" ht="27.6">
      <c r="A16" s="94">
        <v>8</v>
      </c>
      <c r="B16" s="445" t="s">
        <v>521</v>
      </c>
      <c r="C16" s="580" t="s">
        <v>662</v>
      </c>
      <c r="D16" s="448" t="s">
        <v>669</v>
      </c>
      <c r="E16" s="581" t="s">
        <v>1181</v>
      </c>
      <c r="F16" s="580" t="s">
        <v>319</v>
      </c>
      <c r="G16" s="504">
        <v>1000</v>
      </c>
      <c r="H16" s="504">
        <f t="shared" si="0"/>
        <v>980</v>
      </c>
      <c r="I16" s="504">
        <v>196</v>
      </c>
    </row>
    <row r="17" spans="1:9">
      <c r="A17" s="94">
        <v>9</v>
      </c>
      <c r="B17" s="445" t="s">
        <v>531</v>
      </c>
      <c r="C17" s="580" t="s">
        <v>520</v>
      </c>
      <c r="D17" s="448" t="s">
        <v>670</v>
      </c>
      <c r="E17" s="582" t="s">
        <v>1182</v>
      </c>
      <c r="F17" s="580" t="s">
        <v>319</v>
      </c>
      <c r="G17" s="504">
        <v>780</v>
      </c>
      <c r="H17" s="504">
        <f t="shared" si="0"/>
        <v>764.4</v>
      </c>
      <c r="I17" s="504">
        <v>152.88</v>
      </c>
    </row>
    <row r="18" spans="1:9">
      <c r="A18" s="94">
        <v>10</v>
      </c>
      <c r="B18" s="444" t="s">
        <v>532</v>
      </c>
      <c r="C18" s="580" t="s">
        <v>533</v>
      </c>
      <c r="D18" s="448" t="s">
        <v>671</v>
      </c>
      <c r="E18" s="582" t="s">
        <v>1183</v>
      </c>
      <c r="F18" s="580" t="s">
        <v>319</v>
      </c>
      <c r="G18" s="504">
        <v>780</v>
      </c>
      <c r="H18" s="504">
        <v>780</v>
      </c>
      <c r="I18" s="504">
        <v>156</v>
      </c>
    </row>
    <row r="19" spans="1:9">
      <c r="A19" s="94">
        <v>11</v>
      </c>
      <c r="B19" s="445" t="s">
        <v>534</v>
      </c>
      <c r="C19" s="580" t="s">
        <v>535</v>
      </c>
      <c r="D19" s="448" t="s">
        <v>672</v>
      </c>
      <c r="E19" s="582" t="s">
        <v>1179</v>
      </c>
      <c r="F19" s="580" t="s">
        <v>319</v>
      </c>
      <c r="G19" s="504">
        <v>625</v>
      </c>
      <c r="H19" s="504">
        <f t="shared" si="0"/>
        <v>612.5</v>
      </c>
      <c r="I19" s="504">
        <v>122.5</v>
      </c>
    </row>
    <row r="20" spans="1:9">
      <c r="A20" s="94">
        <v>12</v>
      </c>
      <c r="B20" s="444" t="s">
        <v>536</v>
      </c>
      <c r="C20" s="580" t="s">
        <v>537</v>
      </c>
      <c r="D20" s="448" t="s">
        <v>673</v>
      </c>
      <c r="E20" s="582" t="s">
        <v>1182</v>
      </c>
      <c r="F20" s="580" t="s">
        <v>319</v>
      </c>
      <c r="G20" s="504">
        <v>690</v>
      </c>
      <c r="H20" s="504">
        <v>690</v>
      </c>
      <c r="I20" s="504">
        <v>138</v>
      </c>
    </row>
    <row r="21" spans="1:9" ht="27.6">
      <c r="A21" s="94">
        <v>13</v>
      </c>
      <c r="B21" s="446" t="s">
        <v>538</v>
      </c>
      <c r="C21" s="580" t="s">
        <v>539</v>
      </c>
      <c r="D21" s="448" t="s">
        <v>674</v>
      </c>
      <c r="E21" s="583" t="s">
        <v>1184</v>
      </c>
      <c r="F21" s="580" t="s">
        <v>319</v>
      </c>
      <c r="G21" s="504">
        <v>1250</v>
      </c>
      <c r="H21" s="504">
        <v>1250</v>
      </c>
      <c r="I21" s="504">
        <v>250</v>
      </c>
    </row>
    <row r="22" spans="1:9">
      <c r="A22" s="94">
        <v>14</v>
      </c>
      <c r="B22" s="446" t="s">
        <v>540</v>
      </c>
      <c r="C22" s="580" t="s">
        <v>541</v>
      </c>
      <c r="D22" s="450" t="s">
        <v>675</v>
      </c>
      <c r="E22" s="582" t="s">
        <v>1185</v>
      </c>
      <c r="F22" s="580" t="s">
        <v>319</v>
      </c>
      <c r="G22" s="504">
        <v>625</v>
      </c>
      <c r="H22" s="504">
        <f t="shared" si="0"/>
        <v>612.5</v>
      </c>
      <c r="I22" s="504">
        <v>122.5</v>
      </c>
    </row>
    <row r="23" spans="1:9">
      <c r="A23" s="94">
        <v>15</v>
      </c>
      <c r="B23" s="446" t="s">
        <v>536</v>
      </c>
      <c r="C23" s="580" t="s">
        <v>542</v>
      </c>
      <c r="D23" s="450" t="s">
        <v>676</v>
      </c>
      <c r="E23" s="582" t="s">
        <v>1185</v>
      </c>
      <c r="F23" s="580" t="s">
        <v>319</v>
      </c>
      <c r="G23" s="504">
        <v>625</v>
      </c>
      <c r="H23" s="504">
        <f t="shared" si="0"/>
        <v>612.5</v>
      </c>
      <c r="I23" s="504">
        <v>122.5</v>
      </c>
    </row>
    <row r="24" spans="1:9">
      <c r="A24" s="94">
        <v>16</v>
      </c>
      <c r="B24" s="446" t="s">
        <v>543</v>
      </c>
      <c r="C24" s="580" t="s">
        <v>544</v>
      </c>
      <c r="D24" s="451" t="s">
        <v>677</v>
      </c>
      <c r="E24" s="582" t="s">
        <v>1185</v>
      </c>
      <c r="F24" s="580" t="s">
        <v>319</v>
      </c>
      <c r="G24" s="504">
        <v>625</v>
      </c>
      <c r="H24" s="504">
        <f t="shared" si="0"/>
        <v>612.5</v>
      </c>
      <c r="I24" s="504">
        <v>122.5</v>
      </c>
    </row>
    <row r="25" spans="1:9">
      <c r="A25" s="94">
        <v>17</v>
      </c>
      <c r="B25" s="446" t="s">
        <v>545</v>
      </c>
      <c r="C25" s="580" t="s">
        <v>546</v>
      </c>
      <c r="D25" s="452">
        <v>18001016244</v>
      </c>
      <c r="E25" s="582" t="s">
        <v>1185</v>
      </c>
      <c r="F25" s="580" t="s">
        <v>319</v>
      </c>
      <c r="G25" s="504">
        <v>625</v>
      </c>
      <c r="H25" s="504">
        <f t="shared" si="0"/>
        <v>612.5</v>
      </c>
      <c r="I25" s="504">
        <v>122.5</v>
      </c>
    </row>
    <row r="26" spans="1:9">
      <c r="A26" s="94">
        <v>18</v>
      </c>
      <c r="B26" s="446" t="s">
        <v>547</v>
      </c>
      <c r="C26" s="580" t="s">
        <v>548</v>
      </c>
      <c r="D26" s="450" t="s">
        <v>678</v>
      </c>
      <c r="E26" s="582" t="s">
        <v>1182</v>
      </c>
      <c r="F26" s="580" t="s">
        <v>319</v>
      </c>
      <c r="G26" s="504">
        <v>375</v>
      </c>
      <c r="H26" s="504">
        <v>375</v>
      </c>
      <c r="I26" s="504">
        <v>75</v>
      </c>
    </row>
    <row r="27" spans="1:9" ht="55.2">
      <c r="A27" s="94">
        <v>19</v>
      </c>
      <c r="B27" s="446" t="s">
        <v>549</v>
      </c>
      <c r="C27" s="580" t="s">
        <v>550</v>
      </c>
      <c r="D27" s="450">
        <v>61006014099</v>
      </c>
      <c r="E27" s="580" t="s">
        <v>1186</v>
      </c>
      <c r="F27" s="580" t="s">
        <v>319</v>
      </c>
      <c r="G27" s="504">
        <v>937.5</v>
      </c>
      <c r="H27" s="504">
        <v>937.5</v>
      </c>
      <c r="I27" s="504">
        <v>187.5</v>
      </c>
    </row>
    <row r="28" spans="1:9" ht="55.2">
      <c r="A28" s="94">
        <v>20</v>
      </c>
      <c r="B28" s="446" t="s">
        <v>551</v>
      </c>
      <c r="C28" s="580" t="s">
        <v>552</v>
      </c>
      <c r="D28" s="450">
        <v>62004025539</v>
      </c>
      <c r="E28" s="580" t="s">
        <v>1187</v>
      </c>
      <c r="F28" s="580" t="s">
        <v>319</v>
      </c>
      <c r="G28" s="504">
        <v>1500</v>
      </c>
      <c r="H28" s="504">
        <f t="shared" si="0"/>
        <v>1470</v>
      </c>
      <c r="I28" s="504">
        <v>294</v>
      </c>
    </row>
    <row r="29" spans="1:9" ht="41.4">
      <c r="A29" s="94">
        <v>21</v>
      </c>
      <c r="B29" s="446" t="s">
        <v>553</v>
      </c>
      <c r="C29" s="580" t="s">
        <v>554</v>
      </c>
      <c r="D29" s="450">
        <v>11001001166</v>
      </c>
      <c r="E29" s="581" t="s">
        <v>1188</v>
      </c>
      <c r="F29" s="580" t="s">
        <v>319</v>
      </c>
      <c r="G29" s="504">
        <v>1250</v>
      </c>
      <c r="H29" s="504">
        <f t="shared" si="0"/>
        <v>1225</v>
      </c>
      <c r="I29" s="504">
        <v>245</v>
      </c>
    </row>
    <row r="30" spans="1:9" ht="55.2">
      <c r="A30" s="94">
        <v>22</v>
      </c>
      <c r="B30" s="446" t="s">
        <v>555</v>
      </c>
      <c r="C30" s="580" t="s">
        <v>556</v>
      </c>
      <c r="D30" s="450" t="s">
        <v>679</v>
      </c>
      <c r="E30" s="580" t="s">
        <v>1189</v>
      </c>
      <c r="F30" s="580" t="s">
        <v>319</v>
      </c>
      <c r="G30" s="504">
        <v>625</v>
      </c>
      <c r="H30" s="504">
        <v>625</v>
      </c>
      <c r="I30" s="504">
        <v>125</v>
      </c>
    </row>
    <row r="31" spans="1:9">
      <c r="A31" s="94">
        <v>23</v>
      </c>
      <c r="B31" s="446" t="s">
        <v>536</v>
      </c>
      <c r="C31" s="580" t="s">
        <v>557</v>
      </c>
      <c r="D31" s="450" t="s">
        <v>680</v>
      </c>
      <c r="E31" s="582" t="s">
        <v>1182</v>
      </c>
      <c r="F31" s="580" t="s">
        <v>319</v>
      </c>
      <c r="G31" s="504">
        <v>625</v>
      </c>
      <c r="H31" s="504">
        <v>625</v>
      </c>
      <c r="I31" s="504">
        <v>125</v>
      </c>
    </row>
    <row r="32" spans="1:9" ht="27.6">
      <c r="A32" s="94">
        <v>24</v>
      </c>
      <c r="B32" s="446" t="s">
        <v>551</v>
      </c>
      <c r="C32" s="580" t="s">
        <v>558</v>
      </c>
      <c r="D32" s="450" t="s">
        <v>681</v>
      </c>
      <c r="E32" s="580" t="s">
        <v>1190</v>
      </c>
      <c r="F32" s="580" t="s">
        <v>319</v>
      </c>
      <c r="G32" s="504">
        <v>750</v>
      </c>
      <c r="H32" s="504">
        <v>750</v>
      </c>
      <c r="I32" s="504">
        <v>150</v>
      </c>
    </row>
    <row r="33" spans="1:9">
      <c r="A33" s="94">
        <v>25</v>
      </c>
      <c r="B33" s="446" t="s">
        <v>559</v>
      </c>
      <c r="C33" s="580" t="s">
        <v>560</v>
      </c>
      <c r="D33" s="450" t="s">
        <v>682</v>
      </c>
      <c r="E33" s="582" t="s">
        <v>1182</v>
      </c>
      <c r="F33" s="580" t="s">
        <v>319</v>
      </c>
      <c r="G33" s="504">
        <v>500</v>
      </c>
      <c r="H33" s="504">
        <v>500</v>
      </c>
      <c r="I33" s="504">
        <v>100</v>
      </c>
    </row>
    <row r="34" spans="1:9">
      <c r="A34" s="94">
        <v>26</v>
      </c>
      <c r="B34" s="446" t="s">
        <v>561</v>
      </c>
      <c r="C34" s="580" t="s">
        <v>562</v>
      </c>
      <c r="D34" s="450">
        <v>61002009627</v>
      </c>
      <c r="E34" s="582" t="s">
        <v>1182</v>
      </c>
      <c r="F34" s="580" t="s">
        <v>319</v>
      </c>
      <c r="G34" s="504">
        <v>315</v>
      </c>
      <c r="H34" s="504">
        <v>315</v>
      </c>
      <c r="I34" s="504">
        <v>63</v>
      </c>
    </row>
    <row r="35" spans="1:9">
      <c r="A35" s="94">
        <v>27</v>
      </c>
      <c r="B35" s="447" t="s">
        <v>563</v>
      </c>
      <c r="C35" s="580" t="s">
        <v>564</v>
      </c>
      <c r="D35" s="450" t="s">
        <v>683</v>
      </c>
      <c r="E35" s="580" t="s">
        <v>1191</v>
      </c>
      <c r="F35" s="580" t="s">
        <v>319</v>
      </c>
      <c r="G35" s="504">
        <v>625</v>
      </c>
      <c r="H35" s="504">
        <f t="shared" si="0"/>
        <v>612.5</v>
      </c>
      <c r="I35" s="504">
        <v>122.5</v>
      </c>
    </row>
    <row r="36" spans="1:9">
      <c r="A36" s="94">
        <v>28</v>
      </c>
      <c r="B36" s="446" t="s">
        <v>565</v>
      </c>
      <c r="C36" s="580" t="s">
        <v>566</v>
      </c>
      <c r="D36" s="450">
        <v>35001122162</v>
      </c>
      <c r="E36" s="580" t="s">
        <v>1192</v>
      </c>
      <c r="F36" s="580" t="s">
        <v>319</v>
      </c>
      <c r="G36" s="504">
        <v>200</v>
      </c>
      <c r="H36" s="504">
        <f t="shared" si="0"/>
        <v>196</v>
      </c>
      <c r="I36" s="504">
        <v>39.200000000000003</v>
      </c>
    </row>
    <row r="37" spans="1:9">
      <c r="A37" s="94">
        <v>29</v>
      </c>
      <c r="B37" s="446" t="s">
        <v>549</v>
      </c>
      <c r="C37" s="580" t="s">
        <v>567</v>
      </c>
      <c r="D37" s="450">
        <v>46001023733</v>
      </c>
      <c r="E37" s="580" t="s">
        <v>1192</v>
      </c>
      <c r="F37" s="580" t="s">
        <v>319</v>
      </c>
      <c r="G37" s="504">
        <v>200</v>
      </c>
      <c r="H37" s="504">
        <f t="shared" si="0"/>
        <v>196</v>
      </c>
      <c r="I37" s="504">
        <v>39.200000000000003</v>
      </c>
    </row>
    <row r="38" spans="1:9">
      <c r="A38" s="94">
        <v>30</v>
      </c>
      <c r="B38" s="446" t="s">
        <v>536</v>
      </c>
      <c r="C38" s="580" t="s">
        <v>568</v>
      </c>
      <c r="D38" s="450" t="s">
        <v>684</v>
      </c>
      <c r="E38" s="582" t="s">
        <v>1182</v>
      </c>
      <c r="F38" s="580" t="s">
        <v>319</v>
      </c>
      <c r="G38" s="504">
        <v>1000</v>
      </c>
      <c r="H38" s="504">
        <f t="shared" si="0"/>
        <v>980</v>
      </c>
      <c r="I38" s="504">
        <v>196</v>
      </c>
    </row>
    <row r="39" spans="1:9">
      <c r="A39" s="94">
        <v>31</v>
      </c>
      <c r="B39" s="446" t="s">
        <v>569</v>
      </c>
      <c r="C39" s="580" t="s">
        <v>570</v>
      </c>
      <c r="D39" s="450">
        <v>18001036753</v>
      </c>
      <c r="E39" s="582" t="s">
        <v>1182</v>
      </c>
      <c r="F39" s="580" t="s">
        <v>319</v>
      </c>
      <c r="G39" s="504">
        <v>625</v>
      </c>
      <c r="H39" s="504">
        <v>625</v>
      </c>
      <c r="I39" s="504">
        <v>125</v>
      </c>
    </row>
    <row r="40" spans="1:9">
      <c r="A40" s="94">
        <v>32</v>
      </c>
      <c r="B40" s="446" t="s">
        <v>571</v>
      </c>
      <c r="C40" s="580" t="s">
        <v>572</v>
      </c>
      <c r="D40" s="450">
        <v>60001016853</v>
      </c>
      <c r="E40" s="582" t="s">
        <v>1182</v>
      </c>
      <c r="F40" s="580" t="s">
        <v>319</v>
      </c>
      <c r="G40" s="504">
        <v>375</v>
      </c>
      <c r="H40" s="504">
        <f t="shared" si="0"/>
        <v>367.5</v>
      </c>
      <c r="I40" s="504">
        <v>73.5</v>
      </c>
    </row>
    <row r="41" spans="1:9">
      <c r="A41" s="94">
        <v>33</v>
      </c>
      <c r="B41" s="446" t="s">
        <v>573</v>
      </c>
      <c r="C41" s="580" t="s">
        <v>574</v>
      </c>
      <c r="D41" s="450">
        <v>38001010926</v>
      </c>
      <c r="E41" s="582" t="s">
        <v>1182</v>
      </c>
      <c r="F41" s="580" t="s">
        <v>319</v>
      </c>
      <c r="G41" s="504">
        <v>375</v>
      </c>
      <c r="H41" s="504">
        <f t="shared" si="0"/>
        <v>367.5</v>
      </c>
      <c r="I41" s="504">
        <v>73.5</v>
      </c>
    </row>
    <row r="42" spans="1:9" ht="55.2">
      <c r="A42" s="94">
        <v>34</v>
      </c>
      <c r="B42" s="446" t="s">
        <v>575</v>
      </c>
      <c r="C42" s="580" t="s">
        <v>576</v>
      </c>
      <c r="D42" s="450">
        <v>25001043877</v>
      </c>
      <c r="E42" s="580" t="s">
        <v>1193</v>
      </c>
      <c r="F42" s="580" t="s">
        <v>319</v>
      </c>
      <c r="G42" s="504">
        <v>625</v>
      </c>
      <c r="H42" s="504">
        <f t="shared" si="0"/>
        <v>612.5</v>
      </c>
      <c r="I42" s="504">
        <v>122.5</v>
      </c>
    </row>
    <row r="43" spans="1:9" ht="55.2">
      <c r="A43" s="94">
        <v>35</v>
      </c>
      <c r="B43" s="446" t="s">
        <v>577</v>
      </c>
      <c r="C43" s="580" t="s">
        <v>578</v>
      </c>
      <c r="D43" s="450" t="s">
        <v>685</v>
      </c>
      <c r="E43" s="580" t="s">
        <v>1194</v>
      </c>
      <c r="F43" s="580" t="s">
        <v>319</v>
      </c>
      <c r="G43" s="504">
        <v>1250</v>
      </c>
      <c r="H43" s="504">
        <f t="shared" si="0"/>
        <v>1225</v>
      </c>
      <c r="I43" s="504">
        <v>245</v>
      </c>
    </row>
    <row r="44" spans="1:9" ht="27.6">
      <c r="A44" s="94">
        <v>36</v>
      </c>
      <c r="B44" s="446" t="s">
        <v>579</v>
      </c>
      <c r="C44" s="580" t="s">
        <v>580</v>
      </c>
      <c r="D44" s="450" t="s">
        <v>686</v>
      </c>
      <c r="E44" s="581" t="s">
        <v>1195</v>
      </c>
      <c r="F44" s="580" t="s">
        <v>319</v>
      </c>
      <c r="G44" s="504">
        <v>625</v>
      </c>
      <c r="H44" s="504">
        <v>625</v>
      </c>
      <c r="I44" s="504">
        <v>125</v>
      </c>
    </row>
    <row r="45" spans="1:9" ht="27.6">
      <c r="A45" s="94">
        <v>37</v>
      </c>
      <c r="B45" s="446" t="s">
        <v>581</v>
      </c>
      <c r="C45" s="580" t="s">
        <v>582</v>
      </c>
      <c r="D45" s="450" t="s">
        <v>687</v>
      </c>
      <c r="E45" s="581" t="s">
        <v>1195</v>
      </c>
      <c r="F45" s="580" t="s">
        <v>319</v>
      </c>
      <c r="G45" s="504">
        <v>625</v>
      </c>
      <c r="H45" s="504">
        <v>625</v>
      </c>
      <c r="I45" s="504">
        <v>125</v>
      </c>
    </row>
    <row r="46" spans="1:9" ht="27.6">
      <c r="A46" s="94">
        <v>38</v>
      </c>
      <c r="B46" s="446" t="s">
        <v>583</v>
      </c>
      <c r="C46" s="580" t="s">
        <v>584</v>
      </c>
      <c r="D46" s="450">
        <v>24001002325</v>
      </c>
      <c r="E46" s="581" t="s">
        <v>1195</v>
      </c>
      <c r="F46" s="580" t="s">
        <v>319</v>
      </c>
      <c r="G46" s="504">
        <v>625</v>
      </c>
      <c r="H46" s="504">
        <v>625</v>
      </c>
      <c r="I46" s="504">
        <v>125</v>
      </c>
    </row>
    <row r="47" spans="1:9" ht="27.6">
      <c r="A47" s="94">
        <v>39</v>
      </c>
      <c r="B47" s="446" t="s">
        <v>536</v>
      </c>
      <c r="C47" s="580" t="s">
        <v>585</v>
      </c>
      <c r="D47" s="450" t="s">
        <v>688</v>
      </c>
      <c r="E47" s="581" t="s">
        <v>1195</v>
      </c>
      <c r="F47" s="580" t="s">
        <v>319</v>
      </c>
      <c r="G47" s="504">
        <v>625</v>
      </c>
      <c r="H47" s="504">
        <v>625</v>
      </c>
      <c r="I47" s="504">
        <v>125</v>
      </c>
    </row>
    <row r="48" spans="1:9" ht="27.6">
      <c r="A48" s="94">
        <v>40</v>
      </c>
      <c r="B48" s="446" t="s">
        <v>540</v>
      </c>
      <c r="C48" s="580" t="s">
        <v>586</v>
      </c>
      <c r="D48" s="450" t="s">
        <v>689</v>
      </c>
      <c r="E48" s="581" t="s">
        <v>1195</v>
      </c>
      <c r="F48" s="580" t="s">
        <v>319</v>
      </c>
      <c r="G48" s="504">
        <v>1500</v>
      </c>
      <c r="H48" s="504">
        <f t="shared" si="0"/>
        <v>1470</v>
      </c>
      <c r="I48" s="504">
        <v>294</v>
      </c>
    </row>
    <row r="49" spans="1:9" ht="27.6">
      <c r="A49" s="94">
        <v>41</v>
      </c>
      <c r="B49" s="446" t="s">
        <v>587</v>
      </c>
      <c r="C49" s="580" t="s">
        <v>586</v>
      </c>
      <c r="D49" s="450" t="s">
        <v>690</v>
      </c>
      <c r="E49" s="581" t="s">
        <v>1195</v>
      </c>
      <c r="F49" s="580" t="s">
        <v>319</v>
      </c>
      <c r="G49" s="504">
        <v>1500</v>
      </c>
      <c r="H49" s="504">
        <f t="shared" si="0"/>
        <v>1470</v>
      </c>
      <c r="I49" s="504">
        <v>294</v>
      </c>
    </row>
    <row r="50" spans="1:9" ht="27.6">
      <c r="A50" s="94">
        <v>42</v>
      </c>
      <c r="B50" s="446" t="s">
        <v>588</v>
      </c>
      <c r="C50" s="580" t="s">
        <v>589</v>
      </c>
      <c r="D50" s="450" t="s">
        <v>691</v>
      </c>
      <c r="E50" s="581" t="s">
        <v>1195</v>
      </c>
      <c r="F50" s="580" t="s">
        <v>319</v>
      </c>
      <c r="G50" s="504">
        <v>2000</v>
      </c>
      <c r="H50" s="504">
        <f t="shared" si="0"/>
        <v>1960</v>
      </c>
      <c r="I50" s="504">
        <v>392</v>
      </c>
    </row>
    <row r="51" spans="1:9" ht="27.6">
      <c r="A51" s="94">
        <v>43</v>
      </c>
      <c r="B51" s="446" t="s">
        <v>590</v>
      </c>
      <c r="C51" s="580" t="s">
        <v>591</v>
      </c>
      <c r="D51" s="450" t="s">
        <v>692</v>
      </c>
      <c r="E51" s="581" t="s">
        <v>1195</v>
      </c>
      <c r="F51" s="580" t="s">
        <v>319</v>
      </c>
      <c r="G51" s="504">
        <v>750</v>
      </c>
      <c r="H51" s="504">
        <f t="shared" si="0"/>
        <v>735</v>
      </c>
      <c r="I51" s="504">
        <v>147</v>
      </c>
    </row>
    <row r="52" spans="1:9">
      <c r="A52" s="94">
        <v>44</v>
      </c>
      <c r="B52" s="446" t="s">
        <v>592</v>
      </c>
      <c r="C52" s="580" t="s">
        <v>593</v>
      </c>
      <c r="D52" s="450">
        <v>59001102272</v>
      </c>
      <c r="E52" s="580" t="s">
        <v>1192</v>
      </c>
      <c r="F52" s="580" t="s">
        <v>319</v>
      </c>
      <c r="G52" s="504">
        <v>200</v>
      </c>
      <c r="H52" s="504">
        <f t="shared" si="0"/>
        <v>196</v>
      </c>
      <c r="I52" s="504">
        <v>39.200000000000003</v>
      </c>
    </row>
    <row r="53" spans="1:9">
      <c r="A53" s="94">
        <v>45</v>
      </c>
      <c r="B53" s="584" t="s">
        <v>538</v>
      </c>
      <c r="C53" s="580" t="s">
        <v>594</v>
      </c>
      <c r="D53" s="450" t="s">
        <v>693</v>
      </c>
      <c r="E53" s="580" t="s">
        <v>1192</v>
      </c>
      <c r="F53" s="580" t="s">
        <v>319</v>
      </c>
      <c r="G53" s="504">
        <v>200</v>
      </c>
      <c r="H53" s="504">
        <v>200</v>
      </c>
      <c r="I53" s="504">
        <v>40</v>
      </c>
    </row>
    <row r="54" spans="1:9">
      <c r="A54" s="94">
        <v>46</v>
      </c>
      <c r="B54" s="444" t="s">
        <v>534</v>
      </c>
      <c r="C54" s="580" t="s">
        <v>595</v>
      </c>
      <c r="D54" s="453" t="s">
        <v>694</v>
      </c>
      <c r="E54" s="581" t="s">
        <v>1191</v>
      </c>
      <c r="F54" s="580" t="s">
        <v>319</v>
      </c>
      <c r="G54" s="504">
        <v>800</v>
      </c>
      <c r="H54" s="504">
        <f t="shared" si="0"/>
        <v>784</v>
      </c>
      <c r="I54" s="504">
        <v>156.80000000000001</v>
      </c>
    </row>
    <row r="55" spans="1:9">
      <c r="A55" s="94">
        <v>47</v>
      </c>
      <c r="B55" s="446" t="s">
        <v>596</v>
      </c>
      <c r="C55" s="580" t="s">
        <v>597</v>
      </c>
      <c r="D55" s="450" t="s">
        <v>695</v>
      </c>
      <c r="E55" s="580" t="s">
        <v>1192</v>
      </c>
      <c r="F55" s="580" t="s">
        <v>319</v>
      </c>
      <c r="G55" s="504">
        <v>200</v>
      </c>
      <c r="H55" s="504">
        <f t="shared" si="0"/>
        <v>196</v>
      </c>
      <c r="I55" s="504">
        <v>39.200000000000003</v>
      </c>
    </row>
    <row r="56" spans="1:9">
      <c r="A56" s="94">
        <v>48</v>
      </c>
      <c r="B56" s="446" t="s">
        <v>598</v>
      </c>
      <c r="C56" s="580" t="s">
        <v>599</v>
      </c>
      <c r="D56" s="452">
        <v>41001012948</v>
      </c>
      <c r="E56" s="580" t="s">
        <v>1192</v>
      </c>
      <c r="F56" s="580" t="s">
        <v>319</v>
      </c>
      <c r="G56" s="504">
        <v>200</v>
      </c>
      <c r="H56" s="504">
        <f t="shared" si="0"/>
        <v>196</v>
      </c>
      <c r="I56" s="504">
        <v>39.200000000000003</v>
      </c>
    </row>
    <row r="57" spans="1:9">
      <c r="A57" s="94">
        <v>49</v>
      </c>
      <c r="B57" s="446" t="s">
        <v>600</v>
      </c>
      <c r="C57" s="580" t="s">
        <v>601</v>
      </c>
      <c r="D57" s="452">
        <v>11001012601</v>
      </c>
      <c r="E57" s="580" t="s">
        <v>1192</v>
      </c>
      <c r="F57" s="580" t="s">
        <v>319</v>
      </c>
      <c r="G57" s="504">
        <v>200</v>
      </c>
      <c r="H57" s="504">
        <f t="shared" si="0"/>
        <v>196</v>
      </c>
      <c r="I57" s="504">
        <v>39.200000000000003</v>
      </c>
    </row>
    <row r="58" spans="1:9">
      <c r="A58" s="94">
        <v>50</v>
      </c>
      <c r="B58" s="446" t="s">
        <v>602</v>
      </c>
      <c r="C58" s="580" t="s">
        <v>603</v>
      </c>
      <c r="D58" s="452">
        <v>39001044496</v>
      </c>
      <c r="E58" s="580" t="s">
        <v>1192</v>
      </c>
      <c r="F58" s="580" t="s">
        <v>319</v>
      </c>
      <c r="G58" s="504">
        <v>200</v>
      </c>
      <c r="H58" s="504">
        <f t="shared" si="0"/>
        <v>196</v>
      </c>
      <c r="I58" s="504">
        <v>39.200000000000003</v>
      </c>
    </row>
    <row r="59" spans="1:9">
      <c r="A59" s="94">
        <v>51</v>
      </c>
      <c r="B59" s="446" t="s">
        <v>536</v>
      </c>
      <c r="C59" s="580" t="s">
        <v>604</v>
      </c>
      <c r="D59" s="452">
        <v>29001040014</v>
      </c>
      <c r="E59" s="580" t="s">
        <v>1192</v>
      </c>
      <c r="F59" s="580" t="s">
        <v>319</v>
      </c>
      <c r="G59" s="504">
        <v>200</v>
      </c>
      <c r="H59" s="504">
        <f t="shared" si="0"/>
        <v>196</v>
      </c>
      <c r="I59" s="504">
        <v>39.200000000000003</v>
      </c>
    </row>
    <row r="60" spans="1:9">
      <c r="A60" s="94">
        <v>52</v>
      </c>
      <c r="B60" s="446" t="s">
        <v>605</v>
      </c>
      <c r="C60" s="580" t="s">
        <v>606</v>
      </c>
      <c r="D60" s="451" t="s">
        <v>696</v>
      </c>
      <c r="E60" s="580" t="s">
        <v>1192</v>
      </c>
      <c r="F60" s="580" t="s">
        <v>319</v>
      </c>
      <c r="G60" s="504">
        <v>200</v>
      </c>
      <c r="H60" s="504">
        <f t="shared" si="0"/>
        <v>196</v>
      </c>
      <c r="I60" s="504">
        <v>39.200000000000003</v>
      </c>
    </row>
    <row r="61" spans="1:9">
      <c r="A61" s="94">
        <v>53</v>
      </c>
      <c r="B61" s="446" t="s">
        <v>607</v>
      </c>
      <c r="C61" s="580" t="s">
        <v>608</v>
      </c>
      <c r="D61" s="452">
        <v>58001002291</v>
      </c>
      <c r="E61" s="580" t="s">
        <v>1192</v>
      </c>
      <c r="F61" s="580" t="s">
        <v>319</v>
      </c>
      <c r="G61" s="504">
        <v>200</v>
      </c>
      <c r="H61" s="504">
        <f t="shared" si="0"/>
        <v>196</v>
      </c>
      <c r="I61" s="504">
        <v>39.200000000000003</v>
      </c>
    </row>
    <row r="62" spans="1:9">
      <c r="A62" s="94">
        <v>54</v>
      </c>
      <c r="B62" s="446" t="s">
        <v>521</v>
      </c>
      <c r="C62" s="580" t="s">
        <v>609</v>
      </c>
      <c r="D62" s="452">
        <v>42001014913</v>
      </c>
      <c r="E62" s="580" t="s">
        <v>1192</v>
      </c>
      <c r="F62" s="580" t="s">
        <v>319</v>
      </c>
      <c r="G62" s="504">
        <v>200</v>
      </c>
      <c r="H62" s="504">
        <f t="shared" si="0"/>
        <v>196</v>
      </c>
      <c r="I62" s="504">
        <v>39.200000000000003</v>
      </c>
    </row>
    <row r="63" spans="1:9">
      <c r="A63" s="94">
        <v>55</v>
      </c>
      <c r="B63" s="446" t="s">
        <v>563</v>
      </c>
      <c r="C63" s="580" t="s">
        <v>610</v>
      </c>
      <c r="D63" s="450" t="s">
        <v>697</v>
      </c>
      <c r="E63" s="580" t="s">
        <v>1191</v>
      </c>
      <c r="F63" s="580" t="s">
        <v>319</v>
      </c>
      <c r="G63" s="504">
        <v>750</v>
      </c>
      <c r="H63" s="504">
        <v>750</v>
      </c>
      <c r="I63" s="504">
        <v>150</v>
      </c>
    </row>
    <row r="64" spans="1:9" ht="27.6">
      <c r="A64" s="94">
        <v>56</v>
      </c>
      <c r="B64" s="446" t="s">
        <v>611</v>
      </c>
      <c r="C64" s="580" t="s">
        <v>612</v>
      </c>
      <c r="D64" s="451" t="s">
        <v>698</v>
      </c>
      <c r="E64" s="581" t="s">
        <v>1195</v>
      </c>
      <c r="F64" s="580" t="s">
        <v>319</v>
      </c>
      <c r="G64" s="504">
        <v>625</v>
      </c>
      <c r="H64" s="504">
        <f t="shared" si="0"/>
        <v>612.5</v>
      </c>
      <c r="I64" s="504">
        <v>122.5</v>
      </c>
    </row>
    <row r="65" spans="1:9">
      <c r="A65" s="94">
        <v>57</v>
      </c>
      <c r="B65" s="446" t="s">
        <v>613</v>
      </c>
      <c r="C65" s="580" t="s">
        <v>614</v>
      </c>
      <c r="D65" s="473" t="s">
        <v>699</v>
      </c>
      <c r="E65" s="580" t="s">
        <v>1192</v>
      </c>
      <c r="F65" s="580" t="s">
        <v>319</v>
      </c>
      <c r="G65" s="504">
        <v>200</v>
      </c>
      <c r="H65" s="504">
        <v>200</v>
      </c>
      <c r="I65" s="504">
        <v>40</v>
      </c>
    </row>
    <row r="66" spans="1:9">
      <c r="A66" s="94">
        <v>58</v>
      </c>
      <c r="B66" s="446" t="s">
        <v>615</v>
      </c>
      <c r="C66" s="580" t="s">
        <v>616</v>
      </c>
      <c r="D66" s="473" t="s">
        <v>700</v>
      </c>
      <c r="E66" s="580" t="s">
        <v>1192</v>
      </c>
      <c r="F66" s="580" t="s">
        <v>319</v>
      </c>
      <c r="G66" s="504">
        <v>200</v>
      </c>
      <c r="H66" s="504">
        <f t="shared" si="0"/>
        <v>196</v>
      </c>
      <c r="I66" s="504">
        <v>39.200000000000003</v>
      </c>
    </row>
    <row r="67" spans="1:9">
      <c r="A67" s="94">
        <v>59</v>
      </c>
      <c r="B67" s="446" t="s">
        <v>588</v>
      </c>
      <c r="C67" s="580" t="s">
        <v>617</v>
      </c>
      <c r="D67" s="451" t="s">
        <v>701</v>
      </c>
      <c r="E67" s="580" t="s">
        <v>1191</v>
      </c>
      <c r="F67" s="580" t="s">
        <v>319</v>
      </c>
      <c r="G67" s="504">
        <v>875</v>
      </c>
      <c r="H67" s="504">
        <v>875</v>
      </c>
      <c r="I67" s="504">
        <v>175</v>
      </c>
    </row>
    <row r="68" spans="1:9" ht="27.6">
      <c r="A68" s="94">
        <v>60</v>
      </c>
      <c r="B68" s="444" t="s">
        <v>618</v>
      </c>
      <c r="C68" s="580" t="s">
        <v>619</v>
      </c>
      <c r="D68" s="448" t="s">
        <v>702</v>
      </c>
      <c r="E68" s="581" t="s">
        <v>1178</v>
      </c>
      <c r="F68" s="580" t="s">
        <v>319</v>
      </c>
      <c r="G68" s="504">
        <v>1000</v>
      </c>
      <c r="H68" s="504">
        <f t="shared" si="0"/>
        <v>980</v>
      </c>
      <c r="I68" s="504">
        <v>196</v>
      </c>
    </row>
    <row r="69" spans="1:9">
      <c r="A69" s="94">
        <v>61</v>
      </c>
      <c r="B69" s="564" t="s">
        <v>620</v>
      </c>
      <c r="C69" s="580" t="s">
        <v>621</v>
      </c>
      <c r="D69" s="565">
        <v>61009032249</v>
      </c>
      <c r="E69" s="580" t="s">
        <v>1192</v>
      </c>
      <c r="F69" s="580" t="s">
        <v>319</v>
      </c>
      <c r="G69" s="504">
        <v>200</v>
      </c>
      <c r="H69" s="504">
        <f t="shared" si="0"/>
        <v>196</v>
      </c>
      <c r="I69" s="504">
        <v>39.200000000000003</v>
      </c>
    </row>
    <row r="70" spans="1:9" ht="27.6">
      <c r="A70" s="94">
        <v>62</v>
      </c>
      <c r="B70" s="566" t="s">
        <v>622</v>
      </c>
      <c r="C70" s="580" t="s">
        <v>595</v>
      </c>
      <c r="D70" s="567" t="s">
        <v>703</v>
      </c>
      <c r="E70" s="581" t="s">
        <v>1178</v>
      </c>
      <c r="F70" s="580" t="s">
        <v>319</v>
      </c>
      <c r="G70" s="504">
        <v>1000</v>
      </c>
      <c r="H70" s="504">
        <f t="shared" si="0"/>
        <v>980</v>
      </c>
      <c r="I70" s="504">
        <v>196</v>
      </c>
    </row>
    <row r="71" spans="1:9" ht="27.6">
      <c r="A71" s="94">
        <v>63</v>
      </c>
      <c r="B71" s="564" t="s">
        <v>623</v>
      </c>
      <c r="C71" s="580" t="s">
        <v>624</v>
      </c>
      <c r="D71" s="567" t="s">
        <v>704</v>
      </c>
      <c r="E71" s="581" t="s">
        <v>1195</v>
      </c>
      <c r="F71" s="580" t="s">
        <v>319</v>
      </c>
      <c r="G71" s="504">
        <v>1000</v>
      </c>
      <c r="H71" s="504">
        <v>1000</v>
      </c>
      <c r="I71" s="504">
        <v>200</v>
      </c>
    </row>
    <row r="72" spans="1:9">
      <c r="A72" s="94">
        <v>64</v>
      </c>
      <c r="B72" s="446" t="s">
        <v>625</v>
      </c>
      <c r="C72" s="580" t="s">
        <v>626</v>
      </c>
      <c r="D72" s="473" t="s">
        <v>705</v>
      </c>
      <c r="E72" s="580" t="s">
        <v>1192</v>
      </c>
      <c r="F72" s="580" t="s">
        <v>319</v>
      </c>
      <c r="G72" s="504">
        <v>200</v>
      </c>
      <c r="H72" s="504">
        <f t="shared" si="0"/>
        <v>196</v>
      </c>
      <c r="I72" s="504">
        <v>39.200000000000003</v>
      </c>
    </row>
    <row r="73" spans="1:9">
      <c r="A73" s="94">
        <v>65</v>
      </c>
      <c r="B73" s="568" t="s">
        <v>627</v>
      </c>
      <c r="C73" s="580" t="s">
        <v>628</v>
      </c>
      <c r="D73" s="569" t="s">
        <v>706</v>
      </c>
      <c r="E73" s="580" t="s">
        <v>1192</v>
      </c>
      <c r="F73" s="580" t="s">
        <v>319</v>
      </c>
      <c r="G73" s="504">
        <v>200</v>
      </c>
      <c r="H73" s="504">
        <f t="shared" si="0"/>
        <v>196</v>
      </c>
      <c r="I73" s="504">
        <v>39.200000000000003</v>
      </c>
    </row>
    <row r="74" spans="1:9">
      <c r="A74" s="94">
        <v>66</v>
      </c>
      <c r="B74" s="446" t="s">
        <v>629</v>
      </c>
      <c r="C74" s="580" t="s">
        <v>630</v>
      </c>
      <c r="D74" s="473" t="s">
        <v>707</v>
      </c>
      <c r="E74" s="580" t="s">
        <v>1192</v>
      </c>
      <c r="F74" s="580" t="s">
        <v>319</v>
      </c>
      <c r="G74" s="504">
        <v>200</v>
      </c>
      <c r="H74" s="504">
        <f t="shared" si="0"/>
        <v>196</v>
      </c>
      <c r="I74" s="504">
        <v>39.200000000000003</v>
      </c>
    </row>
    <row r="75" spans="1:9">
      <c r="A75" s="94">
        <v>67</v>
      </c>
      <c r="B75" s="446" t="s">
        <v>631</v>
      </c>
      <c r="C75" s="580" t="s">
        <v>632</v>
      </c>
      <c r="D75" s="473" t="s">
        <v>708</v>
      </c>
      <c r="E75" s="580" t="s">
        <v>1192</v>
      </c>
      <c r="F75" s="580" t="s">
        <v>319</v>
      </c>
      <c r="G75" s="504">
        <v>200</v>
      </c>
      <c r="H75" s="504">
        <f t="shared" si="0"/>
        <v>196</v>
      </c>
      <c r="I75" s="504">
        <v>39.200000000000003</v>
      </c>
    </row>
    <row r="76" spans="1:9">
      <c r="A76" s="94">
        <v>68</v>
      </c>
      <c r="B76" s="446" t="s">
        <v>633</v>
      </c>
      <c r="C76" s="580" t="s">
        <v>634</v>
      </c>
      <c r="D76" s="455" t="s">
        <v>709</v>
      </c>
      <c r="E76" s="580" t="s">
        <v>1192</v>
      </c>
      <c r="F76" s="580" t="s">
        <v>319</v>
      </c>
      <c r="G76" s="504">
        <v>200</v>
      </c>
      <c r="H76" s="504">
        <f t="shared" si="0"/>
        <v>196</v>
      </c>
      <c r="I76" s="504">
        <v>39.200000000000003</v>
      </c>
    </row>
    <row r="77" spans="1:9">
      <c r="A77" s="94">
        <v>69</v>
      </c>
      <c r="B77" s="444" t="s">
        <v>635</v>
      </c>
      <c r="C77" s="580" t="s">
        <v>636</v>
      </c>
      <c r="D77" s="570" t="s">
        <v>710</v>
      </c>
      <c r="E77" s="580" t="s">
        <v>1192</v>
      </c>
      <c r="F77" s="580" t="s">
        <v>319</v>
      </c>
      <c r="G77" s="504">
        <v>200</v>
      </c>
      <c r="H77" s="504">
        <f t="shared" ref="H77:H97" si="1">G77-(G77*2/100)</f>
        <v>196</v>
      </c>
      <c r="I77" s="504">
        <v>39.200000000000003</v>
      </c>
    </row>
    <row r="78" spans="1:9">
      <c r="A78" s="94">
        <v>70</v>
      </c>
      <c r="B78" s="446" t="s">
        <v>637</v>
      </c>
      <c r="C78" s="580" t="s">
        <v>638</v>
      </c>
      <c r="D78" s="455" t="s">
        <v>711</v>
      </c>
      <c r="E78" s="580" t="s">
        <v>1192</v>
      </c>
      <c r="F78" s="580" t="s">
        <v>319</v>
      </c>
      <c r="G78" s="504">
        <v>200</v>
      </c>
      <c r="H78" s="504">
        <v>200</v>
      </c>
      <c r="I78" s="504">
        <v>40</v>
      </c>
    </row>
    <row r="79" spans="1:9">
      <c r="A79" s="94">
        <v>71</v>
      </c>
      <c r="B79" s="446" t="s">
        <v>639</v>
      </c>
      <c r="C79" s="580" t="s">
        <v>640</v>
      </c>
      <c r="D79" s="455" t="s">
        <v>712</v>
      </c>
      <c r="E79" s="580" t="s">
        <v>1192</v>
      </c>
      <c r="F79" s="580" t="s">
        <v>319</v>
      </c>
      <c r="G79" s="504">
        <v>200</v>
      </c>
      <c r="H79" s="504">
        <f t="shared" si="1"/>
        <v>196</v>
      </c>
      <c r="I79" s="504">
        <v>39.200000000000003</v>
      </c>
    </row>
    <row r="80" spans="1:9">
      <c r="A80" s="94">
        <v>72</v>
      </c>
      <c r="B80" s="446" t="s">
        <v>592</v>
      </c>
      <c r="C80" s="580" t="s">
        <v>641</v>
      </c>
      <c r="D80" s="455" t="s">
        <v>713</v>
      </c>
      <c r="E80" s="580" t="s">
        <v>1192</v>
      </c>
      <c r="F80" s="580" t="s">
        <v>319</v>
      </c>
      <c r="G80" s="504">
        <v>204</v>
      </c>
      <c r="H80" s="504">
        <v>204</v>
      </c>
      <c r="I80" s="504">
        <v>40.799999999999997</v>
      </c>
    </row>
    <row r="81" spans="1:9">
      <c r="A81" s="94">
        <v>73</v>
      </c>
      <c r="B81" s="446" t="s">
        <v>642</v>
      </c>
      <c r="C81" s="580" t="s">
        <v>643</v>
      </c>
      <c r="D81" s="455" t="s">
        <v>714</v>
      </c>
      <c r="E81" s="580" t="s">
        <v>1192</v>
      </c>
      <c r="F81" s="580" t="s">
        <v>319</v>
      </c>
      <c r="G81" s="504">
        <v>200</v>
      </c>
      <c r="H81" s="504">
        <f t="shared" si="1"/>
        <v>196</v>
      </c>
      <c r="I81" s="504">
        <v>39.200000000000003</v>
      </c>
    </row>
    <row r="82" spans="1:9">
      <c r="A82" s="94">
        <v>74</v>
      </c>
      <c r="B82" s="446" t="s">
        <v>549</v>
      </c>
      <c r="C82" s="580" t="s">
        <v>644</v>
      </c>
      <c r="D82" s="571" t="s">
        <v>715</v>
      </c>
      <c r="E82" s="580" t="s">
        <v>1192</v>
      </c>
      <c r="F82" s="580" t="s">
        <v>319</v>
      </c>
      <c r="G82" s="504">
        <v>204</v>
      </c>
      <c r="H82" s="504">
        <v>204</v>
      </c>
      <c r="I82" s="504">
        <v>40.799999999999997</v>
      </c>
    </row>
    <row r="83" spans="1:9">
      <c r="A83" s="94">
        <v>75</v>
      </c>
      <c r="B83" s="446" t="s">
        <v>645</v>
      </c>
      <c r="C83" s="580" t="s">
        <v>646</v>
      </c>
      <c r="D83" s="455" t="s">
        <v>716</v>
      </c>
      <c r="E83" s="580" t="s">
        <v>1192</v>
      </c>
      <c r="F83" s="580" t="s">
        <v>319</v>
      </c>
      <c r="G83" s="504">
        <v>200</v>
      </c>
      <c r="H83" s="504">
        <f t="shared" si="1"/>
        <v>196</v>
      </c>
      <c r="I83" s="504">
        <v>39.200000000000003</v>
      </c>
    </row>
    <row r="84" spans="1:9">
      <c r="A84" s="94">
        <v>76</v>
      </c>
      <c r="B84" s="446" t="s">
        <v>534</v>
      </c>
      <c r="C84" s="580" t="s">
        <v>647</v>
      </c>
      <c r="D84" s="455" t="s">
        <v>717</v>
      </c>
      <c r="E84" s="580" t="s">
        <v>1192</v>
      </c>
      <c r="F84" s="580" t="s">
        <v>319</v>
      </c>
      <c r="G84" s="504">
        <v>200</v>
      </c>
      <c r="H84" s="504">
        <v>200</v>
      </c>
      <c r="I84" s="504">
        <v>40</v>
      </c>
    </row>
    <row r="85" spans="1:9" ht="27.6">
      <c r="A85" s="94">
        <v>77</v>
      </c>
      <c r="B85" s="445" t="s">
        <v>529</v>
      </c>
      <c r="C85" s="580" t="s">
        <v>648</v>
      </c>
      <c r="D85" s="572">
        <v>35001106335</v>
      </c>
      <c r="E85" s="581" t="s">
        <v>1195</v>
      </c>
      <c r="F85" s="580" t="s">
        <v>319</v>
      </c>
      <c r="G85" s="504">
        <v>625</v>
      </c>
      <c r="H85" s="504">
        <f t="shared" si="1"/>
        <v>612.5</v>
      </c>
      <c r="I85" s="504">
        <v>122.5</v>
      </c>
    </row>
    <row r="86" spans="1:9">
      <c r="A86" s="94">
        <v>78</v>
      </c>
      <c r="B86" s="445" t="s">
        <v>635</v>
      </c>
      <c r="C86" s="580" t="s">
        <v>649</v>
      </c>
      <c r="D86" s="448" t="s">
        <v>718</v>
      </c>
      <c r="E86" s="580" t="s">
        <v>1192</v>
      </c>
      <c r="F86" s="580" t="s">
        <v>319</v>
      </c>
      <c r="G86" s="504">
        <v>200</v>
      </c>
      <c r="H86" s="504">
        <f t="shared" si="1"/>
        <v>196</v>
      </c>
      <c r="I86" s="504">
        <v>39.200000000000003</v>
      </c>
    </row>
    <row r="87" spans="1:9" ht="27.6">
      <c r="A87" s="94">
        <v>79</v>
      </c>
      <c r="B87" s="444" t="s">
        <v>650</v>
      </c>
      <c r="C87" s="580" t="s">
        <v>651</v>
      </c>
      <c r="D87" s="448" t="s">
        <v>719</v>
      </c>
      <c r="E87" s="581" t="s">
        <v>1195</v>
      </c>
      <c r="F87" s="580" t="s">
        <v>319</v>
      </c>
      <c r="G87" s="504">
        <v>625</v>
      </c>
      <c r="H87" s="504">
        <f t="shared" si="1"/>
        <v>612.5</v>
      </c>
      <c r="I87" s="504">
        <v>122.5</v>
      </c>
    </row>
    <row r="88" spans="1:9" ht="27.6">
      <c r="A88" s="94">
        <v>80</v>
      </c>
      <c r="B88" s="444" t="s">
        <v>579</v>
      </c>
      <c r="C88" s="580" t="s">
        <v>652</v>
      </c>
      <c r="D88" s="573" t="s">
        <v>720</v>
      </c>
      <c r="E88" s="581" t="s">
        <v>1195</v>
      </c>
      <c r="F88" s="580" t="s">
        <v>319</v>
      </c>
      <c r="G88" s="504">
        <v>1875</v>
      </c>
      <c r="H88" s="504">
        <v>1875</v>
      </c>
      <c r="I88" s="504">
        <v>375</v>
      </c>
    </row>
    <row r="89" spans="1:9">
      <c r="A89" s="94">
        <v>81</v>
      </c>
      <c r="B89" s="444" t="s">
        <v>575</v>
      </c>
      <c r="C89" s="580" t="s">
        <v>653</v>
      </c>
      <c r="D89" s="448" t="s">
        <v>721</v>
      </c>
      <c r="E89" s="580" t="s">
        <v>1192</v>
      </c>
      <c r="F89" s="580" t="s">
        <v>319</v>
      </c>
      <c r="G89" s="504">
        <v>200</v>
      </c>
      <c r="H89" s="504">
        <f t="shared" si="1"/>
        <v>196</v>
      </c>
      <c r="I89" s="585">
        <v>39.200000000000003</v>
      </c>
    </row>
    <row r="90" spans="1:9">
      <c r="A90" s="94">
        <v>82</v>
      </c>
      <c r="B90" s="444" t="s">
        <v>654</v>
      </c>
      <c r="C90" s="580" t="s">
        <v>655</v>
      </c>
      <c r="D90" s="448" t="s">
        <v>722</v>
      </c>
      <c r="E90" s="580" t="s">
        <v>1192</v>
      </c>
      <c r="F90" s="580" t="s">
        <v>319</v>
      </c>
      <c r="G90" s="504">
        <v>200</v>
      </c>
      <c r="H90" s="504">
        <v>200</v>
      </c>
      <c r="I90" s="504">
        <v>40</v>
      </c>
    </row>
    <row r="91" spans="1:9">
      <c r="A91" s="94">
        <v>83</v>
      </c>
      <c r="B91" s="446" t="s">
        <v>531</v>
      </c>
      <c r="C91" s="580" t="s">
        <v>656</v>
      </c>
      <c r="D91" s="473" t="s">
        <v>723</v>
      </c>
      <c r="E91" s="580" t="s">
        <v>1192</v>
      </c>
      <c r="F91" s="580" t="s">
        <v>319</v>
      </c>
      <c r="G91" s="504">
        <v>200</v>
      </c>
      <c r="H91" s="504">
        <v>200</v>
      </c>
      <c r="I91" s="504">
        <v>40</v>
      </c>
    </row>
    <row r="92" spans="1:9">
      <c r="A92" s="94">
        <v>84</v>
      </c>
      <c r="B92" s="568" t="s">
        <v>523</v>
      </c>
      <c r="C92" s="580" t="s">
        <v>657</v>
      </c>
      <c r="D92" s="569" t="s">
        <v>724</v>
      </c>
      <c r="E92" s="580" t="s">
        <v>1192</v>
      </c>
      <c r="F92" s="580" t="s">
        <v>319</v>
      </c>
      <c r="G92" s="585">
        <v>200</v>
      </c>
      <c r="H92" s="504">
        <f t="shared" si="1"/>
        <v>196</v>
      </c>
      <c r="I92" s="585">
        <v>39.200000000000003</v>
      </c>
    </row>
    <row r="93" spans="1:9">
      <c r="A93" s="94">
        <v>85</v>
      </c>
      <c r="B93" s="446" t="s">
        <v>658</v>
      </c>
      <c r="C93" s="580" t="s">
        <v>659</v>
      </c>
      <c r="D93" s="450" t="s">
        <v>725</v>
      </c>
      <c r="E93" s="580" t="s">
        <v>1192</v>
      </c>
      <c r="F93" s="580" t="s">
        <v>319</v>
      </c>
      <c r="G93" s="504">
        <v>200</v>
      </c>
      <c r="H93" s="504">
        <f t="shared" si="1"/>
        <v>196</v>
      </c>
      <c r="I93" s="585">
        <v>39.200000000000003</v>
      </c>
    </row>
    <row r="94" spans="1:9">
      <c r="A94" s="94">
        <v>86</v>
      </c>
      <c r="B94" s="590" t="s">
        <v>660</v>
      </c>
      <c r="C94" s="580" t="s">
        <v>661</v>
      </c>
      <c r="D94" s="452">
        <v>19001002627</v>
      </c>
      <c r="E94" s="580" t="s">
        <v>1192</v>
      </c>
      <c r="F94" s="580" t="s">
        <v>319</v>
      </c>
      <c r="G94" s="504">
        <v>200</v>
      </c>
      <c r="H94" s="504">
        <f t="shared" si="1"/>
        <v>196</v>
      </c>
      <c r="I94" s="504">
        <v>39.200000000000003</v>
      </c>
    </row>
    <row r="95" spans="1:9">
      <c r="A95" s="94">
        <v>87</v>
      </c>
      <c r="B95" s="444" t="s">
        <v>575</v>
      </c>
      <c r="C95" s="580" t="s">
        <v>653</v>
      </c>
      <c r="D95" s="448" t="s">
        <v>721</v>
      </c>
      <c r="E95" s="580" t="s">
        <v>1192</v>
      </c>
      <c r="F95" s="580" t="s">
        <v>319</v>
      </c>
      <c r="G95" s="504">
        <v>200</v>
      </c>
      <c r="H95" s="504">
        <f t="shared" si="1"/>
        <v>196</v>
      </c>
      <c r="I95" s="585">
        <v>39.200000000000003</v>
      </c>
    </row>
    <row r="96" spans="1:9">
      <c r="A96" s="94">
        <v>88</v>
      </c>
      <c r="B96" s="444" t="s">
        <v>654</v>
      </c>
      <c r="C96" s="580" t="s">
        <v>655</v>
      </c>
      <c r="D96" s="448" t="s">
        <v>722</v>
      </c>
      <c r="E96" s="580" t="s">
        <v>1192</v>
      </c>
      <c r="F96" s="580" t="s">
        <v>319</v>
      </c>
      <c r="G96" s="504">
        <v>200</v>
      </c>
      <c r="H96" s="504">
        <v>200</v>
      </c>
      <c r="I96" s="592">
        <v>40</v>
      </c>
    </row>
    <row r="97" spans="1:9">
      <c r="A97" s="94">
        <v>89</v>
      </c>
      <c r="B97" s="446" t="s">
        <v>658</v>
      </c>
      <c r="C97" s="580" t="s">
        <v>659</v>
      </c>
      <c r="D97" s="450" t="s">
        <v>725</v>
      </c>
      <c r="E97" s="580" t="s">
        <v>1192</v>
      </c>
      <c r="F97" s="580" t="s">
        <v>319</v>
      </c>
      <c r="G97" s="504">
        <v>200</v>
      </c>
      <c r="H97" s="504">
        <f t="shared" si="1"/>
        <v>196</v>
      </c>
      <c r="I97" s="585">
        <v>39.200000000000003</v>
      </c>
    </row>
    <row r="98" spans="1:9">
      <c r="A98" s="94">
        <v>90</v>
      </c>
      <c r="B98" s="580"/>
      <c r="C98" s="580"/>
      <c r="D98" s="580"/>
      <c r="E98" s="580"/>
      <c r="F98" s="580"/>
      <c r="G98" s="593"/>
      <c r="H98" s="593"/>
      <c r="I98" s="593"/>
    </row>
    <row r="99" spans="1:9">
      <c r="A99" s="83" t="s">
        <v>259</v>
      </c>
      <c r="B99" s="580"/>
      <c r="C99" s="580"/>
      <c r="D99" s="580"/>
      <c r="E99" s="580"/>
      <c r="F99" s="580"/>
      <c r="G99" s="593"/>
      <c r="H99" s="593"/>
      <c r="I99" s="593"/>
    </row>
    <row r="100" spans="1:9">
      <c r="A100" s="83"/>
      <c r="B100" s="594"/>
      <c r="C100" s="594"/>
      <c r="D100" s="594"/>
      <c r="E100" s="594"/>
      <c r="F100" s="580" t="s">
        <v>393</v>
      </c>
      <c r="G100" s="595">
        <f>SUM(G9:G99)</f>
        <v>50635.5</v>
      </c>
      <c r="H100" s="595">
        <f>SUM(H9:H99)</f>
        <v>49993.2</v>
      </c>
      <c r="I100" s="595">
        <f>SUM(I9:I99)</f>
        <v>9998.6400000000085</v>
      </c>
    </row>
    <row r="101" spans="1:9">
      <c r="A101" s="200"/>
      <c r="B101" s="587"/>
      <c r="C101" s="587"/>
      <c r="D101" s="587"/>
      <c r="E101" s="587"/>
      <c r="F101" s="587"/>
      <c r="G101" s="587"/>
      <c r="H101" s="586"/>
      <c r="I101" s="586"/>
    </row>
    <row r="102" spans="1:9">
      <c r="A102" s="201" t="s">
        <v>406</v>
      </c>
      <c r="B102" s="587"/>
      <c r="C102" s="587"/>
      <c r="D102" s="587"/>
      <c r="E102" s="587"/>
      <c r="F102" s="587"/>
      <c r="G102" s="587"/>
      <c r="H102" s="586"/>
      <c r="I102" s="586"/>
    </row>
    <row r="103" spans="1:9">
      <c r="A103" s="201"/>
      <c r="B103" s="587"/>
      <c r="C103" s="587"/>
      <c r="D103" s="587"/>
      <c r="E103" s="587"/>
      <c r="F103" s="587"/>
      <c r="G103" s="587"/>
      <c r="H103" s="586"/>
      <c r="I103" s="586"/>
    </row>
    <row r="104" spans="1:9">
      <c r="A104" s="201"/>
      <c r="B104" s="587"/>
      <c r="C104" s="586"/>
      <c r="D104" s="586"/>
      <c r="E104" s="586"/>
      <c r="F104" s="586"/>
      <c r="G104" s="586"/>
      <c r="H104" s="586"/>
      <c r="I104" s="586"/>
    </row>
    <row r="105" spans="1:9">
      <c r="A105" s="201"/>
      <c r="B105" s="587"/>
      <c r="C105" s="586"/>
      <c r="D105" s="586"/>
      <c r="E105" s="586"/>
      <c r="F105" s="586"/>
      <c r="G105" s="586"/>
      <c r="H105" s="586"/>
      <c r="I105" s="586"/>
    </row>
    <row r="106" spans="1:9">
      <c r="A106" s="198"/>
      <c r="B106" s="586"/>
      <c r="C106" s="586"/>
      <c r="D106" s="586"/>
      <c r="E106" s="586"/>
      <c r="F106" s="586"/>
      <c r="G106" s="586"/>
      <c r="H106" s="586"/>
      <c r="I106" s="586"/>
    </row>
    <row r="107" spans="1:9">
      <c r="A107" s="180" t="s">
        <v>96</v>
      </c>
      <c r="B107" s="586"/>
      <c r="C107" s="586"/>
      <c r="D107" s="586"/>
      <c r="E107" s="586"/>
      <c r="F107" s="586"/>
      <c r="G107" s="586"/>
      <c r="H107" s="586"/>
      <c r="I107" s="586"/>
    </row>
    <row r="108" spans="1:9">
      <c r="A108" s="174"/>
      <c r="B108" s="586"/>
      <c r="C108" s="586"/>
      <c r="D108" s="586"/>
      <c r="E108" s="586"/>
      <c r="F108" s="586"/>
      <c r="G108" s="586"/>
      <c r="H108" s="586"/>
      <c r="I108" s="586"/>
    </row>
    <row r="109" spans="1:9">
      <c r="A109" s="174"/>
      <c r="B109" s="586"/>
      <c r="C109" s="586"/>
      <c r="D109" s="586"/>
      <c r="E109" s="588"/>
      <c r="F109" s="588"/>
      <c r="G109" s="588"/>
      <c r="H109" s="586"/>
      <c r="I109" s="586"/>
    </row>
    <row r="110" spans="1:9">
      <c r="A110" s="180"/>
      <c r="B110" s="586"/>
      <c r="C110" s="586" t="s">
        <v>1196</v>
      </c>
      <c r="D110" s="586"/>
      <c r="E110" s="586"/>
      <c r="F110" s="586"/>
      <c r="G110" s="586"/>
      <c r="H110" s="586"/>
      <c r="I110" s="586"/>
    </row>
    <row r="111" spans="1:9">
      <c r="A111" s="174"/>
      <c r="B111" s="586"/>
      <c r="C111" s="586" t="s">
        <v>355</v>
      </c>
      <c r="D111" s="586"/>
      <c r="E111" s="586"/>
      <c r="F111" s="586"/>
      <c r="G111" s="586"/>
      <c r="H111" s="586"/>
      <c r="I111" s="586"/>
    </row>
    <row r="112" spans="1:9">
      <c r="A112" s="182"/>
      <c r="C112" s="589" t="s">
        <v>127</v>
      </c>
    </row>
  </sheetData>
  <mergeCells count="2">
    <mergeCell ref="I1:J1"/>
    <mergeCell ref="I2:J2"/>
  </mergeCells>
  <printOptions gridLines="1"/>
  <pageMargins left="0.25" right="0.25" top="0.75" bottom="0.75" header="0.3" footer="0.3"/>
  <pageSetup scale="84" fitToHeight="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46"/>
  <sheetViews>
    <sheetView view="pageBreakPreview" zoomScale="80" zoomScaleSheetLayoutView="80" workbookViewId="0">
      <selection activeCell="A5" sqref="A5"/>
    </sheetView>
  </sheetViews>
  <sheetFormatPr defaultRowHeight="13.2"/>
  <cols>
    <col min="1" max="1" width="4.44140625" customWidth="1"/>
    <col min="2" max="2" width="18.109375" customWidth="1"/>
    <col min="3" max="3" width="20.33203125" customWidth="1"/>
    <col min="4" max="4" width="18.5546875" customWidth="1"/>
    <col min="5" max="5" width="14.6640625" customWidth="1"/>
    <col min="6" max="6" width="15.109375" customWidth="1"/>
    <col min="7" max="7" width="15" customWidth="1"/>
    <col min="8" max="8" width="12" customWidth="1"/>
  </cols>
  <sheetData>
    <row r="1" spans="1:9" ht="13.8">
      <c r="A1" s="70" t="s">
        <v>407</v>
      </c>
      <c r="B1" s="73"/>
      <c r="C1" s="73"/>
      <c r="D1" s="73"/>
      <c r="E1" s="73"/>
      <c r="F1" s="73"/>
      <c r="G1" s="412" t="s">
        <v>97</v>
      </c>
      <c r="H1" s="412"/>
      <c r="I1" s="335"/>
    </row>
    <row r="2" spans="1:9" ht="13.8">
      <c r="A2" s="72" t="s">
        <v>128</v>
      </c>
      <c r="B2" s="73"/>
      <c r="C2" s="73"/>
      <c r="D2" s="73"/>
      <c r="E2" s="73"/>
      <c r="F2" s="73"/>
      <c r="G2" s="410" t="str">
        <f>'ფორმა N1'!L2</f>
        <v>09/01/2020-09/21/2020</v>
      </c>
      <c r="H2" s="410"/>
      <c r="I2" s="72"/>
    </row>
    <row r="3" spans="1:9" ht="13.8">
      <c r="A3" s="72"/>
      <c r="B3" s="72"/>
      <c r="C3" s="72"/>
      <c r="D3" s="72"/>
      <c r="E3" s="72"/>
      <c r="F3" s="72"/>
      <c r="G3" s="242"/>
      <c r="H3" s="242"/>
      <c r="I3" s="335"/>
    </row>
    <row r="4" spans="1:9" ht="13.8">
      <c r="A4" s="73" t="s">
        <v>257</v>
      </c>
      <c r="B4" s="73"/>
      <c r="C4" s="73"/>
      <c r="D4" s="73"/>
      <c r="E4" s="73"/>
      <c r="F4" s="73"/>
      <c r="G4" s="72"/>
      <c r="H4" s="72"/>
      <c r="I4" s="72"/>
    </row>
    <row r="5" spans="1:9" ht="13.8">
      <c r="A5" s="398" t="str">
        <f>'ფორმა N1'!A5</f>
        <v xml:space="preserve"> საარჩევნო სუბიექტი   ,,დავით   თარხან-მოურავი,   ირმა   ინაშვილი   -  საქართველოს   პატრიოტთა   ალიანსი</v>
      </c>
      <c r="B5" s="76"/>
      <c r="C5" s="76"/>
      <c r="D5" s="76"/>
      <c r="E5" s="76"/>
      <c r="F5" s="76"/>
      <c r="G5" s="77"/>
      <c r="H5" s="77"/>
      <c r="I5" s="77"/>
    </row>
    <row r="6" spans="1:9" ht="13.8">
      <c r="A6" s="73"/>
      <c r="B6" s="73"/>
      <c r="C6" s="73"/>
      <c r="D6" s="73"/>
      <c r="E6" s="73"/>
      <c r="F6" s="73"/>
      <c r="G6" s="72"/>
      <c r="H6" s="72"/>
      <c r="I6" s="72"/>
    </row>
    <row r="7" spans="1:9" ht="13.8">
      <c r="A7" s="241"/>
      <c r="B7" s="241"/>
      <c r="C7" s="241"/>
      <c r="D7" s="241"/>
      <c r="E7" s="241"/>
      <c r="F7" s="241"/>
      <c r="G7" s="74"/>
      <c r="H7" s="74"/>
      <c r="I7" s="335"/>
    </row>
    <row r="8" spans="1:9" ht="41.4">
      <c r="A8" s="331" t="s">
        <v>64</v>
      </c>
      <c r="B8" s="75" t="s">
        <v>312</v>
      </c>
      <c r="C8" s="86" t="s">
        <v>313</v>
      </c>
      <c r="D8" s="86" t="s">
        <v>215</v>
      </c>
      <c r="E8" s="86" t="s">
        <v>316</v>
      </c>
      <c r="F8" s="86" t="s">
        <v>315</v>
      </c>
      <c r="G8" s="86" t="s">
        <v>352</v>
      </c>
      <c r="H8" s="75" t="s">
        <v>10</v>
      </c>
      <c r="I8" s="75" t="s">
        <v>9</v>
      </c>
    </row>
    <row r="9" spans="1:9" ht="13.8">
      <c r="A9" s="332"/>
      <c r="B9" s="333"/>
      <c r="C9" s="94"/>
      <c r="D9" s="94"/>
      <c r="E9" s="94"/>
      <c r="F9" s="94"/>
      <c r="G9" s="94"/>
      <c r="H9" s="4"/>
      <c r="I9" s="4"/>
    </row>
    <row r="10" spans="1:9" ht="13.8">
      <c r="A10" s="332"/>
      <c r="B10" s="333"/>
      <c r="C10" s="94"/>
      <c r="D10" s="94"/>
      <c r="E10" s="94"/>
      <c r="F10" s="94"/>
      <c r="G10" s="94"/>
      <c r="H10" s="4"/>
      <c r="I10" s="4"/>
    </row>
    <row r="11" spans="1:9" ht="13.8">
      <c r="A11" s="332"/>
      <c r="B11" s="333"/>
      <c r="C11" s="83"/>
      <c r="D11" s="83"/>
      <c r="E11" s="83"/>
      <c r="F11" s="83"/>
      <c r="G11" s="83"/>
      <c r="H11" s="4"/>
      <c r="I11" s="4"/>
    </row>
    <row r="12" spans="1:9" ht="13.8">
      <c r="A12" s="332"/>
      <c r="B12" s="333"/>
      <c r="C12" s="83"/>
      <c r="D12" s="83"/>
      <c r="E12" s="83"/>
      <c r="F12" s="83"/>
      <c r="G12" s="83"/>
      <c r="H12" s="4"/>
      <c r="I12" s="4"/>
    </row>
    <row r="13" spans="1:9" ht="13.8">
      <c r="A13" s="332"/>
      <c r="B13" s="333"/>
      <c r="C13" s="83"/>
      <c r="D13" s="83"/>
      <c r="E13" s="83"/>
      <c r="F13" s="83"/>
      <c r="G13" s="83"/>
      <c r="H13" s="4"/>
      <c r="I13" s="4"/>
    </row>
    <row r="14" spans="1:9" ht="13.8">
      <c r="A14" s="332"/>
      <c r="B14" s="333"/>
      <c r="C14" s="83"/>
      <c r="D14" s="83"/>
      <c r="E14" s="83"/>
      <c r="F14" s="83"/>
      <c r="G14" s="83"/>
      <c r="H14" s="4"/>
      <c r="I14" s="4"/>
    </row>
    <row r="15" spans="1:9" ht="13.8">
      <c r="A15" s="332"/>
      <c r="B15" s="333"/>
      <c r="C15" s="83"/>
      <c r="D15" s="83"/>
      <c r="E15" s="83"/>
      <c r="F15" s="83"/>
      <c r="G15" s="83"/>
      <c r="H15" s="4"/>
      <c r="I15" s="4"/>
    </row>
    <row r="16" spans="1:9" ht="13.8">
      <c r="A16" s="332"/>
      <c r="B16" s="333"/>
      <c r="C16" s="83"/>
      <c r="D16" s="83"/>
      <c r="E16" s="83"/>
      <c r="F16" s="83"/>
      <c r="G16" s="83"/>
      <c r="H16" s="4"/>
      <c r="I16" s="4"/>
    </row>
    <row r="17" spans="1:9" ht="13.8">
      <c r="A17" s="332"/>
      <c r="B17" s="333"/>
      <c r="C17" s="83"/>
      <c r="D17" s="83"/>
      <c r="E17" s="83"/>
      <c r="F17" s="83"/>
      <c r="G17" s="83"/>
      <c r="H17" s="4"/>
      <c r="I17" s="4"/>
    </row>
    <row r="18" spans="1:9" ht="13.8">
      <c r="A18" s="332"/>
      <c r="B18" s="333"/>
      <c r="C18" s="83"/>
      <c r="D18" s="83"/>
      <c r="E18" s="83"/>
      <c r="F18" s="83"/>
      <c r="G18" s="83"/>
      <c r="H18" s="4"/>
      <c r="I18" s="4"/>
    </row>
    <row r="19" spans="1:9" ht="13.8">
      <c r="A19" s="332"/>
      <c r="B19" s="333"/>
      <c r="C19" s="83"/>
      <c r="D19" s="83"/>
      <c r="E19" s="83"/>
      <c r="F19" s="83"/>
      <c r="G19" s="83"/>
      <c r="H19" s="4"/>
      <c r="I19" s="4"/>
    </row>
    <row r="20" spans="1:9" ht="13.8">
      <c r="A20" s="332"/>
      <c r="B20" s="333"/>
      <c r="C20" s="83"/>
      <c r="D20" s="83"/>
      <c r="E20" s="83"/>
      <c r="F20" s="83"/>
      <c r="G20" s="83"/>
      <c r="H20" s="4"/>
      <c r="I20" s="4"/>
    </row>
    <row r="21" spans="1:9" ht="13.8">
      <c r="A21" s="332"/>
      <c r="B21" s="333"/>
      <c r="C21" s="83"/>
      <c r="D21" s="83"/>
      <c r="E21" s="83"/>
      <c r="F21" s="83"/>
      <c r="G21" s="83"/>
      <c r="H21" s="4"/>
      <c r="I21" s="4"/>
    </row>
    <row r="22" spans="1:9" ht="13.8">
      <c r="A22" s="332"/>
      <c r="B22" s="333"/>
      <c r="C22" s="83"/>
      <c r="D22" s="83"/>
      <c r="E22" s="83"/>
      <c r="F22" s="83"/>
      <c r="G22" s="83"/>
      <c r="H22" s="4"/>
      <c r="I22" s="4"/>
    </row>
    <row r="23" spans="1:9" ht="13.8">
      <c r="A23" s="332"/>
      <c r="B23" s="333"/>
      <c r="C23" s="83"/>
      <c r="D23" s="83"/>
      <c r="E23" s="83"/>
      <c r="F23" s="83"/>
      <c r="G23" s="83"/>
      <c r="H23" s="4"/>
      <c r="I23" s="4"/>
    </row>
    <row r="24" spans="1:9" ht="13.8">
      <c r="A24" s="332"/>
      <c r="B24" s="333"/>
      <c r="C24" s="83"/>
      <c r="D24" s="83"/>
      <c r="E24" s="83"/>
      <c r="F24" s="83"/>
      <c r="G24" s="83"/>
      <c r="H24" s="4"/>
      <c r="I24" s="4"/>
    </row>
    <row r="25" spans="1:9" ht="13.8">
      <c r="A25" s="332"/>
      <c r="B25" s="333"/>
      <c r="C25" s="83"/>
      <c r="D25" s="83"/>
      <c r="E25" s="83"/>
      <c r="F25" s="83"/>
      <c r="G25" s="83"/>
      <c r="H25" s="4"/>
      <c r="I25" s="4"/>
    </row>
    <row r="26" spans="1:9" ht="13.8">
      <c r="A26" s="332"/>
      <c r="B26" s="333"/>
      <c r="C26" s="83"/>
      <c r="D26" s="83"/>
      <c r="E26" s="83"/>
      <c r="F26" s="83"/>
      <c r="G26" s="83"/>
      <c r="H26" s="4"/>
      <c r="I26" s="4"/>
    </row>
    <row r="27" spans="1:9" ht="13.8">
      <c r="A27" s="332"/>
      <c r="B27" s="333"/>
      <c r="C27" s="83"/>
      <c r="D27" s="83"/>
      <c r="E27" s="83"/>
      <c r="F27" s="83"/>
      <c r="G27" s="83"/>
      <c r="H27" s="4"/>
      <c r="I27" s="4"/>
    </row>
    <row r="28" spans="1:9" ht="13.8">
      <c r="A28" s="332"/>
      <c r="B28" s="333"/>
      <c r="C28" s="83"/>
      <c r="D28" s="83"/>
      <c r="E28" s="83"/>
      <c r="F28" s="83"/>
      <c r="G28" s="83"/>
      <c r="H28" s="4"/>
      <c r="I28" s="4"/>
    </row>
    <row r="29" spans="1:9" ht="13.8">
      <c r="A29" s="332"/>
      <c r="B29" s="333"/>
      <c r="C29" s="83"/>
      <c r="D29" s="83"/>
      <c r="E29" s="83"/>
      <c r="F29" s="83"/>
      <c r="G29" s="83"/>
      <c r="H29" s="4"/>
      <c r="I29" s="4"/>
    </row>
    <row r="30" spans="1:9" ht="13.8">
      <c r="A30" s="332"/>
      <c r="B30" s="333"/>
      <c r="C30" s="83"/>
      <c r="D30" s="83"/>
      <c r="E30" s="83"/>
      <c r="F30" s="83"/>
      <c r="G30" s="83"/>
      <c r="H30" s="4"/>
      <c r="I30" s="4"/>
    </row>
    <row r="31" spans="1:9" ht="13.8">
      <c r="A31" s="332"/>
      <c r="B31" s="333"/>
      <c r="C31" s="83"/>
      <c r="D31" s="83"/>
      <c r="E31" s="83"/>
      <c r="F31" s="83"/>
      <c r="G31" s="83"/>
      <c r="H31" s="4"/>
      <c r="I31" s="4"/>
    </row>
    <row r="32" spans="1:9" ht="13.8">
      <c r="A32" s="332"/>
      <c r="B32" s="333"/>
      <c r="C32" s="83"/>
      <c r="D32" s="83"/>
      <c r="E32" s="83"/>
      <c r="F32" s="83"/>
      <c r="G32" s="83"/>
      <c r="H32" s="4"/>
      <c r="I32" s="4"/>
    </row>
    <row r="33" spans="1:9" ht="13.8">
      <c r="A33" s="332"/>
      <c r="B33" s="333"/>
      <c r="C33" s="83"/>
      <c r="D33" s="83"/>
      <c r="E33" s="83"/>
      <c r="F33" s="83"/>
      <c r="G33" s="83"/>
      <c r="H33" s="4"/>
      <c r="I33" s="4"/>
    </row>
    <row r="34" spans="1:9" ht="13.8">
      <c r="A34" s="332"/>
      <c r="B34" s="334"/>
      <c r="C34" s="95"/>
      <c r="D34" s="95"/>
      <c r="E34" s="95"/>
      <c r="F34" s="95"/>
      <c r="G34" s="95" t="s">
        <v>311</v>
      </c>
      <c r="H34" s="82">
        <f>SUM(H9:H33)</f>
        <v>0</v>
      </c>
      <c r="I34" s="82">
        <f>SUM(I9:I33)</f>
        <v>0</v>
      </c>
    </row>
    <row r="35" spans="1:9" ht="13.8">
      <c r="A35" s="42"/>
      <c r="B35" s="42"/>
      <c r="C35" s="42"/>
      <c r="D35" s="42"/>
      <c r="E35" s="42"/>
      <c r="F35" s="42"/>
      <c r="G35" s="2"/>
      <c r="H35" s="2"/>
    </row>
    <row r="36" spans="1:9" ht="13.8">
      <c r="A36" s="190" t="s">
        <v>408</v>
      </c>
      <c r="B36" s="42"/>
      <c r="C36" s="42"/>
      <c r="D36" s="42"/>
      <c r="E36" s="42"/>
      <c r="F36" s="42"/>
      <c r="G36" s="2"/>
      <c r="H36" s="2"/>
    </row>
    <row r="37" spans="1:9" ht="13.8">
      <c r="A37" s="190"/>
      <c r="B37" s="42"/>
      <c r="C37" s="42"/>
      <c r="D37" s="42"/>
      <c r="E37" s="42"/>
      <c r="F37" s="42"/>
      <c r="G37" s="2"/>
      <c r="H37" s="2"/>
    </row>
    <row r="38" spans="1:9" ht="13.8">
      <c r="A38" s="190"/>
      <c r="B38" s="2"/>
      <c r="C38" s="2"/>
      <c r="D38" s="2"/>
      <c r="E38" s="2"/>
      <c r="F38" s="2"/>
      <c r="G38" s="2"/>
      <c r="H38" s="2"/>
    </row>
    <row r="39" spans="1:9" ht="13.8">
      <c r="A39" s="190"/>
      <c r="B39" s="2"/>
      <c r="C39" s="2"/>
      <c r="D39" s="2"/>
      <c r="E39" s="2"/>
      <c r="F39" s="2"/>
      <c r="G39" s="2"/>
      <c r="H39" s="2"/>
    </row>
    <row r="40" spans="1:9">
      <c r="A40" s="23"/>
      <c r="B40" s="23"/>
      <c r="C40" s="23"/>
      <c r="D40" s="23"/>
      <c r="E40" s="23"/>
      <c r="F40" s="23"/>
      <c r="G40" s="23"/>
      <c r="H40" s="23"/>
    </row>
    <row r="41" spans="1:9" ht="13.8">
      <c r="A41" s="65" t="s">
        <v>96</v>
      </c>
      <c r="B41" s="2"/>
      <c r="C41" s="2"/>
      <c r="D41" s="2"/>
      <c r="E41" s="2"/>
      <c r="F41" s="2"/>
      <c r="G41" s="2"/>
      <c r="H41" s="2"/>
    </row>
    <row r="42" spans="1:9" ht="13.8">
      <c r="A42" s="2"/>
      <c r="B42" s="2"/>
      <c r="C42" s="2"/>
      <c r="D42" s="2"/>
      <c r="E42" s="2"/>
      <c r="F42" s="2"/>
      <c r="G42" s="2"/>
      <c r="H42" s="2"/>
    </row>
    <row r="43" spans="1:9" ht="13.8">
      <c r="A43" s="2"/>
      <c r="B43" s="2"/>
      <c r="C43" s="2"/>
      <c r="D43" s="2"/>
      <c r="E43" s="2"/>
      <c r="F43" s="2"/>
      <c r="G43" s="2"/>
      <c r="H43" s="12"/>
    </row>
    <row r="44" spans="1:9" ht="13.8">
      <c r="A44" s="65"/>
      <c r="B44" s="65" t="s">
        <v>254</v>
      </c>
      <c r="C44" s="65"/>
      <c r="D44" s="65"/>
      <c r="E44" s="65"/>
      <c r="F44" s="65"/>
      <c r="G44" s="2"/>
      <c r="H44" s="12"/>
    </row>
    <row r="45" spans="1:9" ht="13.8">
      <c r="A45" s="2"/>
      <c r="B45" s="2" t="s">
        <v>253</v>
      </c>
      <c r="C45" s="2"/>
      <c r="D45" s="2"/>
      <c r="E45" s="2"/>
      <c r="F45" s="2"/>
      <c r="G45" s="2"/>
      <c r="H45" s="12"/>
    </row>
    <row r="46" spans="1:9">
      <c r="A46" s="62"/>
      <c r="B46" s="62" t="s">
        <v>127</v>
      </c>
      <c r="C46" s="62"/>
      <c r="D46" s="62"/>
      <c r="E46" s="62"/>
      <c r="F46" s="62"/>
    </row>
  </sheetData>
  <mergeCells count="2">
    <mergeCell ref="G1:H1"/>
    <mergeCell ref="G2:H2"/>
  </mergeCells>
  <printOptions gridLines="1"/>
  <pageMargins left="0.25" right="0.25" top="0.75" bottom="0.75" header="0.3" footer="0.3"/>
  <pageSetup scale="81" fitToHeight="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6"/>
  <sheetViews>
    <sheetView view="pageBreakPreview" zoomScale="80" zoomScaleSheetLayoutView="80" workbookViewId="0">
      <selection activeCell="A5" sqref="A5"/>
    </sheetView>
  </sheetViews>
  <sheetFormatPr defaultColWidth="9.109375" defaultRowHeight="13.2"/>
  <cols>
    <col min="1" max="1" width="5.44140625" style="175" customWidth="1"/>
    <col min="2" max="2" width="13.109375" style="175" customWidth="1"/>
    <col min="3" max="3" width="15.109375" style="175" customWidth="1"/>
    <col min="4" max="4" width="18" style="175" customWidth="1"/>
    <col min="5" max="5" width="20.5546875" style="175" customWidth="1"/>
    <col min="6" max="6" width="21.33203125" style="175" customWidth="1"/>
    <col min="7" max="7" width="15.109375" style="175" customWidth="1"/>
    <col min="8" max="8" width="15.5546875" style="175" customWidth="1"/>
    <col min="9" max="9" width="13.44140625" style="175" customWidth="1"/>
    <col min="10" max="10" width="0" style="175" hidden="1" customWidth="1"/>
    <col min="11" max="16384" width="9.109375" style="175"/>
  </cols>
  <sheetData>
    <row r="1" spans="1:10" ht="13.8">
      <c r="A1" s="70" t="s">
        <v>409</v>
      </c>
      <c r="B1" s="70"/>
      <c r="C1" s="73"/>
      <c r="D1" s="73"/>
      <c r="E1" s="73"/>
      <c r="F1" s="73"/>
      <c r="G1" s="412" t="s">
        <v>97</v>
      </c>
      <c r="H1" s="412"/>
    </row>
    <row r="2" spans="1:10" ht="13.8">
      <c r="A2" s="72" t="s">
        <v>128</v>
      </c>
      <c r="B2" s="70"/>
      <c r="C2" s="73"/>
      <c r="D2" s="73"/>
      <c r="E2" s="73"/>
      <c r="F2" s="73"/>
      <c r="G2" s="410" t="str">
        <f>'ფორმა N1'!L2</f>
        <v>09/01/2020-09/21/2020</v>
      </c>
      <c r="H2" s="410"/>
    </row>
    <row r="3" spans="1:10" ht="13.8">
      <c r="A3" s="72"/>
      <c r="B3" s="72"/>
      <c r="C3" s="72"/>
      <c r="D3" s="72"/>
      <c r="E3" s="72"/>
      <c r="F3" s="72"/>
      <c r="G3" s="242"/>
      <c r="H3" s="242"/>
    </row>
    <row r="4" spans="1:10" ht="13.8">
      <c r="A4" s="73" t="s">
        <v>257</v>
      </c>
      <c r="B4" s="73"/>
      <c r="C4" s="73"/>
      <c r="D4" s="73"/>
      <c r="E4" s="73"/>
      <c r="F4" s="73"/>
      <c r="G4" s="72"/>
      <c r="H4" s="72"/>
    </row>
    <row r="5" spans="1:10" ht="13.8">
      <c r="A5" s="398" t="str">
        <f>'ფორმა N1'!A5</f>
        <v xml:space="preserve"> საარჩევნო სუბიექტი   ,,დავით   თარხან-მოურავი,   ირმა   ინაშვილი   -  საქართველოს   პატრიოტთა   ალიანსი</v>
      </c>
      <c r="B5" s="76"/>
      <c r="C5" s="76"/>
      <c r="D5" s="76"/>
      <c r="E5" s="76"/>
      <c r="F5" s="76"/>
      <c r="G5" s="77"/>
      <c r="H5" s="77"/>
    </row>
    <row r="6" spans="1:10" ht="13.8">
      <c r="A6" s="73"/>
      <c r="B6" s="73"/>
      <c r="C6" s="73"/>
      <c r="D6" s="73"/>
      <c r="E6" s="73"/>
      <c r="F6" s="73"/>
      <c r="G6" s="72"/>
      <c r="H6" s="72"/>
    </row>
    <row r="7" spans="1:10" ht="13.8">
      <c r="A7" s="241"/>
      <c r="B7" s="241"/>
      <c r="C7" s="241"/>
      <c r="D7" s="241"/>
      <c r="E7" s="241"/>
      <c r="F7" s="241"/>
      <c r="G7" s="74"/>
      <c r="H7" s="74"/>
    </row>
    <row r="8" spans="1:10" ht="27.6">
      <c r="A8" s="86" t="s">
        <v>64</v>
      </c>
      <c r="B8" s="86" t="s">
        <v>312</v>
      </c>
      <c r="C8" s="86" t="s">
        <v>313</v>
      </c>
      <c r="D8" s="86" t="s">
        <v>215</v>
      </c>
      <c r="E8" s="86" t="s">
        <v>320</v>
      </c>
      <c r="F8" s="86" t="s">
        <v>314</v>
      </c>
      <c r="G8" s="75" t="s">
        <v>10</v>
      </c>
      <c r="H8" s="75" t="s">
        <v>9</v>
      </c>
      <c r="J8" s="202" t="s">
        <v>319</v>
      </c>
    </row>
    <row r="9" spans="1:10" ht="13.8">
      <c r="A9" s="94"/>
      <c r="B9" s="94"/>
      <c r="C9" s="94"/>
      <c r="D9" s="94"/>
      <c r="E9" s="94"/>
      <c r="F9" s="94"/>
      <c r="G9" s="4"/>
      <c r="H9" s="4"/>
      <c r="J9" s="202" t="s">
        <v>0</v>
      </c>
    </row>
    <row r="10" spans="1:10" ht="13.8">
      <c r="A10" s="94"/>
      <c r="B10" s="94"/>
      <c r="C10" s="94"/>
      <c r="D10" s="94"/>
      <c r="E10" s="94"/>
      <c r="F10" s="94"/>
      <c r="G10" s="4"/>
      <c r="H10" s="4"/>
    </row>
    <row r="11" spans="1:10" ht="13.8">
      <c r="A11" s="83"/>
      <c r="B11" s="83"/>
      <c r="C11" s="83"/>
      <c r="D11" s="83"/>
      <c r="E11" s="83"/>
      <c r="F11" s="83"/>
      <c r="G11" s="4"/>
      <c r="H11" s="4"/>
    </row>
    <row r="12" spans="1:10" ht="13.8">
      <c r="A12" s="83"/>
      <c r="B12" s="83"/>
      <c r="C12" s="83"/>
      <c r="D12" s="83"/>
      <c r="E12" s="83"/>
      <c r="F12" s="83"/>
      <c r="G12" s="4"/>
      <c r="H12" s="4"/>
    </row>
    <row r="13" spans="1:10" ht="13.8">
      <c r="A13" s="83"/>
      <c r="B13" s="83"/>
      <c r="C13" s="83"/>
      <c r="D13" s="83"/>
      <c r="E13" s="83"/>
      <c r="F13" s="83"/>
      <c r="G13" s="4"/>
      <c r="H13" s="4"/>
    </row>
    <row r="14" spans="1:10" ht="13.8">
      <c r="A14" s="83"/>
      <c r="B14" s="83"/>
      <c r="C14" s="83"/>
      <c r="D14" s="83"/>
      <c r="E14" s="83"/>
      <c r="F14" s="83"/>
      <c r="G14" s="4"/>
      <c r="H14" s="4"/>
    </row>
    <row r="15" spans="1:10" ht="13.8">
      <c r="A15" s="83"/>
      <c r="B15" s="83"/>
      <c r="C15" s="83"/>
      <c r="D15" s="83"/>
      <c r="E15" s="83"/>
      <c r="F15" s="83"/>
      <c r="G15" s="4"/>
      <c r="H15" s="4"/>
    </row>
    <row r="16" spans="1:10" ht="13.8">
      <c r="A16" s="83"/>
      <c r="B16" s="83"/>
      <c r="C16" s="83"/>
      <c r="D16" s="83"/>
      <c r="E16" s="83"/>
      <c r="F16" s="83"/>
      <c r="G16" s="4"/>
      <c r="H16" s="4"/>
    </row>
    <row r="17" spans="1:8" ht="13.8">
      <c r="A17" s="83"/>
      <c r="B17" s="83"/>
      <c r="C17" s="83"/>
      <c r="D17" s="83"/>
      <c r="E17" s="83"/>
      <c r="F17" s="83"/>
      <c r="G17" s="4"/>
      <c r="H17" s="4"/>
    </row>
    <row r="18" spans="1:8" ht="13.8">
      <c r="A18" s="83"/>
      <c r="B18" s="83"/>
      <c r="C18" s="83"/>
      <c r="D18" s="83"/>
      <c r="E18" s="83"/>
      <c r="F18" s="83"/>
      <c r="G18" s="4"/>
      <c r="H18" s="4"/>
    </row>
    <row r="19" spans="1:8" ht="13.8">
      <c r="A19" s="83"/>
      <c r="B19" s="83"/>
      <c r="C19" s="83"/>
      <c r="D19" s="83"/>
      <c r="E19" s="83"/>
      <c r="F19" s="83"/>
      <c r="G19" s="4"/>
      <c r="H19" s="4"/>
    </row>
    <row r="20" spans="1:8" ht="13.8">
      <c r="A20" s="83"/>
      <c r="B20" s="83"/>
      <c r="C20" s="83"/>
      <c r="D20" s="83"/>
      <c r="E20" s="83"/>
      <c r="F20" s="83"/>
      <c r="G20" s="4"/>
      <c r="H20" s="4"/>
    </row>
    <row r="21" spans="1:8" ht="13.8">
      <c r="A21" s="83"/>
      <c r="B21" s="83"/>
      <c r="C21" s="83"/>
      <c r="D21" s="83"/>
      <c r="E21" s="83"/>
      <c r="F21" s="83"/>
      <c r="G21" s="4"/>
      <c r="H21" s="4"/>
    </row>
    <row r="22" spans="1:8" ht="13.8">
      <c r="A22" s="83"/>
      <c r="B22" s="83"/>
      <c r="C22" s="83"/>
      <c r="D22" s="83"/>
      <c r="E22" s="83"/>
      <c r="F22" s="83"/>
      <c r="G22" s="4"/>
      <c r="H22" s="4"/>
    </row>
    <row r="23" spans="1:8" ht="13.8">
      <c r="A23" s="83"/>
      <c r="B23" s="83"/>
      <c r="C23" s="83"/>
      <c r="D23" s="83"/>
      <c r="E23" s="83"/>
      <c r="F23" s="83"/>
      <c r="G23" s="4"/>
      <c r="H23" s="4"/>
    </row>
    <row r="24" spans="1:8" ht="13.8">
      <c r="A24" s="83"/>
      <c r="B24" s="83"/>
      <c r="C24" s="83"/>
      <c r="D24" s="83"/>
      <c r="E24" s="83"/>
      <c r="F24" s="83"/>
      <c r="G24" s="4"/>
      <c r="H24" s="4"/>
    </row>
    <row r="25" spans="1:8" ht="13.8">
      <c r="A25" s="83"/>
      <c r="B25" s="83"/>
      <c r="C25" s="83"/>
      <c r="D25" s="83"/>
      <c r="E25" s="83"/>
      <c r="F25" s="83"/>
      <c r="G25" s="4"/>
      <c r="H25" s="4"/>
    </row>
    <row r="26" spans="1:8" ht="13.8">
      <c r="A26" s="83"/>
      <c r="B26" s="83"/>
      <c r="C26" s="83"/>
      <c r="D26" s="83"/>
      <c r="E26" s="83"/>
      <c r="F26" s="83"/>
      <c r="G26" s="4"/>
      <c r="H26" s="4"/>
    </row>
    <row r="27" spans="1:8" ht="13.8">
      <c r="A27" s="83"/>
      <c r="B27" s="83"/>
      <c r="C27" s="83"/>
      <c r="D27" s="83"/>
      <c r="E27" s="83"/>
      <c r="F27" s="83"/>
      <c r="G27" s="4"/>
      <c r="H27" s="4"/>
    </row>
    <row r="28" spans="1:8" ht="13.8">
      <c r="A28" s="83"/>
      <c r="B28" s="83"/>
      <c r="C28" s="83"/>
      <c r="D28" s="83"/>
      <c r="E28" s="83"/>
      <c r="F28" s="83"/>
      <c r="G28" s="4"/>
      <c r="H28" s="4"/>
    </row>
    <row r="29" spans="1:8" ht="13.8">
      <c r="A29" s="83"/>
      <c r="B29" s="83"/>
      <c r="C29" s="83"/>
      <c r="D29" s="83"/>
      <c r="E29" s="83"/>
      <c r="F29" s="83"/>
      <c r="G29" s="4"/>
      <c r="H29" s="4"/>
    </row>
    <row r="30" spans="1:8" ht="13.8">
      <c r="A30" s="83"/>
      <c r="B30" s="83"/>
      <c r="C30" s="83"/>
      <c r="D30" s="83"/>
      <c r="E30" s="83"/>
      <c r="F30" s="83"/>
      <c r="G30" s="4"/>
      <c r="H30" s="4"/>
    </row>
    <row r="31" spans="1:8" ht="13.8">
      <c r="A31" s="83"/>
      <c r="B31" s="83"/>
      <c r="C31" s="83"/>
      <c r="D31" s="83"/>
      <c r="E31" s="83"/>
      <c r="F31" s="83"/>
      <c r="G31" s="4"/>
      <c r="H31" s="4"/>
    </row>
    <row r="32" spans="1:8" ht="13.8">
      <c r="A32" s="83"/>
      <c r="B32" s="83"/>
      <c r="C32" s="83"/>
      <c r="D32" s="83"/>
      <c r="E32" s="83"/>
      <c r="F32" s="83"/>
      <c r="G32" s="4"/>
      <c r="H32" s="4"/>
    </row>
    <row r="33" spans="1:9" ht="13.8">
      <c r="A33" s="83"/>
      <c r="B33" s="83"/>
      <c r="C33" s="83"/>
      <c r="D33" s="83"/>
      <c r="E33" s="83"/>
      <c r="F33" s="83"/>
      <c r="G33" s="4"/>
      <c r="H33" s="4"/>
    </row>
    <row r="34" spans="1:9" ht="13.8">
      <c r="A34" s="83"/>
      <c r="B34" s="95"/>
      <c r="C34" s="95"/>
      <c r="D34" s="95"/>
      <c r="E34" s="95"/>
      <c r="F34" s="95" t="s">
        <v>318</v>
      </c>
      <c r="G34" s="82">
        <f>SUM(G9:G33)</f>
        <v>0</v>
      </c>
      <c r="H34" s="82">
        <f>SUM(H9:H33)</f>
        <v>0</v>
      </c>
    </row>
    <row r="35" spans="1:9" ht="13.8">
      <c r="A35" s="200"/>
      <c r="B35" s="200"/>
      <c r="C35" s="200"/>
      <c r="D35" s="200"/>
      <c r="E35" s="200"/>
      <c r="F35" s="200"/>
      <c r="G35" s="200"/>
      <c r="H35" s="174"/>
      <c r="I35" s="174"/>
    </row>
    <row r="36" spans="1:9" ht="13.8">
      <c r="A36" s="201" t="s">
        <v>410</v>
      </c>
      <c r="B36" s="201"/>
      <c r="C36" s="200"/>
      <c r="D36" s="200"/>
      <c r="E36" s="200"/>
      <c r="F36" s="200"/>
      <c r="G36" s="200"/>
      <c r="H36" s="174"/>
      <c r="I36" s="174"/>
    </row>
    <row r="37" spans="1:9" ht="13.8">
      <c r="A37" s="201"/>
      <c r="B37" s="201"/>
      <c r="C37" s="200"/>
      <c r="D37" s="200"/>
      <c r="E37" s="200"/>
      <c r="F37" s="200"/>
      <c r="G37" s="200"/>
      <c r="H37" s="174"/>
      <c r="I37" s="174"/>
    </row>
    <row r="38" spans="1:9" ht="13.8">
      <c r="A38" s="201"/>
      <c r="B38" s="201"/>
      <c r="C38" s="174"/>
      <c r="D38" s="174"/>
      <c r="E38" s="174"/>
      <c r="F38" s="174"/>
      <c r="G38" s="174"/>
      <c r="H38" s="174"/>
      <c r="I38" s="174"/>
    </row>
    <row r="39" spans="1:9" ht="13.8">
      <c r="A39" s="201"/>
      <c r="B39" s="201"/>
      <c r="C39" s="174"/>
      <c r="D39" s="174"/>
      <c r="E39" s="174"/>
      <c r="F39" s="174"/>
      <c r="G39" s="174"/>
      <c r="H39" s="174"/>
      <c r="I39" s="174"/>
    </row>
    <row r="40" spans="1:9">
      <c r="A40" s="198"/>
      <c r="B40" s="198"/>
      <c r="C40" s="198"/>
      <c r="D40" s="198"/>
      <c r="E40" s="198"/>
      <c r="F40" s="198"/>
      <c r="G40" s="198"/>
      <c r="H40" s="198"/>
      <c r="I40" s="198"/>
    </row>
    <row r="41" spans="1:9" ht="13.8">
      <c r="A41" s="180" t="s">
        <v>96</v>
      </c>
      <c r="B41" s="180"/>
      <c r="C41" s="174"/>
      <c r="D41" s="174"/>
      <c r="E41" s="174"/>
      <c r="F41" s="174"/>
      <c r="G41" s="174"/>
      <c r="H41" s="174"/>
      <c r="I41" s="174"/>
    </row>
    <row r="42" spans="1:9" ht="13.8">
      <c r="A42" s="174"/>
      <c r="B42" s="174"/>
      <c r="C42" s="174"/>
      <c r="D42" s="174"/>
      <c r="E42" s="174"/>
      <c r="F42" s="174"/>
      <c r="G42" s="174"/>
      <c r="H42" s="174"/>
      <c r="I42" s="174"/>
    </row>
    <row r="43" spans="1:9" ht="13.8">
      <c r="A43" s="174"/>
      <c r="B43" s="174"/>
      <c r="C43" s="174"/>
      <c r="D43" s="174"/>
      <c r="E43" s="174"/>
      <c r="F43" s="174"/>
      <c r="G43" s="174"/>
      <c r="H43" s="174"/>
      <c r="I43" s="181"/>
    </row>
    <row r="44" spans="1:9" ht="13.8">
      <c r="A44" s="180"/>
      <c r="B44" s="180"/>
      <c r="C44" s="180" t="s">
        <v>375</v>
      </c>
      <c r="D44" s="180"/>
      <c r="E44" s="200"/>
      <c r="F44" s="180"/>
      <c r="G44" s="180"/>
      <c r="H44" s="174"/>
      <c r="I44" s="181"/>
    </row>
    <row r="45" spans="1:9" ht="13.8">
      <c r="A45" s="174"/>
      <c r="B45" s="174"/>
      <c r="C45" s="174" t="s">
        <v>253</v>
      </c>
      <c r="D45" s="174"/>
      <c r="E45" s="174"/>
      <c r="F45" s="174"/>
      <c r="G45" s="174"/>
      <c r="H45" s="174"/>
      <c r="I45" s="181"/>
    </row>
    <row r="46" spans="1:9">
      <c r="A46" s="182"/>
      <c r="B46" s="182"/>
      <c r="C46" s="182" t="s">
        <v>127</v>
      </c>
      <c r="D46" s="182"/>
      <c r="E46" s="182"/>
      <c r="F46" s="182"/>
      <c r="G46" s="182"/>
    </row>
  </sheetData>
  <mergeCells count="2">
    <mergeCell ref="G1:H1"/>
    <mergeCell ref="G2:H2"/>
  </mergeCells>
  <printOptions gridLines="1"/>
  <pageMargins left="0.25" right="0.25" top="0.75" bottom="0.75" header="0.3" footer="0.3"/>
  <pageSetup scale="83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19</vt:i4>
      </vt:variant>
      <vt:variant>
        <vt:lpstr>Именованные диапазоны</vt:lpstr>
      </vt:variant>
      <vt:variant>
        <vt:i4>18</vt:i4>
      </vt:variant>
    </vt:vector>
  </HeadingPairs>
  <TitlesOfParts>
    <vt:vector size="37" baseType="lpstr">
      <vt:lpstr>ფორმა N1</vt:lpstr>
      <vt:lpstr>ფორმა N2</vt:lpstr>
      <vt:lpstr>ფორმა N3</vt:lpstr>
      <vt:lpstr>ფორმა N4</vt:lpstr>
      <vt:lpstr>ფორმა N5</vt:lpstr>
      <vt:lpstr>ფორმა N5.1</vt:lpstr>
      <vt:lpstr>ფორმა 5.2</vt:lpstr>
      <vt:lpstr>ფორმა N5.3</vt:lpstr>
      <vt:lpstr>ფორმა 5.4</vt:lpstr>
      <vt:lpstr>ფორმა 5.5</vt:lpstr>
      <vt:lpstr>ფორმა N7</vt:lpstr>
      <vt:lpstr>ფორმა N8</vt:lpstr>
      <vt:lpstr>ფორმა N 8.1</vt:lpstr>
      <vt:lpstr>ფორმა N9</vt:lpstr>
      <vt:lpstr>ფორმა 9.1</vt:lpstr>
      <vt:lpstr>ფორმა 9.2</vt:lpstr>
      <vt:lpstr>ფორმა 9.6</vt:lpstr>
      <vt:lpstr>ფორმა N 9.7</vt:lpstr>
      <vt:lpstr>შემაჯამებელი ფორმა</vt:lpstr>
      <vt:lpstr>'ფორმა 5.2'!Область_печати</vt:lpstr>
      <vt:lpstr>'ფორმა 5.4'!Область_печати</vt:lpstr>
      <vt:lpstr>'ფორმა 5.5'!Область_печати</vt:lpstr>
      <vt:lpstr>'ფორმა 9.1'!Область_печати</vt:lpstr>
      <vt:lpstr>'ფორმა 9.2'!Область_печати</vt:lpstr>
      <vt:lpstr>'ფორმა 9.6'!Область_печати</vt:lpstr>
      <vt:lpstr>'ფორმა N 8.1'!Область_печати</vt:lpstr>
      <vt:lpstr>'ფორმა N 9.7'!Область_печати</vt:lpstr>
      <vt:lpstr>'ფორმა N1'!Область_печати</vt:lpstr>
      <vt:lpstr>'ფორმა N2'!Область_печати</vt:lpstr>
      <vt:lpstr>'ფორმა N3'!Область_печати</vt:lpstr>
      <vt:lpstr>'ფორმა N4'!Область_печати</vt:lpstr>
      <vt:lpstr>'ფორმა N5'!Область_печати</vt:lpstr>
      <vt:lpstr>'ფორმა N5.1'!Область_печати</vt:lpstr>
      <vt:lpstr>'ფორმა N7'!Область_печати</vt:lpstr>
      <vt:lpstr>'ფორმა N8'!Область_печати</vt:lpstr>
      <vt:lpstr>'ფორმა N9'!Область_печати</vt:lpstr>
      <vt:lpstr>'შემაჯამებელი ფორმა'!Область_печати</vt:lpstr>
    </vt:vector>
  </TitlesOfParts>
  <Company>ccg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Tornike</dc:creator>
  <cp:lastModifiedBy>user</cp:lastModifiedBy>
  <cp:lastPrinted>2020-09-24T10:32:27Z</cp:lastPrinted>
  <dcterms:created xsi:type="dcterms:W3CDTF">2011-12-27T13:20:18Z</dcterms:created>
  <dcterms:modified xsi:type="dcterms:W3CDTF">2020-09-24T10:33:17Z</dcterms:modified>
</cp:coreProperties>
</file>