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2735" tabRatio="954" firstSheet="10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H23" i="45" l="1"/>
  <c r="H24" i="45"/>
  <c r="H25" i="45"/>
  <c r="H27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9" i="45"/>
  <c r="I11" i="43" l="1"/>
  <c r="I12" i="43"/>
  <c r="I13" i="43"/>
  <c r="I14" i="43"/>
  <c r="I15" i="43"/>
  <c r="I16" i="43"/>
  <c r="I18" i="43"/>
  <c r="I20" i="43"/>
  <c r="I21" i="43"/>
  <c r="I9" i="43"/>
  <c r="I10" i="44" l="1"/>
  <c r="I11" i="44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9" i="44"/>
  <c r="H10" i="43" l="1"/>
  <c r="I10" i="43" s="1"/>
  <c r="H11" i="43"/>
  <c r="H12" i="43"/>
  <c r="H13" i="43"/>
  <c r="H14" i="43"/>
  <c r="H15" i="43"/>
  <c r="H16" i="43"/>
  <c r="H17" i="43"/>
  <c r="H18" i="43"/>
  <c r="H19" i="43"/>
  <c r="H20" i="43"/>
  <c r="H21" i="43"/>
  <c r="H22" i="43"/>
  <c r="H23" i="43"/>
  <c r="H9" i="43"/>
  <c r="C12" i="7" l="1"/>
  <c r="D12" i="7"/>
  <c r="C14" i="59" l="1"/>
  <c r="D15" i="47"/>
  <c r="C25" i="59" l="1"/>
  <c r="C24" i="59"/>
  <c r="C23" i="59"/>
  <c r="C22" i="59"/>
  <c r="C21" i="59"/>
  <c r="C20" i="59" s="1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C10" i="59" s="1"/>
  <c r="L35" i="46"/>
  <c r="H34" i="45"/>
  <c r="G34" i="45"/>
  <c r="I25" i="43"/>
  <c r="G25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C26" i="3" l="1"/>
  <c r="B9" i="10"/>
  <c r="D10" i="12"/>
  <c r="D44" i="12"/>
  <c r="J9" i="10"/>
  <c r="D26" i="3"/>
  <c r="C10" i="12"/>
  <c r="C44" i="12"/>
  <c r="D9" i="10"/>
  <c r="F9" i="10"/>
  <c r="C17" i="59" l="1"/>
</calcChain>
</file>

<file path=xl/sharedStrings.xml><?xml version="1.0" encoding="utf-8"?>
<sst xmlns="http://schemas.openxmlformats.org/spreadsheetml/2006/main" count="1186" uniqueCount="682">
  <si>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</si>
  <si>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</si>
  <si>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</si>
  <si>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</si>
  <si>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</si>
  <si>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</si>
  <si>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</si>
  <si>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</si>
  <si>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</si>
  <si>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</si>
  <si>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</si>
  <si>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</si>
  <si>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</si>
  <si>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</si>
  <si>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</si>
  <si>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</si>
  <si>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</si>
  <si>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</si>
  <si>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</si>
  <si>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</si>
  <si>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</si>
  <si>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</si>
  <si>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</si>
  <si>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</si>
  <si>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</si>
  <si>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</si>
  <si>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</si>
  <si>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</si>
  <si>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</si>
  <si>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</si>
  <si>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</si>
  <si>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</si>
  <si>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</si>
  <si>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</si>
  <si>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</si>
  <si>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</si>
  <si>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</si>
  <si>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</si>
  <si>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</si>
  <si>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</si>
  <si>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</si>
  <si>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</si>
  <si>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</si>
  <si>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</si>
  <si>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</si>
  <si>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</si>
  <si>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</si>
  <si>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</si>
  <si>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</si>
  <si>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</si>
  <si>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</si>
  <si>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</si>
  <si>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</si>
  <si>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</si>
  <si>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</si>
  <si>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</si>
  <si>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</si>
  <si>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</si>
  <si>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</si>
  <si>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</si>
  <si>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</si>
  <si>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</si>
  <si>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</si>
  <si>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</si>
  <si>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</si>
  <si>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</si>
  <si>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</si>
  <si>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</si>
  <si>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</si>
  <si>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</si>
  <si>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</si>
  <si>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</si>
  <si>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</si>
  <si>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</si>
  <si>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</si>
  <si>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</si>
  <si>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</si>
  <si>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</si>
  <si>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</si>
  <si>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</si>
  <si>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</si>
  <si>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</si>
  <si>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</si>
  <si>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</si>
  <si>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</si>
  <si>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</si>
  <si>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</si>
  <si>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</si>
  <si>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</si>
  <si>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</si>
  <si>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</si>
  <si>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</si>
  <si>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</si>
  <si>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</si>
  <si>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</si>
  <si>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</si>
  <si>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</si>
  <si>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</si>
  <si>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</si>
  <si>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</si>
  <si>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</si>
  <si>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</si>
  <si>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</si>
  <si>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</si>
  <si>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</si>
  <si>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</si>
  <si>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</si>
  <si>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</si>
  <si>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</si>
  <si>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</si>
  <si>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</si>
  <si>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</si>
  <si>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</si>
  <si>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</si>
  <si>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</si>
  <si>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</si>
  <si>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</si>
  <si>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</si>
  <si>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</si>
  <si>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</si>
  <si>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</si>
  <si>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</si>
  <si>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</si>
  <si>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</si>
  <si>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</si>
  <si>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</si>
  <si>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</si>
  <si>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</si>
  <si>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</si>
  <si>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</si>
  <si>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</si>
  <si>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</si>
  <si>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</si>
  <si>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</si>
  <si>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</si>
  <si>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</si>
  <si>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</si>
  <si>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</si>
  <si>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</si>
  <si>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</si>
  <si>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</si>
  <si>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</si>
  <si>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</si>
  <si>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</si>
  <si>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</si>
  <si>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</si>
  <si>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</si>
  <si>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</si>
  <si>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</si>
  <si>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</si>
  <si>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</si>
  <si>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</si>
  <si>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</si>
  <si>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</si>
  <si>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</si>
  <si>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</si>
  <si>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</si>
  <si>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</si>
  <si>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</si>
  <si>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</si>
  <si>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</si>
  <si>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</si>
  <si>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</si>
  <si>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</si>
  <si>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</si>
  <si>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</si>
  <si>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</si>
  <si>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</si>
  <si>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</si>
  <si>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</si>
  <si>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</si>
  <si>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</si>
  <si>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</si>
  <si>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</si>
  <si>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</si>
  <si>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</si>
  <si>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</si>
  <si>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</si>
  <si>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</si>
  <si>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</si>
  <si>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</si>
  <si>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</si>
  <si>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</si>
  <si>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</si>
  <si>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</si>
  <si>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</si>
  <si>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</si>
  <si>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</si>
  <si>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</si>
  <si>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</si>
  <si>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</si>
  <si>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</si>
  <si>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</si>
  <si>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</si>
  <si>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</si>
  <si>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</si>
  <si>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</si>
  <si>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</si>
  <si>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</si>
  <si>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</si>
  <si>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</si>
  <si>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</si>
  <si>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</si>
  <si>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</si>
  <si>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</si>
  <si>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</si>
  <si>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</si>
  <si>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</si>
  <si>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</si>
  <si>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</si>
  <si>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</si>
  <si>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</si>
  <si>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</si>
  <si>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</si>
  <si>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</si>
  <si>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</si>
  <si>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</si>
  <si>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</si>
  <si>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</si>
  <si>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</si>
  <si>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</si>
  <si>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</si>
  <si>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</si>
  <si>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</si>
  <si>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</si>
  <si>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</si>
  <si>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</si>
  <si>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</si>
  <si>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</si>
  <si>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</si>
  <si>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</si>
  <si>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</si>
  <si>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</si>
  <si>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</si>
  <si>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</si>
  <si>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</si>
  <si>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</si>
  <si>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</si>
  <si>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</si>
  <si>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</si>
  <si>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</si>
  <si>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</si>
  <si>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</si>
  <si>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</si>
  <si>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</si>
  <si>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</si>
  <si>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</si>
  <si>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</si>
  <si>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</si>
  <si>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</si>
  <si>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</si>
  <si>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</si>
  <si>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</si>
  <si>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</si>
  <si>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</si>
  <si>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</si>
  <si>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</si>
  <si>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</si>
  <si>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</si>
  <si>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</si>
  <si>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</si>
  <si>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</si>
  <si>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</si>
  <si>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</si>
  <si>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</si>
  <si>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</si>
  <si>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</si>
  <si>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</si>
  <si>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</si>
  <si>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</si>
  <si>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</si>
  <si>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</si>
  <si>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</si>
  <si>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</si>
  <si>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</si>
  <si>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</si>
  <si>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</si>
  <si>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</si>
  <si>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</si>
  <si>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</si>
  <si>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</si>
  <si>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</si>
  <si>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</si>
  <si>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</si>
  <si>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</si>
  <si>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</si>
  <si>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</si>
  <si>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</si>
  <si>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</si>
  <si>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</si>
  <si>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</si>
  <si>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</si>
  <si>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</si>
  <si>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</si>
  <si>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</si>
  <si>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</si>
  <si>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</si>
  <si>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</si>
  <si>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</si>
  <si>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</si>
  <si>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</si>
  <si>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</si>
  <si>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</si>
  <si>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</si>
  <si>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</si>
  <si>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</si>
  <si>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</si>
  <si>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</si>
  <si>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</si>
  <si>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</si>
  <si>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</si>
  <si>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</si>
  <si>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</si>
  <si>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</si>
  <si>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</si>
  <si>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</si>
  <si>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</si>
  <si>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</si>
  <si>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</si>
  <si>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</si>
  <si>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</si>
  <si>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</si>
  <si>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</si>
  <si>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</si>
  <si>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</si>
  <si>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</si>
  <si>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</si>
  <si>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</si>
  <si>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</si>
  <si>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</si>
  <si>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</si>
  <si>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</si>
  <si>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</si>
  <si>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</si>
  <si>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</si>
  <si>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</si>
  <si>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</si>
  <si>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</si>
  <si>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</si>
  <si>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</si>
  <si>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</si>
  <si>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</si>
  <si>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</si>
  <si>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</si>
  <si>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</si>
  <si>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</si>
  <si>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</si>
  <si>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</si>
  <si>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</si>
  <si>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</si>
  <si>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</si>
  <si>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</si>
  <si>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</si>
  <si>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</si>
  <si>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</si>
  <si>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</si>
  <si>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</si>
  <si>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</si>
  <si>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</si>
  <si>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</si>
  <si>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</si>
  <si>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</si>
  <si>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</si>
  <si>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</si>
  <si>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</si>
  <si>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</si>
  <si>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</si>
  <si>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</si>
  <si>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</si>
  <si>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</si>
  <si>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</si>
  <si>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</si>
  <si>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</si>
  <si>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</si>
  <si>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</si>
  <si>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</si>
  <si>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</si>
  <si>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</si>
  <si>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</si>
  <si>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</si>
  <si>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</si>
  <si>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</si>
  <si>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</si>
  <si>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</si>
  <si>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</si>
  <si>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</si>
  <si>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</si>
  <si>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</si>
  <si>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</si>
  <si>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</si>
  <si>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</si>
  <si>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</si>
  <si>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</si>
  <si>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</si>
  <si>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</si>
  <si>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</si>
  <si>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</si>
  <si>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</si>
  <si>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</si>
  <si>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</si>
  <si>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</si>
  <si>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</si>
  <si>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</si>
  <si>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</si>
  <si>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</si>
  <si>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</si>
  <si>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</si>
  <si>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</si>
  <si>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</si>
  <si>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</si>
  <si>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</si>
  <si>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</si>
  <si>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</si>
  <si>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</si>
  <si>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</si>
  <si>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</si>
  <si>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</si>
  <si>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</si>
  <si>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</si>
  <si>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</si>
  <si>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</si>
  <si>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</si>
  <si>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</si>
  <si>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</si>
  <si>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</si>
  <si>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</si>
  <si>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</si>
  <si>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</si>
  <si>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</si>
  <si>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</si>
  <si>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</si>
  <si>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</si>
  <si>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</si>
  <si>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</si>
  <si>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</si>
  <si>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</si>
  <si>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</si>
  <si>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</si>
  <si>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</si>
  <si>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</si>
  <si>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</si>
  <si>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</si>
  <si>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</si>
  <si>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</si>
  <si>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</si>
  <si>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</si>
  <si>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</si>
  <si>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</si>
  <si>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</si>
  <si>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</si>
  <si>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</si>
  <si>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</si>
  <si>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</si>
  <si>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</si>
  <si>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</si>
  <si>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</si>
  <si>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</si>
  <si>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</si>
  <si>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</si>
  <si>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</si>
  <si>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</si>
  <si>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</si>
  <si>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</si>
  <si>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</si>
  <si>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</si>
  <si>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</si>
  <si>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</si>
  <si>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</si>
  <si>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</si>
  <si>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</si>
  <si>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</si>
  <si>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</si>
  <si>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</si>
  <si>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</si>
  <si>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</si>
  <si>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</si>
  <si>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</si>
  <si>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ჯმუხაძე ლელა</t>
  </si>
  <si>
    <t>ქუმსიშვილი მიხეილ</t>
  </si>
  <si>
    <t>ლომია ზურაბ</t>
  </si>
  <si>
    <t>01006011079</t>
  </si>
  <si>
    <t>სეხნიაშვილი მირიან</t>
  </si>
  <si>
    <t>ნათელაშვილი ბექა</t>
  </si>
  <si>
    <t>14/09/20</t>
  </si>
  <si>
    <t>ბადიროვი ალი</t>
  </si>
  <si>
    <t>15/09/20</t>
  </si>
  <si>
    <t>ალანია ირაკლი</t>
  </si>
  <si>
    <t>58001000338</t>
  </si>
  <si>
    <t>წიკლაური თემური</t>
  </si>
  <si>
    <t>01024036647</t>
  </si>
  <si>
    <t>დათუაშვილი ბექა</t>
  </si>
  <si>
    <t>01024083490</t>
  </si>
  <si>
    <t>16/09/20</t>
  </si>
  <si>
    <t>სეხნიაშვილი თამაზ</t>
  </si>
  <si>
    <t>01030010776</t>
  </si>
  <si>
    <t>ვარდოშვილი ნიკოლოზ</t>
  </si>
  <si>
    <t>20001012264</t>
  </si>
  <si>
    <t>18/09/20</t>
  </si>
  <si>
    <t>წიკლაური გიორგი</t>
  </si>
  <si>
    <t>ჩიტაური გიორგი</t>
  </si>
  <si>
    <t xml:space="preserve">                                                          საქართველოს ლეიბორისტული პარტია</t>
  </si>
  <si>
    <t>01/09-21/09/20 ჩ</t>
  </si>
  <si>
    <t>01/09/-21/09/20 ჩ.</t>
  </si>
  <si>
    <t>GE98BG0000000103343913</t>
  </si>
  <si>
    <t>23001014008</t>
  </si>
  <si>
    <t>GE43BG0000000162612776</t>
  </si>
  <si>
    <t>საქართველოს ბანკი</t>
  </si>
  <si>
    <t>01027047652</t>
  </si>
  <si>
    <t>GE29BG000000018352300</t>
  </si>
  <si>
    <t>GE17BG0000000671858200</t>
  </si>
  <si>
    <t>GE50BG0000000269715200</t>
  </si>
  <si>
    <t>GE96TB7895445064300005</t>
  </si>
  <si>
    <t>GE98BS0000000005936254</t>
  </si>
  <si>
    <t>თიბისი ბანკი</t>
  </si>
  <si>
    <t>ბაზისბანკი</t>
  </si>
  <si>
    <t>01027019748</t>
  </si>
  <si>
    <t>GE52BG0000000900049100</t>
  </si>
  <si>
    <t>01005034665</t>
  </si>
  <si>
    <t>GE22BG0000000277977000</t>
  </si>
  <si>
    <t>GE80BG0000000706139000</t>
  </si>
  <si>
    <t>01022012593</t>
  </si>
  <si>
    <t>GE70BG0000000745662800</t>
  </si>
  <si>
    <t>01031006153</t>
  </si>
  <si>
    <t>GE25BG0000000794742700</t>
  </si>
  <si>
    <t>იოსებ</t>
  </si>
  <si>
    <t>სამხარაძე</t>
  </si>
  <si>
    <t>ბესარიონ</t>
  </si>
  <si>
    <t>ზაქარიაძე</t>
  </si>
  <si>
    <t>ირაკლი</t>
  </si>
  <si>
    <t>ალანია</t>
  </si>
  <si>
    <t>გიორგი</t>
  </si>
  <si>
    <t>გუგავა</t>
  </si>
  <si>
    <t>მარიან</t>
  </si>
  <si>
    <t>ცუცქირიძე</t>
  </si>
  <si>
    <t>ზურაბ</t>
  </si>
  <si>
    <t>ლომია</t>
  </si>
  <si>
    <t>ქეტევან</t>
  </si>
  <si>
    <t>დოლიძე</t>
  </si>
  <si>
    <t>ზაზა</t>
  </si>
  <si>
    <t>ქოქიაშვილი</t>
  </si>
  <si>
    <t>მამუკა</t>
  </si>
  <si>
    <t>ჯუღელი</t>
  </si>
  <si>
    <t>ალუდა</t>
  </si>
  <si>
    <t>არაბული</t>
  </si>
  <si>
    <t>სულომონ</t>
  </si>
  <si>
    <t>პატურაშვილი</t>
  </si>
  <si>
    <t>ლეილა</t>
  </si>
  <si>
    <t>გაფრინდაშვილი</t>
  </si>
  <si>
    <t>თემურ</t>
  </si>
  <si>
    <t>წიკლაური</t>
  </si>
  <si>
    <t>ნიკოლოზ</t>
  </si>
  <si>
    <t>ვარდოშვილი</t>
  </si>
  <si>
    <t>კობა</t>
  </si>
  <si>
    <t>ქეთევან</t>
  </si>
  <si>
    <t>გაზდელიანი</t>
  </si>
  <si>
    <t>მარიამ</t>
  </si>
  <si>
    <t>მელიქიშვილი</t>
  </si>
  <si>
    <t>ბექა</t>
  </si>
  <si>
    <t>ნათელაშვილი</t>
  </si>
  <si>
    <t>მიხეილ</t>
  </si>
  <si>
    <t>ქუმსიშვილი</t>
  </si>
  <si>
    <t>სალომე</t>
  </si>
  <si>
    <t>დიდიძე</t>
  </si>
  <si>
    <t>ნინო</t>
  </si>
  <si>
    <t>მაზანაშვილი</t>
  </si>
  <si>
    <t>ლელა</t>
  </si>
  <si>
    <t>ჯმუხაძე</t>
  </si>
  <si>
    <t>დათუაშვილი</t>
  </si>
  <si>
    <t>ცისია</t>
  </si>
  <si>
    <t>ანი</t>
  </si>
  <si>
    <t>ბესიკ</t>
  </si>
  <si>
    <t>კიკნაძე</t>
  </si>
  <si>
    <t>სოფო</t>
  </si>
  <si>
    <t>გენადი</t>
  </si>
  <si>
    <t>წახნაკია</t>
  </si>
  <si>
    <t>ლუკა</t>
  </si>
  <si>
    <t>ოქრუაშვილი</t>
  </si>
  <si>
    <t>საღირაშვილი</t>
  </si>
  <si>
    <t>გაბრიელ</t>
  </si>
  <si>
    <t>ქადაგიშვილი</t>
  </si>
  <si>
    <t>კეშელავა</t>
  </si>
  <si>
    <t>ნატალი</t>
  </si>
  <si>
    <t>თოდაძე</t>
  </si>
  <si>
    <t>საქართველო</t>
  </si>
  <si>
    <t>სხვა სარეკლამო ხარჯები….(მიკროავტობუსზე განთავსებული)</t>
  </si>
  <si>
    <t>ჯაფოშვილი ლამარა (თარგმნა)</t>
  </si>
  <si>
    <t>შპს. "ჩემი ოფისი"...(პრინტერის დატევნა)</t>
  </si>
  <si>
    <t>შპს. "ლოკოკინა... დიზაინის დამზადება</t>
  </si>
  <si>
    <t>შპს. "საჩუქარი 95"...საჩუქარი</t>
  </si>
  <si>
    <t xml:space="preserve">დავით </t>
  </si>
  <si>
    <t>გოგშელიძე</t>
  </si>
  <si>
    <t>მურთაზ</t>
  </si>
  <si>
    <t>ხუცურაული</t>
  </si>
  <si>
    <t>მანანა</t>
  </si>
  <si>
    <t>ნიჟარაძე</t>
  </si>
  <si>
    <t>ლილი</t>
  </si>
  <si>
    <t>ძარია</t>
  </si>
  <si>
    <t>შორენა</t>
  </si>
  <si>
    <t>ჭოჭუა</t>
  </si>
  <si>
    <t>ნოდარი</t>
  </si>
  <si>
    <t>კუპრაშვილი</t>
  </si>
  <si>
    <t>ლამარა</t>
  </si>
  <si>
    <t>ჯაფოშვილი</t>
  </si>
  <si>
    <t>რეგინა</t>
  </si>
  <si>
    <t>სავოიანი</t>
  </si>
  <si>
    <t>რევაზ</t>
  </si>
  <si>
    <t>თოროზაშვილი</t>
  </si>
  <si>
    <t>ბადრი</t>
  </si>
  <si>
    <t>ქაჩიბაია</t>
  </si>
  <si>
    <t>ვლადიმერ</t>
  </si>
  <si>
    <t>აბაშიძე</t>
  </si>
  <si>
    <t>გოჩა</t>
  </si>
  <si>
    <t>ლაცაბიძე</t>
  </si>
  <si>
    <t>კახაბერ</t>
  </si>
  <si>
    <t>ასლანიშვილი</t>
  </si>
  <si>
    <t>ლერი</t>
  </si>
  <si>
    <t>ომიაძე</t>
  </si>
  <si>
    <t>ლალი</t>
  </si>
  <si>
    <t>ჩანადირი</t>
  </si>
  <si>
    <t>გივი</t>
  </si>
  <si>
    <t>ბურდული</t>
  </si>
  <si>
    <t>ციური</t>
  </si>
  <si>
    <t>ტოროშელიზე</t>
  </si>
  <si>
    <t>მჭედლიშვილი</t>
  </si>
  <si>
    <t>თარგმანი</t>
  </si>
  <si>
    <t>ოფისის იჯარა</t>
  </si>
  <si>
    <t>სექტემბერი</t>
  </si>
  <si>
    <t>ი/მ გიორგი ჩიტიაშვილი</t>
  </si>
  <si>
    <t>შპს. "ალმა"</t>
  </si>
  <si>
    <t>შპს"მაქს სთრიმი"</t>
  </si>
  <si>
    <t>შპს. "ფეის სმარტი"</t>
  </si>
  <si>
    <t>შპს. "პოლიგრაფ პრინტი"</t>
  </si>
  <si>
    <t>სხვა ანგარიშები ბანკში...331054600</t>
  </si>
  <si>
    <t>სხვა ფინანსური აქტივები...331054602</t>
  </si>
  <si>
    <t>იჯარა</t>
  </si>
  <si>
    <t>თბილისი ჯავახიშვილის ქ. N.88</t>
  </si>
  <si>
    <t>300 კვ/მ</t>
  </si>
  <si>
    <t>უსასყიდლო</t>
  </si>
  <si>
    <t>უვადო</t>
  </si>
  <si>
    <t>ნათელაშვილი შალვა</t>
  </si>
  <si>
    <t>ოზურგეთი</t>
  </si>
  <si>
    <t>თბილისი ვარკეთილი</t>
  </si>
  <si>
    <t>გურჯაანი</t>
  </si>
  <si>
    <t>წყალტუბო</t>
  </si>
  <si>
    <t>ფოთი</t>
  </si>
  <si>
    <t>ყვარელი</t>
  </si>
  <si>
    <t>იჯარა ისანი</t>
  </si>
  <si>
    <t>გორი</t>
  </si>
  <si>
    <t>ბათუმი</t>
  </si>
  <si>
    <t>იჯარა კრწანისი</t>
  </si>
  <si>
    <t>ხაშური</t>
  </si>
  <si>
    <t>რუსთავი</t>
  </si>
  <si>
    <t>წნორი</t>
  </si>
  <si>
    <t>გოგშელიძე დავით</t>
  </si>
  <si>
    <t>ხუცურაული მურთაზ</t>
  </si>
  <si>
    <t>ნიჟარაძე მანანა</t>
  </si>
  <si>
    <t>ძარია ლილი</t>
  </si>
  <si>
    <t>ლომია გიორგი</t>
  </si>
  <si>
    <t>ჭოჭუა შორენა</t>
  </si>
  <si>
    <t>კუპრაშვილი ნოდარი</t>
  </si>
  <si>
    <t>სავოიანი რეგინა</t>
  </si>
  <si>
    <t>თოროზაშვილი რევაზ</t>
  </si>
  <si>
    <t>აბაშიძე ვლადიმერ</t>
  </si>
  <si>
    <t>ლაცაბიძე გოჩა</t>
  </si>
  <si>
    <t>ასლანიშვილი კახაბერ</t>
  </si>
  <si>
    <t>ომიაძე ლერი</t>
  </si>
  <si>
    <t>ქაჩიბაია ბადრი</t>
  </si>
  <si>
    <t>ჩანადირი ლალი</t>
  </si>
  <si>
    <t>ბურდული გივი</t>
  </si>
  <si>
    <t>ტოროშელიძე ციური</t>
  </si>
  <si>
    <t>ნატახტარი</t>
  </si>
  <si>
    <t>თბილისი თემქა</t>
  </si>
  <si>
    <t>დუსეთი</t>
  </si>
  <si>
    <t>თბილისი ნაძალადევი</t>
  </si>
  <si>
    <t>მჭედლიშვილი ლეილა</t>
  </si>
  <si>
    <t>ხაზინა (ბიუჯეტი)</t>
  </si>
  <si>
    <t>ბეჭდური რეკლამი ხარჯი</t>
  </si>
  <si>
    <t>ბილბორდი</t>
  </si>
  <si>
    <t>სატრანსპორტო საშუალებებზე განთავსებული რეკლამა</t>
  </si>
  <si>
    <t>სასემოსავლო გადასახადი</t>
  </si>
  <si>
    <t>+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</si>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</sst>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32" fillId="0" borderId="2" xfId="9" applyNumberFormat="1" applyFont="1" applyBorder="1" applyAlignment="1" applyProtection="1">
      <alignment horizontal="center" vertical="center" wrapText="1"/>
      <protection locked="0"/>
    </xf>
    <xf numFmtId="0" fontId="32" fillId="0" borderId="19" xfId="9" applyFont="1" applyBorder="1" applyAlignment="1" applyProtection="1">
      <alignment horizontal="center" vertical="center"/>
      <protection locked="0"/>
    </xf>
    <xf numFmtId="0" fontId="32" fillId="0" borderId="5" xfId="9" applyFont="1" applyBorder="1" applyAlignment="1" applyProtection="1">
      <alignment horizontal="center" vertical="center"/>
      <protection locked="0"/>
    </xf>
    <xf numFmtId="1" fontId="24" fillId="0" borderId="2" xfId="2" applyNumberFormat="1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2" fontId="24" fillId="0" borderId="27" xfId="2" applyNumberFormat="1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3" fontId="22" fillId="5" borderId="1" xfId="0" applyNumberFormat="1" applyFont="1" applyFill="1" applyBorder="1" applyAlignment="1" applyProtection="1">
      <alignment horizont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A12" zoomScaleNormal="100" zoomScaleSheetLayoutView="100" workbookViewId="0">
      <selection activeCell="C44" sqref="C44"/>
    </sheetView>
  </sheetViews>
  <sheetFormatPr defaultRowHeight="15" x14ac:dyDescent="0.2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 x14ac:dyDescent="0.2">
      <c r="A1" s="334" t="s">
        <v>287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97</v>
      </c>
    </row>
    <row r="2" spans="1:12" s="269" customFormat="1" x14ac:dyDescent="0.2">
      <c r="A2" s="331" t="s">
        <v>128</v>
      </c>
      <c r="B2" s="322"/>
      <c r="C2" s="322"/>
      <c r="D2" s="322"/>
      <c r="E2" s="323"/>
      <c r="F2" s="317"/>
      <c r="G2" s="323"/>
      <c r="H2" s="330"/>
      <c r="I2" s="322"/>
      <c r="J2" s="323"/>
      <c r="K2" s="323"/>
      <c r="L2" s="329" t="s">
        <v>501</v>
      </c>
    </row>
    <row r="3" spans="1:12" s="269" customFormat="1" x14ac:dyDescent="0.2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69" customFormat="1" x14ac:dyDescent="0.2">
      <c r="A4" s="355" t="s">
        <v>255</v>
      </c>
      <c r="B4" s="317"/>
      <c r="C4" s="317"/>
      <c r="D4" s="361"/>
      <c r="E4" s="362"/>
      <c r="F4" s="324"/>
      <c r="G4" s="323"/>
      <c r="H4" s="363"/>
      <c r="I4" s="362"/>
      <c r="J4" s="322"/>
      <c r="K4" s="323"/>
      <c r="L4" s="321"/>
    </row>
    <row r="5" spans="1:12" s="269" customFormat="1" ht="15.75" thickBot="1" x14ac:dyDescent="0.25">
      <c r="A5" s="422" t="s">
        <v>500</v>
      </c>
      <c r="B5" s="422"/>
      <c r="C5" s="422"/>
      <c r="D5" s="422"/>
      <c r="E5" s="422"/>
      <c r="F5" s="422"/>
      <c r="G5" s="324"/>
      <c r="H5" s="324"/>
      <c r="I5" s="323"/>
      <c r="J5" s="322"/>
      <c r="K5" s="322"/>
      <c r="L5" s="321"/>
    </row>
    <row r="6" spans="1:12" ht="15.75" thickBot="1" x14ac:dyDescent="0.25">
      <c r="A6" s="320"/>
      <c r="B6" s="319"/>
      <c r="C6" s="318"/>
      <c r="D6" s="318"/>
      <c r="E6" s="318"/>
      <c r="F6" s="317"/>
      <c r="G6" s="317"/>
      <c r="H6" s="317"/>
      <c r="I6" s="425" t="s">
        <v>403</v>
      </c>
      <c r="J6" s="426"/>
      <c r="K6" s="427"/>
      <c r="L6" s="316"/>
    </row>
    <row r="7" spans="1:12" s="304" customFormat="1" ht="51.75" thickBot="1" x14ac:dyDescent="0.25">
      <c r="A7" s="315" t="s">
        <v>64</v>
      </c>
      <c r="B7" s="314" t="s">
        <v>129</v>
      </c>
      <c r="C7" s="314" t="s">
        <v>402</v>
      </c>
      <c r="D7" s="313" t="s">
        <v>261</v>
      </c>
      <c r="E7" s="312" t="s">
        <v>401</v>
      </c>
      <c r="F7" s="311" t="s">
        <v>400</v>
      </c>
      <c r="G7" s="310" t="s">
        <v>214</v>
      </c>
      <c r="H7" s="309" t="s">
        <v>211</v>
      </c>
      <c r="I7" s="308" t="s">
        <v>399</v>
      </c>
      <c r="J7" s="307" t="s">
        <v>258</v>
      </c>
      <c r="K7" s="306" t="s">
        <v>215</v>
      </c>
      <c r="L7" s="305" t="s">
        <v>216</v>
      </c>
    </row>
    <row r="8" spans="1:12" s="298" customFormat="1" ht="15.75" thickBot="1" x14ac:dyDescent="0.25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 x14ac:dyDescent="0.2">
      <c r="A9" s="297">
        <v>1</v>
      </c>
      <c r="B9" s="416">
        <v>44051</v>
      </c>
      <c r="C9" s="288" t="s">
        <v>476</v>
      </c>
      <c r="D9" s="417">
        <v>2000</v>
      </c>
      <c r="E9" s="296" t="s">
        <v>477</v>
      </c>
      <c r="F9" s="285" t="s">
        <v>515</v>
      </c>
      <c r="G9" s="295" t="s">
        <v>516</v>
      </c>
      <c r="H9" s="295" t="s">
        <v>506</v>
      </c>
      <c r="I9" s="294"/>
      <c r="J9" s="293"/>
      <c r="K9" s="292"/>
      <c r="L9" s="291"/>
    </row>
    <row r="10" spans="1:12" ht="25.5" x14ac:dyDescent="0.2">
      <c r="A10" s="290">
        <v>2</v>
      </c>
      <c r="B10" s="416">
        <v>44052</v>
      </c>
      <c r="C10" s="288" t="s">
        <v>476</v>
      </c>
      <c r="D10" s="418">
        <v>4000</v>
      </c>
      <c r="E10" s="286" t="s">
        <v>478</v>
      </c>
      <c r="F10" s="285" t="s">
        <v>517</v>
      </c>
      <c r="G10" s="285" t="s">
        <v>518</v>
      </c>
      <c r="H10" s="285" t="s">
        <v>506</v>
      </c>
      <c r="I10" s="284"/>
      <c r="J10" s="283"/>
      <c r="K10" s="282"/>
      <c r="L10" s="281"/>
    </row>
    <row r="11" spans="1:12" ht="25.5" x14ac:dyDescent="0.2">
      <c r="A11" s="290">
        <v>3</v>
      </c>
      <c r="B11" s="416">
        <v>44052</v>
      </c>
      <c r="C11" s="288" t="s">
        <v>476</v>
      </c>
      <c r="D11" s="418">
        <v>5000</v>
      </c>
      <c r="E11" s="286" t="s">
        <v>479</v>
      </c>
      <c r="F11" s="367" t="s">
        <v>480</v>
      </c>
      <c r="G11" s="285" t="s">
        <v>519</v>
      </c>
      <c r="H11" s="285" t="s">
        <v>506</v>
      </c>
      <c r="I11" s="284"/>
      <c r="J11" s="283"/>
      <c r="K11" s="282"/>
      <c r="L11" s="281"/>
    </row>
    <row r="12" spans="1:12" ht="25.5" x14ac:dyDescent="0.2">
      <c r="A12" s="290">
        <v>4</v>
      </c>
      <c r="B12" s="416">
        <v>44052</v>
      </c>
      <c r="C12" s="288" t="s">
        <v>476</v>
      </c>
      <c r="D12" s="418">
        <v>4000</v>
      </c>
      <c r="E12" s="286" t="s">
        <v>481</v>
      </c>
      <c r="F12" s="285" t="s">
        <v>520</v>
      </c>
      <c r="G12" s="285" t="s">
        <v>521</v>
      </c>
      <c r="H12" s="285" t="s">
        <v>506</v>
      </c>
      <c r="I12" s="284"/>
      <c r="J12" s="283"/>
      <c r="K12" s="282"/>
      <c r="L12" s="281"/>
    </row>
    <row r="13" spans="1:12" ht="25.5" x14ac:dyDescent="0.2">
      <c r="A13" s="290">
        <v>5</v>
      </c>
      <c r="B13" s="416">
        <v>44113</v>
      </c>
      <c r="C13" s="288" t="s">
        <v>476</v>
      </c>
      <c r="D13" s="418">
        <v>3200</v>
      </c>
      <c r="E13" s="286" t="s">
        <v>482</v>
      </c>
      <c r="F13" s="285" t="s">
        <v>522</v>
      </c>
      <c r="G13" s="285" t="s">
        <v>523</v>
      </c>
      <c r="H13" s="285" t="s">
        <v>506</v>
      </c>
      <c r="I13" s="284"/>
      <c r="J13" s="283"/>
      <c r="K13" s="282"/>
      <c r="L13" s="281"/>
    </row>
    <row r="14" spans="1:12" ht="25.5" x14ac:dyDescent="0.2">
      <c r="A14" s="290">
        <v>6</v>
      </c>
      <c r="B14" s="416" t="s">
        <v>483</v>
      </c>
      <c r="C14" s="288" t="s">
        <v>476</v>
      </c>
      <c r="D14" s="418">
        <v>7155</v>
      </c>
      <c r="E14" s="286" t="s">
        <v>484</v>
      </c>
      <c r="F14" s="285" t="s">
        <v>507</v>
      </c>
      <c r="G14" s="285" t="s">
        <v>508</v>
      </c>
      <c r="H14" s="285" t="s">
        <v>506</v>
      </c>
      <c r="I14" s="284"/>
      <c r="J14" s="283"/>
      <c r="K14" s="282"/>
      <c r="L14" s="281"/>
    </row>
    <row r="15" spans="1:12" ht="25.5" x14ac:dyDescent="0.2">
      <c r="A15" s="290">
        <v>7</v>
      </c>
      <c r="B15" s="416" t="s">
        <v>485</v>
      </c>
      <c r="C15" s="288" t="s">
        <v>476</v>
      </c>
      <c r="D15" s="418">
        <v>5000</v>
      </c>
      <c r="E15" s="286" t="s">
        <v>486</v>
      </c>
      <c r="F15" s="285" t="s">
        <v>487</v>
      </c>
      <c r="G15" s="285" t="s">
        <v>510</v>
      </c>
      <c r="H15" s="285" t="s">
        <v>506</v>
      </c>
      <c r="I15" s="284"/>
      <c r="J15" s="283"/>
      <c r="K15" s="282"/>
      <c r="L15" s="281"/>
    </row>
    <row r="16" spans="1:12" ht="25.5" x14ac:dyDescent="0.2">
      <c r="A16" s="290">
        <v>8</v>
      </c>
      <c r="B16" s="416" t="s">
        <v>485</v>
      </c>
      <c r="C16" s="288" t="s">
        <v>476</v>
      </c>
      <c r="D16" s="418">
        <v>5000</v>
      </c>
      <c r="E16" s="286" t="s">
        <v>488</v>
      </c>
      <c r="F16" s="285" t="s">
        <v>489</v>
      </c>
      <c r="G16" s="285" t="s">
        <v>503</v>
      </c>
      <c r="H16" s="285" t="s">
        <v>506</v>
      </c>
      <c r="I16" s="284"/>
      <c r="J16" s="283"/>
      <c r="K16" s="282"/>
      <c r="L16" s="281"/>
    </row>
    <row r="17" spans="1:12" ht="25.5" x14ac:dyDescent="0.2">
      <c r="A17" s="290">
        <v>9</v>
      </c>
      <c r="B17" s="416" t="s">
        <v>485</v>
      </c>
      <c r="C17" s="288" t="s">
        <v>476</v>
      </c>
      <c r="D17" s="418">
        <v>10000</v>
      </c>
      <c r="E17" s="286" t="s">
        <v>490</v>
      </c>
      <c r="F17" s="285" t="s">
        <v>491</v>
      </c>
      <c r="G17" s="285" t="s">
        <v>509</v>
      </c>
      <c r="H17" s="285" t="s">
        <v>506</v>
      </c>
      <c r="I17" s="284"/>
      <c r="J17" s="283"/>
      <c r="K17" s="282"/>
      <c r="L17" s="281"/>
    </row>
    <row r="18" spans="1:12" ht="25.5" x14ac:dyDescent="0.2">
      <c r="A18" s="290">
        <v>10</v>
      </c>
      <c r="B18" s="416" t="s">
        <v>492</v>
      </c>
      <c r="C18" s="288" t="s">
        <v>476</v>
      </c>
      <c r="D18" s="418">
        <v>3000</v>
      </c>
      <c r="E18" s="286" t="s">
        <v>493</v>
      </c>
      <c r="F18" s="285" t="s">
        <v>494</v>
      </c>
      <c r="G18" s="285" t="s">
        <v>511</v>
      </c>
      <c r="H18" s="285" t="s">
        <v>513</v>
      </c>
      <c r="I18" s="284"/>
      <c r="J18" s="283"/>
      <c r="K18" s="282"/>
      <c r="L18" s="281"/>
    </row>
    <row r="19" spans="1:12" ht="25.5" x14ac:dyDescent="0.2">
      <c r="A19" s="290">
        <v>11</v>
      </c>
      <c r="B19" s="416" t="s">
        <v>492</v>
      </c>
      <c r="C19" s="288" t="s">
        <v>476</v>
      </c>
      <c r="D19" s="418">
        <v>8000</v>
      </c>
      <c r="E19" s="286" t="s">
        <v>495</v>
      </c>
      <c r="F19" s="285" t="s">
        <v>496</v>
      </c>
      <c r="G19" s="285" t="s">
        <v>512</v>
      </c>
      <c r="H19" s="285" t="s">
        <v>514</v>
      </c>
      <c r="I19" s="284"/>
      <c r="J19" s="283"/>
      <c r="K19" s="282"/>
      <c r="L19" s="281"/>
    </row>
    <row r="20" spans="1:12" ht="25.5" x14ac:dyDescent="0.2">
      <c r="A20" s="290">
        <v>12</v>
      </c>
      <c r="B20" s="416" t="s">
        <v>497</v>
      </c>
      <c r="C20" s="288" t="s">
        <v>476</v>
      </c>
      <c r="D20" s="418">
        <v>5000</v>
      </c>
      <c r="E20" s="286" t="s">
        <v>498</v>
      </c>
      <c r="F20" s="285" t="s">
        <v>489</v>
      </c>
      <c r="G20" s="285" t="s">
        <v>503</v>
      </c>
      <c r="H20" s="285" t="s">
        <v>506</v>
      </c>
      <c r="I20" s="284"/>
      <c r="J20" s="283"/>
      <c r="K20" s="282"/>
      <c r="L20" s="281"/>
    </row>
    <row r="21" spans="1:12" ht="25.5" x14ac:dyDescent="0.2">
      <c r="A21" s="290">
        <v>13</v>
      </c>
      <c r="B21" s="416" t="s">
        <v>497</v>
      </c>
      <c r="C21" s="288" t="s">
        <v>476</v>
      </c>
      <c r="D21" s="418">
        <v>5000</v>
      </c>
      <c r="E21" s="286" t="s">
        <v>499</v>
      </c>
      <c r="F21" s="285" t="s">
        <v>504</v>
      </c>
      <c r="G21" s="285" t="s">
        <v>505</v>
      </c>
      <c r="H21" s="285" t="s">
        <v>506</v>
      </c>
      <c r="I21" s="284"/>
      <c r="J21" s="283"/>
      <c r="K21" s="282"/>
      <c r="L21" s="281"/>
    </row>
    <row r="22" spans="1:12" x14ac:dyDescent="0.2">
      <c r="A22" s="290">
        <v>14</v>
      </c>
      <c r="B22" s="289"/>
      <c r="C22" s="288"/>
      <c r="D22" s="287"/>
      <c r="E22" s="286"/>
      <c r="F22" s="285"/>
      <c r="G22" s="285"/>
      <c r="H22" s="285"/>
      <c r="I22" s="284"/>
      <c r="J22" s="283"/>
      <c r="K22" s="282"/>
      <c r="L22" s="281"/>
    </row>
    <row r="23" spans="1:12" x14ac:dyDescent="0.2">
      <c r="A23" s="290">
        <v>15</v>
      </c>
      <c r="B23" s="289"/>
      <c r="C23" s="288"/>
      <c r="D23" s="287"/>
      <c r="E23" s="286"/>
      <c r="F23" s="285"/>
      <c r="G23" s="285"/>
      <c r="H23" s="285"/>
      <c r="I23" s="284"/>
      <c r="J23" s="283"/>
      <c r="K23" s="282"/>
      <c r="L23" s="281"/>
    </row>
    <row r="24" spans="1:12" x14ac:dyDescent="0.2">
      <c r="A24" s="290">
        <v>16</v>
      </c>
      <c r="B24" s="289"/>
      <c r="C24" s="288"/>
      <c r="D24" s="287"/>
      <c r="E24" s="286"/>
      <c r="F24" s="285"/>
      <c r="G24" s="285"/>
      <c r="H24" s="285"/>
      <c r="I24" s="284"/>
      <c r="J24" s="283"/>
      <c r="K24" s="282"/>
      <c r="L24" s="281"/>
    </row>
    <row r="25" spans="1:12" x14ac:dyDescent="0.2">
      <c r="A25" s="290">
        <v>17</v>
      </c>
      <c r="B25" s="289"/>
      <c r="C25" s="288"/>
      <c r="D25" s="287"/>
      <c r="E25" s="286"/>
      <c r="F25" s="285"/>
      <c r="G25" s="285"/>
      <c r="H25" s="285"/>
      <c r="I25" s="284"/>
      <c r="J25" s="283"/>
      <c r="K25" s="282"/>
      <c r="L25" s="281"/>
    </row>
    <row r="26" spans="1:12" x14ac:dyDescent="0.2">
      <c r="A26" s="290">
        <v>18</v>
      </c>
      <c r="B26" s="289"/>
      <c r="C26" s="288"/>
      <c r="D26" s="287"/>
      <c r="E26" s="286"/>
      <c r="F26" s="285"/>
      <c r="G26" s="285"/>
      <c r="H26" s="285"/>
      <c r="I26" s="284"/>
      <c r="J26" s="283"/>
      <c r="K26" s="282"/>
      <c r="L26" s="281"/>
    </row>
    <row r="27" spans="1:12" x14ac:dyDescent="0.2">
      <c r="A27" s="290">
        <v>19</v>
      </c>
      <c r="B27" s="289"/>
      <c r="C27" s="288"/>
      <c r="D27" s="287"/>
      <c r="E27" s="286"/>
      <c r="F27" s="285"/>
      <c r="G27" s="285"/>
      <c r="H27" s="285"/>
      <c r="I27" s="284"/>
      <c r="J27" s="283"/>
      <c r="K27" s="282"/>
      <c r="L27" s="281"/>
    </row>
    <row r="28" spans="1:12" ht="15.75" thickBot="1" x14ac:dyDescent="0.25">
      <c r="A28" s="280" t="s">
        <v>257</v>
      </c>
      <c r="B28" s="279"/>
      <c r="C28" s="278"/>
      <c r="D28" s="277"/>
      <c r="E28" s="276"/>
      <c r="F28" s="275"/>
      <c r="G28" s="275"/>
      <c r="H28" s="275"/>
      <c r="I28" s="274"/>
      <c r="J28" s="273"/>
      <c r="K28" s="272"/>
      <c r="L28" s="271"/>
    </row>
    <row r="29" spans="1:12" x14ac:dyDescent="0.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 x14ac:dyDescent="0.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x14ac:dyDescent="0.2">
      <c r="A31" s="424" t="s">
        <v>373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</row>
    <row r="32" spans="1:12" s="270" customFormat="1" ht="12.75" x14ac:dyDescent="0.2">
      <c r="A32" s="424" t="s">
        <v>398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</row>
    <row r="33" spans="1:12" s="270" customFormat="1" ht="12.75" x14ac:dyDescent="0.2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</row>
    <row r="34" spans="1:12" s="269" customFormat="1" x14ac:dyDescent="0.2">
      <c r="A34" s="424" t="s">
        <v>397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</row>
    <row r="35" spans="1:12" s="269" customFormat="1" x14ac:dyDescent="0.2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</row>
    <row r="36" spans="1:12" s="269" customFormat="1" x14ac:dyDescent="0.2">
      <c r="A36" s="424" t="s">
        <v>396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</row>
    <row r="37" spans="1:12" s="269" customFormat="1" x14ac:dyDescent="0.2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 x14ac:dyDescent="0.2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 x14ac:dyDescent="0.2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 x14ac:dyDescent="0.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 x14ac:dyDescent="0.2">
      <c r="A41" s="430" t="s">
        <v>96</v>
      </c>
      <c r="B41" s="430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 x14ac:dyDescent="0.2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 x14ac:dyDescent="0.2">
      <c r="A43" s="262"/>
      <c r="B43" s="261"/>
      <c r="C43" s="423" t="s">
        <v>680</v>
      </c>
      <c r="D43" s="423"/>
      <c r="E43" s="423"/>
      <c r="F43" s="262"/>
      <c r="G43" s="261"/>
      <c r="H43" s="428" t="s">
        <v>395</v>
      </c>
      <c r="I43" s="264"/>
      <c r="J43" s="261"/>
      <c r="K43" s="262"/>
      <c r="L43" s="261"/>
    </row>
    <row r="44" spans="1:12" s="263" customFormat="1" x14ac:dyDescent="0.2">
      <c r="A44" s="262"/>
      <c r="B44" s="261"/>
      <c r="C44" s="262" t="s">
        <v>681</v>
      </c>
      <c r="D44" s="261"/>
      <c r="E44" s="262"/>
      <c r="F44" s="262"/>
      <c r="G44" s="261"/>
      <c r="H44" s="429"/>
      <c r="I44" s="264"/>
      <c r="J44" s="261"/>
      <c r="K44" s="262"/>
      <c r="L44" s="261"/>
    </row>
    <row r="45" spans="1:12" s="260" customFormat="1" x14ac:dyDescent="0.2">
      <c r="A45" s="262"/>
      <c r="B45" s="261"/>
      <c r="C45" s="423" t="s">
        <v>127</v>
      </c>
      <c r="D45" s="423"/>
      <c r="E45" s="423"/>
      <c r="F45" s="262"/>
      <c r="G45" s="261"/>
      <c r="H45" s="262"/>
      <c r="I45" s="262"/>
      <c r="J45" s="261"/>
      <c r="K45" s="262"/>
      <c r="L45" s="261"/>
    </row>
    <row r="46" spans="1:12" s="260" customFormat="1" x14ac:dyDescent="0.2">
      <c r="E46" s="258"/>
    </row>
    <row r="47" spans="1:12" s="260" customFormat="1" x14ac:dyDescent="0.2">
      <c r="E47" s="258"/>
    </row>
    <row r="48" spans="1:12" s="260" customFormat="1" x14ac:dyDescent="0.2">
      <c r="E48" s="258"/>
    </row>
    <row r="49" spans="5:5" s="260" customFormat="1" x14ac:dyDescent="0.2">
      <c r="E49" s="258"/>
    </row>
    <row r="50" spans="5:5" s="260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4" zoomScale="80" zoomScaleSheetLayoutView="80" workbookViewId="0">
      <selection activeCell="D44" sqref="D44"/>
    </sheetView>
  </sheetViews>
  <sheetFormatPr defaultRowHeight="12.75" x14ac:dyDescent="0.2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39" t="s">
        <v>410</v>
      </c>
      <c r="B2" s="439"/>
      <c r="C2" s="439"/>
      <c r="D2" s="439"/>
      <c r="E2" s="439"/>
      <c r="F2" s="337"/>
      <c r="G2" s="77"/>
      <c r="H2" s="77"/>
      <c r="I2" s="77"/>
      <c r="J2" s="77"/>
      <c r="K2" s="256"/>
      <c r="L2" s="257"/>
      <c r="M2" s="257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31" t="str">
        <f>'ფორმა N1'!L2</f>
        <v>01/09-21/09/20 ჩ</v>
      </c>
      <c r="M3" s="431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 x14ac:dyDescent="0.3">
      <c r="A5" s="77" t="s">
        <v>255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13"/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5"/>
      <c r="B8" s="358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 x14ac:dyDescent="0.2">
      <c r="A9" s="90" t="s">
        <v>64</v>
      </c>
      <c r="B9" s="90" t="s">
        <v>444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297</v>
      </c>
    </row>
    <row r="10" spans="1:13" ht="30" x14ac:dyDescent="0.2">
      <c r="A10" s="98">
        <v>1</v>
      </c>
      <c r="B10" s="365"/>
      <c r="C10" s="338" t="s">
        <v>676</v>
      </c>
      <c r="D10" s="98" t="s">
        <v>627</v>
      </c>
      <c r="E10" s="98">
        <v>1001074531</v>
      </c>
      <c r="F10" s="98"/>
      <c r="G10" s="98"/>
      <c r="H10" s="98"/>
      <c r="I10" s="98"/>
      <c r="J10" s="98"/>
      <c r="K10" s="4"/>
      <c r="L10" s="4">
        <v>9300</v>
      </c>
      <c r="M10" s="98"/>
    </row>
    <row r="11" spans="1:13" ht="15" x14ac:dyDescent="0.2">
      <c r="A11" s="98">
        <v>2</v>
      </c>
      <c r="B11" s="365"/>
      <c r="C11" s="338" t="s">
        <v>677</v>
      </c>
      <c r="D11" s="98" t="s">
        <v>628</v>
      </c>
      <c r="E11" s="98">
        <v>204873388</v>
      </c>
      <c r="F11" s="98"/>
      <c r="G11" s="98"/>
      <c r="H11" s="98"/>
      <c r="I11" s="98"/>
      <c r="J11" s="98"/>
      <c r="K11" s="4"/>
      <c r="L11" s="4">
        <v>4310</v>
      </c>
      <c r="M11" s="98"/>
    </row>
    <row r="12" spans="1:13" ht="38.25" x14ac:dyDescent="0.2">
      <c r="A12" s="98">
        <v>3</v>
      </c>
      <c r="B12" s="365"/>
      <c r="C12" s="338" t="s">
        <v>678</v>
      </c>
      <c r="D12" s="87" t="s">
        <v>629</v>
      </c>
      <c r="E12" s="87">
        <v>400212042</v>
      </c>
      <c r="F12" s="87"/>
      <c r="G12" s="87"/>
      <c r="H12" s="87"/>
      <c r="I12" s="87"/>
      <c r="J12" s="87"/>
      <c r="K12" s="4"/>
      <c r="L12" s="4">
        <v>45000</v>
      </c>
      <c r="M12" s="87"/>
    </row>
    <row r="13" spans="1:13" ht="30" x14ac:dyDescent="0.2">
      <c r="A13" s="98">
        <v>4</v>
      </c>
      <c r="B13" s="365"/>
      <c r="C13" s="338" t="s">
        <v>676</v>
      </c>
      <c r="D13" s="87" t="s">
        <v>630</v>
      </c>
      <c r="E13" s="87">
        <v>404581118</v>
      </c>
      <c r="F13" s="87"/>
      <c r="G13" s="87"/>
      <c r="H13" s="87"/>
      <c r="I13" s="87"/>
      <c r="J13" s="87"/>
      <c r="K13" s="4"/>
      <c r="L13" s="4">
        <v>7506</v>
      </c>
      <c r="M13" s="87"/>
    </row>
    <row r="14" spans="1:13" ht="30" x14ac:dyDescent="0.2">
      <c r="A14" s="98">
        <v>5</v>
      </c>
      <c r="B14" s="365"/>
      <c r="C14" s="338" t="s">
        <v>676</v>
      </c>
      <c r="D14" s="87" t="s">
        <v>631</v>
      </c>
      <c r="E14" s="87">
        <v>445445046</v>
      </c>
      <c r="F14" s="87"/>
      <c r="G14" s="87"/>
      <c r="H14" s="87"/>
      <c r="I14" s="87"/>
      <c r="J14" s="87"/>
      <c r="K14" s="4"/>
      <c r="L14" s="4">
        <v>980.2</v>
      </c>
      <c r="M14" s="87"/>
    </row>
    <row r="15" spans="1:13" ht="15" x14ac:dyDescent="0.2">
      <c r="A15" s="98">
        <v>6</v>
      </c>
      <c r="B15" s="365"/>
      <c r="C15" s="33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65"/>
      <c r="C16" s="33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65"/>
      <c r="C17" s="33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65"/>
      <c r="C18" s="33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65"/>
      <c r="C19" s="33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65"/>
      <c r="C20" s="33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65"/>
      <c r="C21" s="33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65"/>
      <c r="C22" s="33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65"/>
      <c r="C23" s="33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65"/>
      <c r="C24" s="33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65"/>
      <c r="C25" s="33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65"/>
      <c r="C26" s="33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65"/>
      <c r="C27" s="33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65"/>
      <c r="C28" s="33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65"/>
      <c r="C29" s="33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65"/>
      <c r="C30" s="33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65"/>
      <c r="C31" s="33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65"/>
      <c r="C32" s="33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65"/>
      <c r="C33" s="33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257</v>
      </c>
      <c r="B34" s="366"/>
      <c r="C34" s="33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66"/>
      <c r="C35" s="338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67096.2</v>
      </c>
      <c r="M35" s="87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5" x14ac:dyDescent="0.3">
      <c r="A37" s="210" t="s">
        <v>422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1"/>
    </row>
    <row r="38" spans="1:13" ht="15" x14ac:dyDescent="0.3">
      <c r="A38" s="210" t="s">
        <v>423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1"/>
    </row>
    <row r="39" spans="1:13" ht="15" x14ac:dyDescent="0.3">
      <c r="A39" s="198" t="s">
        <v>424</v>
      </c>
      <c r="B39" s="198"/>
      <c r="C39" s="210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425</v>
      </c>
      <c r="B40" s="198"/>
      <c r="C40" s="210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 x14ac:dyDescent="0.2">
      <c r="A41" s="444" t="s">
        <v>440</v>
      </c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</row>
    <row r="42" spans="1:13" ht="15" customHeight="1" x14ac:dyDescent="0.2">
      <c r="A42" s="444"/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</row>
    <row r="43" spans="1:13" ht="12.75" customHeight="1" x14ac:dyDescent="0.2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 x14ac:dyDescent="0.3">
      <c r="A44" s="440" t="s">
        <v>96</v>
      </c>
      <c r="B44" s="440"/>
      <c r="C44" s="440"/>
      <c r="D44" s="339"/>
      <c r="E44" s="340"/>
      <c r="F44" s="340"/>
      <c r="G44" s="339"/>
      <c r="H44" s="339"/>
      <c r="I44" s="339"/>
      <c r="J44" s="339"/>
      <c r="K44" s="339"/>
      <c r="L44" s="181"/>
    </row>
    <row r="45" spans="1:13" ht="15" x14ac:dyDescent="0.3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81"/>
    </row>
    <row r="46" spans="1:13" ht="15" customHeight="1" x14ac:dyDescent="0.3">
      <c r="A46" s="339"/>
      <c r="B46" s="339"/>
      <c r="C46" s="340"/>
      <c r="D46" s="441" t="s">
        <v>249</v>
      </c>
      <c r="E46" s="441"/>
      <c r="F46" s="342"/>
      <c r="G46" s="343"/>
      <c r="H46" s="442" t="s">
        <v>426</v>
      </c>
      <c r="I46" s="442"/>
      <c r="J46" s="442"/>
      <c r="K46" s="344"/>
      <c r="L46" s="181"/>
    </row>
    <row r="47" spans="1:13" ht="15" x14ac:dyDescent="0.3">
      <c r="A47" s="339"/>
      <c r="B47" s="339"/>
      <c r="C47" s="340"/>
      <c r="D47" s="339"/>
      <c r="E47" s="340"/>
      <c r="F47" s="340"/>
      <c r="G47" s="339"/>
      <c r="H47" s="443"/>
      <c r="I47" s="443"/>
      <c r="J47" s="443"/>
      <c r="K47" s="344"/>
      <c r="L47" s="181"/>
    </row>
    <row r="48" spans="1:13" ht="15" x14ac:dyDescent="0.3">
      <c r="A48" s="339"/>
      <c r="B48" s="339"/>
      <c r="C48" s="340"/>
      <c r="D48" s="438" t="s">
        <v>127</v>
      </c>
      <c r="E48" s="438"/>
      <c r="F48" s="342"/>
      <c r="G48" s="343"/>
      <c r="H48" s="339"/>
      <c r="I48" s="339"/>
      <c r="J48" s="339"/>
      <c r="K48" s="339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Normal="100" zoomScaleSheetLayoutView="80" workbookViewId="0">
      <selection activeCell="D66" sqref="D66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210</v>
      </c>
      <c r="B1" s="121"/>
      <c r="C1" s="445" t="s">
        <v>184</v>
      </c>
      <c r="D1" s="445"/>
      <c r="E1" s="105"/>
    </row>
    <row r="2" spans="1:5" x14ac:dyDescent="0.3">
      <c r="A2" s="76" t="s">
        <v>128</v>
      </c>
      <c r="B2" s="121"/>
      <c r="C2" s="77"/>
      <c r="D2" s="206" t="str">
        <f>'ფორმა N1'!L2</f>
        <v>01/09-21/09/20 ჩ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 xml:space="preserve">                                                          საქართველოს ლეიბორისტული პარტია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176</v>
      </c>
      <c r="C8" s="124" t="s">
        <v>284</v>
      </c>
      <c r="D8" s="124" t="s">
        <v>238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177</v>
      </c>
      <c r="B10" s="53"/>
      <c r="C10" s="125">
        <f>SUM(C11,C34)</f>
        <v>47908.44</v>
      </c>
      <c r="D10" s="125">
        <f>SUM(D11,D34)</f>
        <v>44283.89</v>
      </c>
      <c r="E10" s="105"/>
    </row>
    <row r="11" spans="1:5" x14ac:dyDescent="0.3">
      <c r="A11" s="54" t="s">
        <v>178</v>
      </c>
      <c r="B11" s="55"/>
      <c r="C11" s="85">
        <f>SUM(C12:C32)</f>
        <v>3977.44</v>
      </c>
      <c r="D11" s="85">
        <f>SUM(D12:D32)</f>
        <v>352.89</v>
      </c>
      <c r="E11" s="105"/>
    </row>
    <row r="12" spans="1:5" x14ac:dyDescent="0.3">
      <c r="A12" s="58">
        <v>1110</v>
      </c>
      <c r="B12" s="57" t="s">
        <v>130</v>
      </c>
      <c r="C12" s="8"/>
      <c r="D12" s="8"/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>
        <v>63.91</v>
      </c>
      <c r="D14" s="8">
        <v>63.91</v>
      </c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632</v>
      </c>
      <c r="C18" s="8">
        <v>0.53</v>
      </c>
      <c r="D18" s="8">
        <v>0.53</v>
      </c>
      <c r="E18" s="105"/>
    </row>
    <row r="19" spans="1:5" x14ac:dyDescent="0.3">
      <c r="A19" s="58">
        <v>1300</v>
      </c>
      <c r="B19" s="57" t="s">
        <v>633</v>
      </c>
      <c r="C19" s="8">
        <v>3913</v>
      </c>
      <c r="D19" s="8">
        <v>288.45</v>
      </c>
      <c r="E19" s="105"/>
    </row>
    <row r="20" spans="1:5" x14ac:dyDescent="0.3">
      <c r="A20" s="58">
        <v>1410</v>
      </c>
      <c r="B20" s="57" t="s">
        <v>136</v>
      </c>
      <c r="C20" s="8"/>
      <c r="D20" s="8"/>
      <c r="E20" s="105"/>
    </row>
    <row r="21" spans="1:5" x14ac:dyDescent="0.3">
      <c r="A21" s="58">
        <v>1421</v>
      </c>
      <c r="B21" s="57" t="s">
        <v>137</v>
      </c>
      <c r="C21" s="8"/>
      <c r="D21" s="8"/>
      <c r="E21" s="105"/>
    </row>
    <row r="22" spans="1:5" x14ac:dyDescent="0.3">
      <c r="A22" s="58">
        <v>1422</v>
      </c>
      <c r="B22" s="57" t="s">
        <v>138</v>
      </c>
      <c r="C22" s="8"/>
      <c r="D22" s="8"/>
      <c r="E22" s="105"/>
    </row>
    <row r="23" spans="1:5" x14ac:dyDescent="0.3">
      <c r="A23" s="58">
        <v>1423</v>
      </c>
      <c r="B23" s="57" t="s">
        <v>139</v>
      </c>
      <c r="C23" s="8"/>
      <c r="D23" s="8"/>
      <c r="E23" s="105"/>
    </row>
    <row r="24" spans="1:5" x14ac:dyDescent="0.3">
      <c r="A24" s="58">
        <v>1431</v>
      </c>
      <c r="B24" s="57" t="s">
        <v>140</v>
      </c>
      <c r="C24" s="8"/>
      <c r="D24" s="8"/>
      <c r="E24" s="105"/>
    </row>
    <row r="25" spans="1:5" x14ac:dyDescent="0.3">
      <c r="A25" s="58">
        <v>1432</v>
      </c>
      <c r="B25" s="57" t="s">
        <v>141</v>
      </c>
      <c r="C25" s="8"/>
      <c r="D25" s="8"/>
      <c r="E25" s="105"/>
    </row>
    <row r="26" spans="1:5" x14ac:dyDescent="0.3">
      <c r="A26" s="58">
        <v>1433</v>
      </c>
      <c r="B26" s="57" t="s">
        <v>142</v>
      </c>
      <c r="C26" s="8"/>
      <c r="D26" s="8"/>
      <c r="E26" s="105"/>
    </row>
    <row r="27" spans="1:5" x14ac:dyDescent="0.3">
      <c r="A27" s="58">
        <v>1441</v>
      </c>
      <c r="B27" s="57" t="s">
        <v>143</v>
      </c>
      <c r="C27" s="8"/>
      <c r="D27" s="8"/>
      <c r="E27" s="105"/>
    </row>
    <row r="28" spans="1:5" x14ac:dyDescent="0.3">
      <c r="A28" s="58">
        <v>1442</v>
      </c>
      <c r="B28" s="57" t="s">
        <v>144</v>
      </c>
      <c r="C28" s="8"/>
      <c r="D28" s="8"/>
      <c r="E28" s="105"/>
    </row>
    <row r="29" spans="1:5" x14ac:dyDescent="0.3">
      <c r="A29" s="58">
        <v>1443</v>
      </c>
      <c r="B29" s="57" t="s">
        <v>145</v>
      </c>
      <c r="C29" s="8"/>
      <c r="D29" s="8"/>
      <c r="E29" s="105"/>
    </row>
    <row r="30" spans="1:5" x14ac:dyDescent="0.3">
      <c r="A30" s="58">
        <v>1444</v>
      </c>
      <c r="B30" s="57" t="s">
        <v>146</v>
      </c>
      <c r="C30" s="8"/>
      <c r="D30" s="8"/>
      <c r="E30" s="105"/>
    </row>
    <row r="31" spans="1:5" x14ac:dyDescent="0.3">
      <c r="A31" s="58">
        <v>1445</v>
      </c>
      <c r="B31" s="57" t="s">
        <v>147</v>
      </c>
      <c r="C31" s="8"/>
      <c r="D31" s="8"/>
      <c r="E31" s="105"/>
    </row>
    <row r="32" spans="1:5" x14ac:dyDescent="0.3">
      <c r="A32" s="58">
        <v>1446</v>
      </c>
      <c r="B32" s="57" t="s">
        <v>148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179</v>
      </c>
      <c r="B34" s="57"/>
      <c r="C34" s="85">
        <f>SUM(C35:C42)</f>
        <v>43931</v>
      </c>
      <c r="D34" s="85">
        <f>SUM(D35:D42)</f>
        <v>43931</v>
      </c>
      <c r="E34" s="105"/>
    </row>
    <row r="35" spans="1:5" x14ac:dyDescent="0.3">
      <c r="A35" s="58">
        <v>2110</v>
      </c>
      <c r="B35" s="57" t="s">
        <v>89</v>
      </c>
      <c r="C35" s="8">
        <v>43931</v>
      </c>
      <c r="D35" s="8">
        <v>43931</v>
      </c>
      <c r="E35" s="105"/>
    </row>
    <row r="36" spans="1:5" x14ac:dyDescent="0.3">
      <c r="A36" s="58">
        <v>2120</v>
      </c>
      <c r="B36" s="57" t="s">
        <v>149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364</v>
      </c>
      <c r="C38" s="8"/>
      <c r="D38" s="8"/>
      <c r="E38" s="105"/>
    </row>
    <row r="39" spans="1:5" x14ac:dyDescent="0.3">
      <c r="A39" s="58">
        <v>2150</v>
      </c>
      <c r="B39" s="57" t="s">
        <v>367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150</v>
      </c>
      <c r="C41" s="8"/>
      <c r="D41" s="8"/>
      <c r="E41" s="105"/>
    </row>
    <row r="42" spans="1:5" x14ac:dyDescent="0.3">
      <c r="A42" s="58">
        <v>2400</v>
      </c>
      <c r="B42" s="57" t="s">
        <v>151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183</v>
      </c>
      <c r="B44" s="57"/>
      <c r="C44" s="85">
        <f>SUM(C45,C64)</f>
        <v>46605</v>
      </c>
      <c r="D44" s="85">
        <f>SUM(D45,D64)</f>
        <v>44284</v>
      </c>
      <c r="E44" s="105"/>
    </row>
    <row r="45" spans="1:5" x14ac:dyDescent="0.3">
      <c r="A45" s="59" t="s">
        <v>180</v>
      </c>
      <c r="B45" s="57"/>
      <c r="C45" s="85">
        <f>SUM(C46:C61)</f>
        <v>1481</v>
      </c>
      <c r="D45" s="85">
        <f>SUM(D46:D61)</f>
        <v>3403</v>
      </c>
      <c r="E45" s="105"/>
    </row>
    <row r="46" spans="1:5" x14ac:dyDescent="0.3">
      <c r="A46" s="58">
        <v>3100</v>
      </c>
      <c r="B46" s="57" t="s">
        <v>152</v>
      </c>
      <c r="C46" s="8">
        <v>1481</v>
      </c>
      <c r="D46" s="8">
        <v>3403</v>
      </c>
      <c r="E46" s="105"/>
    </row>
    <row r="47" spans="1:5" x14ac:dyDescent="0.3">
      <c r="A47" s="58">
        <v>3210</v>
      </c>
      <c r="B47" s="57" t="s">
        <v>153</v>
      </c>
      <c r="C47" s="8"/>
      <c r="D47" s="8"/>
      <c r="E47" s="105"/>
    </row>
    <row r="48" spans="1:5" x14ac:dyDescent="0.3">
      <c r="A48" s="58">
        <v>3221</v>
      </c>
      <c r="B48" s="57" t="s">
        <v>154</v>
      </c>
      <c r="C48" s="8"/>
      <c r="D48" s="8"/>
      <c r="E48" s="105"/>
    </row>
    <row r="49" spans="1:5" x14ac:dyDescent="0.3">
      <c r="A49" s="58">
        <v>3222</v>
      </c>
      <c r="B49" s="57" t="s">
        <v>155</v>
      </c>
      <c r="C49" s="8"/>
      <c r="D49" s="8"/>
      <c r="E49" s="105"/>
    </row>
    <row r="50" spans="1:5" x14ac:dyDescent="0.3">
      <c r="A50" s="58">
        <v>3223</v>
      </c>
      <c r="B50" s="57" t="s">
        <v>156</v>
      </c>
      <c r="C50" s="8"/>
      <c r="D50" s="8"/>
      <c r="E50" s="105"/>
    </row>
    <row r="51" spans="1:5" x14ac:dyDescent="0.3">
      <c r="A51" s="58">
        <v>3224</v>
      </c>
      <c r="B51" s="57" t="s">
        <v>157</v>
      </c>
      <c r="C51" s="8"/>
      <c r="D51" s="8"/>
      <c r="E51" s="105"/>
    </row>
    <row r="52" spans="1:5" x14ac:dyDescent="0.3">
      <c r="A52" s="58">
        <v>3231</v>
      </c>
      <c r="B52" s="57" t="s">
        <v>158</v>
      </c>
      <c r="C52" s="8"/>
      <c r="D52" s="8"/>
      <c r="E52" s="105"/>
    </row>
    <row r="53" spans="1:5" x14ac:dyDescent="0.3">
      <c r="A53" s="58">
        <v>3232</v>
      </c>
      <c r="B53" s="57" t="s">
        <v>159</v>
      </c>
      <c r="C53" s="8"/>
      <c r="D53" s="8"/>
      <c r="E53" s="105"/>
    </row>
    <row r="54" spans="1:5" x14ac:dyDescent="0.3">
      <c r="A54" s="58">
        <v>3234</v>
      </c>
      <c r="B54" s="57" t="s">
        <v>160</v>
      </c>
      <c r="C54" s="8"/>
      <c r="D54" s="8"/>
      <c r="E54" s="105"/>
    </row>
    <row r="55" spans="1:5" ht="30" x14ac:dyDescent="0.3">
      <c r="A55" s="58">
        <v>3236</v>
      </c>
      <c r="B55" s="57" t="s">
        <v>175</v>
      </c>
      <c r="C55" s="8"/>
      <c r="D55" s="8"/>
      <c r="E55" s="105"/>
    </row>
    <row r="56" spans="1:5" ht="45" x14ac:dyDescent="0.3">
      <c r="A56" s="58">
        <v>3237</v>
      </c>
      <c r="B56" s="57" t="s">
        <v>161</v>
      </c>
      <c r="C56" s="8"/>
      <c r="D56" s="8"/>
      <c r="E56" s="105"/>
    </row>
    <row r="57" spans="1:5" x14ac:dyDescent="0.3">
      <c r="A57" s="58">
        <v>3241</v>
      </c>
      <c r="B57" s="57" t="s">
        <v>162</v>
      </c>
      <c r="C57" s="8"/>
      <c r="D57" s="8"/>
      <c r="E57" s="105"/>
    </row>
    <row r="58" spans="1:5" x14ac:dyDescent="0.3">
      <c r="A58" s="58">
        <v>3242</v>
      </c>
      <c r="B58" s="57" t="s">
        <v>163</v>
      </c>
      <c r="C58" s="8"/>
      <c r="D58" s="8"/>
      <c r="E58" s="105"/>
    </row>
    <row r="59" spans="1:5" x14ac:dyDescent="0.3">
      <c r="A59" s="58">
        <v>3243</v>
      </c>
      <c r="B59" s="57" t="s">
        <v>164</v>
      </c>
      <c r="C59" s="8"/>
      <c r="D59" s="8"/>
      <c r="E59" s="105"/>
    </row>
    <row r="60" spans="1:5" x14ac:dyDescent="0.3">
      <c r="A60" s="58">
        <v>3245</v>
      </c>
      <c r="B60" s="57" t="s">
        <v>165</v>
      </c>
      <c r="C60" s="8"/>
      <c r="D60" s="8"/>
      <c r="E60" s="105"/>
    </row>
    <row r="61" spans="1:5" x14ac:dyDescent="0.3">
      <c r="A61" s="58">
        <v>3246</v>
      </c>
      <c r="B61" s="57" t="s">
        <v>166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181</v>
      </c>
      <c r="B64" s="57"/>
      <c r="C64" s="85">
        <f>SUM(C65:C67)</f>
        <v>45124</v>
      </c>
      <c r="D64" s="85">
        <f>SUM(D65:D67)</f>
        <v>40881</v>
      </c>
      <c r="E64" s="105"/>
    </row>
    <row r="65" spans="1:5" x14ac:dyDescent="0.3">
      <c r="A65" s="58">
        <v>5100</v>
      </c>
      <c r="B65" s="57" t="s">
        <v>236</v>
      </c>
      <c r="C65" s="8">
        <v>45124</v>
      </c>
      <c r="D65" s="8">
        <v>40881</v>
      </c>
      <c r="E65" s="105"/>
    </row>
    <row r="66" spans="1:5" x14ac:dyDescent="0.3">
      <c r="A66" s="58">
        <v>5220</v>
      </c>
      <c r="B66" s="57" t="s">
        <v>376</v>
      </c>
      <c r="C66" s="8"/>
      <c r="D66" s="8"/>
      <c r="E66" s="105"/>
    </row>
    <row r="67" spans="1:5" x14ac:dyDescent="0.3">
      <c r="A67" s="58">
        <v>5230</v>
      </c>
      <c r="B67" s="57" t="s">
        <v>377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182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167</v>
      </c>
      <c r="C71" s="8"/>
      <c r="D71" s="8"/>
      <c r="E71" s="105"/>
    </row>
    <row r="72" spans="1:5" x14ac:dyDescent="0.3">
      <c r="A72" s="58">
        <v>2</v>
      </c>
      <c r="B72" s="57" t="s">
        <v>168</v>
      </c>
      <c r="C72" s="8"/>
      <c r="D72" s="8"/>
      <c r="E72" s="105"/>
    </row>
    <row r="73" spans="1:5" x14ac:dyDescent="0.3">
      <c r="A73" s="58">
        <v>3</v>
      </c>
      <c r="B73" s="57" t="s">
        <v>169</v>
      </c>
      <c r="C73" s="8"/>
      <c r="D73" s="8"/>
      <c r="E73" s="105"/>
    </row>
    <row r="74" spans="1:5" x14ac:dyDescent="0.3">
      <c r="A74" s="58">
        <v>4</v>
      </c>
      <c r="B74" s="57" t="s">
        <v>332</v>
      </c>
      <c r="C74" s="8"/>
      <c r="D74" s="8"/>
      <c r="E74" s="105"/>
    </row>
    <row r="75" spans="1:5" x14ac:dyDescent="0.3">
      <c r="A75" s="58">
        <v>5</v>
      </c>
      <c r="B75" s="57" t="s">
        <v>170</v>
      </c>
      <c r="C75" s="8"/>
      <c r="D75" s="8"/>
      <c r="E75" s="105"/>
    </row>
    <row r="76" spans="1:5" x14ac:dyDescent="0.3">
      <c r="A76" s="58">
        <v>6</v>
      </c>
      <c r="B76" s="57" t="s">
        <v>171</v>
      </c>
      <c r="C76" s="8"/>
      <c r="D76" s="8"/>
      <c r="E76" s="105"/>
    </row>
    <row r="77" spans="1:5" x14ac:dyDescent="0.3">
      <c r="A77" s="58">
        <v>7</v>
      </c>
      <c r="B77" s="57" t="s">
        <v>172</v>
      </c>
      <c r="C77" s="8"/>
      <c r="D77" s="8"/>
      <c r="E77" s="105"/>
    </row>
    <row r="78" spans="1:5" x14ac:dyDescent="0.3">
      <c r="A78" s="58">
        <v>8</v>
      </c>
      <c r="B78" s="57" t="s">
        <v>173</v>
      </c>
      <c r="C78" s="8"/>
      <c r="D78" s="8"/>
      <c r="E78" s="105"/>
    </row>
    <row r="79" spans="1:5" x14ac:dyDescent="0.3">
      <c r="A79" s="58">
        <v>9</v>
      </c>
      <c r="B79" s="57" t="s">
        <v>174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N22" sqref="N2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390</v>
      </c>
      <c r="B1" s="76"/>
      <c r="C1" s="76"/>
      <c r="D1" s="76"/>
      <c r="E1" s="76"/>
      <c r="F1" s="76"/>
      <c r="G1" s="76"/>
      <c r="H1" s="76"/>
      <c r="I1" s="433" t="s">
        <v>97</v>
      </c>
      <c r="J1" s="433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31" t="str">
        <f>'ფორმა N1'!L2</f>
        <v>01/09-21/09/20 ჩ</v>
      </c>
      <c r="J2" s="432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3" t="str">
        <f>'ფორმა N1'!A5</f>
        <v xml:space="preserve">                                                          საქართველოს ლეიბორისტული პარტია</v>
      </c>
      <c r="B5" s="353"/>
      <c r="C5" s="353"/>
      <c r="D5" s="353"/>
      <c r="E5" s="353"/>
      <c r="F5" s="354"/>
      <c r="G5" s="353"/>
      <c r="H5" s="353"/>
      <c r="I5" s="353"/>
      <c r="J5" s="353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256</v>
      </c>
      <c r="E8" s="130" t="s">
        <v>100</v>
      </c>
      <c r="F8" s="128" t="s">
        <v>237</v>
      </c>
      <c r="G8" s="128" t="s">
        <v>275</v>
      </c>
      <c r="H8" s="128" t="s">
        <v>276</v>
      </c>
      <c r="I8" s="128" t="s">
        <v>238</v>
      </c>
      <c r="J8" s="131" t="s">
        <v>102</v>
      </c>
      <c r="K8" s="105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15.75" x14ac:dyDescent="0.3">
      <c r="A10" s="154">
        <v>1</v>
      </c>
      <c r="B10" s="64" t="s">
        <v>506</v>
      </c>
      <c r="C10" s="419">
        <v>331054600</v>
      </c>
      <c r="D10" s="155" t="s">
        <v>207</v>
      </c>
      <c r="E10" s="152"/>
      <c r="F10" s="28">
        <v>0.53</v>
      </c>
      <c r="G10" s="28">
        <v>0</v>
      </c>
      <c r="H10" s="28">
        <v>0</v>
      </c>
      <c r="I10" s="28">
        <v>0.53</v>
      </c>
      <c r="J10" s="28"/>
      <c r="K10" s="105"/>
    </row>
    <row r="11" spans="1:11" x14ac:dyDescent="0.3">
      <c r="A11" s="104">
        <v>2</v>
      </c>
      <c r="B11" s="104" t="s">
        <v>506</v>
      </c>
      <c r="C11" s="420">
        <v>331054601</v>
      </c>
      <c r="D11" s="104" t="s">
        <v>207</v>
      </c>
      <c r="E11" s="104"/>
      <c r="F11" s="104">
        <v>63.71</v>
      </c>
      <c r="G11" s="104">
        <v>0</v>
      </c>
      <c r="H11" s="104">
        <v>0</v>
      </c>
      <c r="I11" s="104">
        <v>63.71</v>
      </c>
      <c r="J11" s="104"/>
    </row>
    <row r="12" spans="1:11" x14ac:dyDescent="0.3">
      <c r="A12" s="104">
        <v>3</v>
      </c>
      <c r="B12" s="104" t="s">
        <v>506</v>
      </c>
      <c r="C12" s="420">
        <v>331054602</v>
      </c>
      <c r="D12" s="104" t="s">
        <v>207</v>
      </c>
      <c r="E12" s="104"/>
      <c r="F12" s="104">
        <v>3913</v>
      </c>
      <c r="G12" s="104">
        <v>105966</v>
      </c>
      <c r="H12" s="104">
        <v>109590.55</v>
      </c>
      <c r="I12" s="104">
        <v>288.45</v>
      </c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 x14ac:dyDescent="0.3">
      <c r="A18" s="101"/>
      <c r="B18" s="104"/>
      <c r="C18" s="215" t="s">
        <v>249</v>
      </c>
      <c r="D18" s="215"/>
      <c r="E18" s="104"/>
      <c r="F18" s="104" t="s">
        <v>254</v>
      </c>
      <c r="G18" s="101"/>
      <c r="H18" s="101"/>
      <c r="I18" s="101"/>
      <c r="J18" s="101"/>
    </row>
    <row r="19" spans="1:10" x14ac:dyDescent="0.3">
      <c r="A19" s="101"/>
      <c r="B19" s="104"/>
      <c r="C19" s="216" t="s">
        <v>127</v>
      </c>
      <c r="D19" s="104"/>
      <c r="E19" s="104"/>
      <c r="F19" s="104" t="s">
        <v>250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 x14ac:dyDescent="0.3">
      <c r="A1" s="74" t="s">
        <v>335</v>
      </c>
      <c r="B1" s="76"/>
      <c r="C1" s="76"/>
      <c r="D1" s="76"/>
      <c r="E1" s="76"/>
      <c r="F1" s="76"/>
      <c r="G1" s="160" t="s">
        <v>97</v>
      </c>
      <c r="H1" s="161"/>
    </row>
    <row r="2" spans="1:8" x14ac:dyDescent="0.3">
      <c r="A2" s="76" t="s">
        <v>128</v>
      </c>
      <c r="B2" s="76"/>
      <c r="C2" s="76"/>
      <c r="D2" s="76"/>
      <c r="E2" s="76"/>
      <c r="F2" s="76"/>
      <c r="G2" s="162" t="str">
        <f>'ფორმა N1'!L2</f>
        <v>01/09-21/09/20 ჩ</v>
      </c>
      <c r="H2" s="161"/>
    </row>
    <row r="3" spans="1:8" x14ac:dyDescent="0.3">
      <c r="A3" s="76"/>
      <c r="B3" s="76"/>
      <c r="C3" s="76"/>
      <c r="D3" s="76"/>
      <c r="E3" s="76"/>
      <c r="F3" s="76"/>
      <c r="G3" s="102"/>
      <c r="H3" s="161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3" t="str">
        <f>'ფორმა N1'!A5</f>
        <v xml:space="preserve">                                                          საქართველოს ლეიბორისტული პარტია</v>
      </c>
      <c r="B5" s="203"/>
      <c r="C5" s="203"/>
      <c r="D5" s="203"/>
      <c r="E5" s="203"/>
      <c r="F5" s="203"/>
      <c r="G5" s="203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3" t="s">
        <v>293</v>
      </c>
      <c r="B8" s="163" t="s">
        <v>129</v>
      </c>
      <c r="C8" s="164" t="s">
        <v>333</v>
      </c>
      <c r="D8" s="164" t="s">
        <v>334</v>
      </c>
      <c r="E8" s="164" t="s">
        <v>256</v>
      </c>
      <c r="F8" s="163" t="s">
        <v>298</v>
      </c>
      <c r="G8" s="164" t="s">
        <v>294</v>
      </c>
      <c r="H8" s="105"/>
    </row>
    <row r="9" spans="1:8" x14ac:dyDescent="0.3">
      <c r="A9" s="165" t="s">
        <v>295</v>
      </c>
      <c r="B9" s="166"/>
      <c r="C9" s="167"/>
      <c r="D9" s="168"/>
      <c r="E9" s="168"/>
      <c r="F9" s="168"/>
      <c r="G9" s="169"/>
      <c r="H9" s="105"/>
    </row>
    <row r="10" spans="1:8" ht="15.75" x14ac:dyDescent="0.3">
      <c r="A10" s="166">
        <v>1</v>
      </c>
      <c r="B10" s="152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 x14ac:dyDescent="0.3">
      <c r="A11" s="166">
        <v>2</v>
      </c>
      <c r="B11" s="152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 x14ac:dyDescent="0.3">
      <c r="A12" s="166">
        <v>3</v>
      </c>
      <c r="B12" s="152"/>
      <c r="C12" s="170"/>
      <c r="D12" s="171"/>
      <c r="E12" s="171"/>
      <c r="F12" s="171"/>
      <c r="G12" s="172" t="str">
        <f t="shared" si="0"/>
        <v/>
      </c>
      <c r="H12" s="105"/>
    </row>
    <row r="13" spans="1:8" ht="15.75" x14ac:dyDescent="0.3">
      <c r="A13" s="166">
        <v>4</v>
      </c>
      <c r="B13" s="152"/>
      <c r="C13" s="170"/>
      <c r="D13" s="171"/>
      <c r="E13" s="171"/>
      <c r="F13" s="171"/>
      <c r="G13" s="172" t="str">
        <f t="shared" si="0"/>
        <v/>
      </c>
      <c r="H13" s="105"/>
    </row>
    <row r="14" spans="1:8" ht="15.75" x14ac:dyDescent="0.3">
      <c r="A14" s="166">
        <v>5</v>
      </c>
      <c r="B14" s="152"/>
      <c r="C14" s="170"/>
      <c r="D14" s="171"/>
      <c r="E14" s="171"/>
      <c r="F14" s="171"/>
      <c r="G14" s="172" t="str">
        <f t="shared" si="0"/>
        <v/>
      </c>
      <c r="H14" s="105"/>
    </row>
    <row r="15" spans="1:8" ht="15.75" x14ac:dyDescent="0.3">
      <c r="A15" s="166">
        <v>6</v>
      </c>
      <c r="B15" s="152"/>
      <c r="C15" s="170"/>
      <c r="D15" s="171"/>
      <c r="E15" s="171"/>
      <c r="F15" s="171"/>
      <c r="G15" s="172" t="str">
        <f t="shared" si="0"/>
        <v/>
      </c>
      <c r="H15" s="105"/>
    </row>
    <row r="16" spans="1:8" ht="15.75" x14ac:dyDescent="0.3">
      <c r="A16" s="166">
        <v>7</v>
      </c>
      <c r="B16" s="152"/>
      <c r="C16" s="170"/>
      <c r="D16" s="171"/>
      <c r="E16" s="171"/>
      <c r="F16" s="171"/>
      <c r="G16" s="172" t="str">
        <f t="shared" si="0"/>
        <v/>
      </c>
      <c r="H16" s="105"/>
    </row>
    <row r="17" spans="1:8" ht="15.75" x14ac:dyDescent="0.3">
      <c r="A17" s="166">
        <v>8</v>
      </c>
      <c r="B17" s="152"/>
      <c r="C17" s="170"/>
      <c r="D17" s="171"/>
      <c r="E17" s="171"/>
      <c r="F17" s="171"/>
      <c r="G17" s="172" t="str">
        <f t="shared" si="0"/>
        <v/>
      </c>
      <c r="H17" s="105"/>
    </row>
    <row r="18" spans="1:8" ht="15.75" x14ac:dyDescent="0.3">
      <c r="A18" s="166">
        <v>9</v>
      </c>
      <c r="B18" s="152"/>
      <c r="C18" s="170"/>
      <c r="D18" s="171"/>
      <c r="E18" s="171"/>
      <c r="F18" s="171"/>
      <c r="G18" s="172" t="str">
        <f t="shared" si="0"/>
        <v/>
      </c>
      <c r="H18" s="105"/>
    </row>
    <row r="19" spans="1:8" ht="15.75" x14ac:dyDescent="0.3">
      <c r="A19" s="166">
        <v>10</v>
      </c>
      <c r="B19" s="152"/>
      <c r="C19" s="170"/>
      <c r="D19" s="171"/>
      <c r="E19" s="171"/>
      <c r="F19" s="171"/>
      <c r="G19" s="172" t="str">
        <f t="shared" si="0"/>
        <v/>
      </c>
      <c r="H19" s="105"/>
    </row>
    <row r="20" spans="1:8" ht="15.75" x14ac:dyDescent="0.3">
      <c r="A20" s="166">
        <v>11</v>
      </c>
      <c r="B20" s="152"/>
      <c r="C20" s="170"/>
      <c r="D20" s="171"/>
      <c r="E20" s="171"/>
      <c r="F20" s="171"/>
      <c r="G20" s="172" t="str">
        <f t="shared" si="0"/>
        <v/>
      </c>
      <c r="H20" s="105"/>
    </row>
    <row r="21" spans="1:8" ht="15.75" x14ac:dyDescent="0.3">
      <c r="A21" s="166">
        <v>12</v>
      </c>
      <c r="B21" s="152"/>
      <c r="C21" s="170"/>
      <c r="D21" s="171"/>
      <c r="E21" s="171"/>
      <c r="F21" s="171"/>
      <c r="G21" s="172" t="str">
        <f t="shared" si="0"/>
        <v/>
      </c>
      <c r="H21" s="105"/>
    </row>
    <row r="22" spans="1:8" ht="15.75" x14ac:dyDescent="0.3">
      <c r="A22" s="166">
        <v>13</v>
      </c>
      <c r="B22" s="152"/>
      <c r="C22" s="170"/>
      <c r="D22" s="171"/>
      <c r="E22" s="171"/>
      <c r="F22" s="171"/>
      <c r="G22" s="172" t="str">
        <f t="shared" si="0"/>
        <v/>
      </c>
      <c r="H22" s="105"/>
    </row>
    <row r="23" spans="1:8" ht="15.75" x14ac:dyDescent="0.3">
      <c r="A23" s="166">
        <v>14</v>
      </c>
      <c r="B23" s="152"/>
      <c r="C23" s="170"/>
      <c r="D23" s="171"/>
      <c r="E23" s="171"/>
      <c r="F23" s="171"/>
      <c r="G23" s="172" t="str">
        <f t="shared" si="0"/>
        <v/>
      </c>
      <c r="H23" s="105"/>
    </row>
    <row r="24" spans="1:8" ht="15.75" x14ac:dyDescent="0.3">
      <c r="A24" s="166">
        <v>15</v>
      </c>
      <c r="B24" s="152"/>
      <c r="C24" s="170"/>
      <c r="D24" s="171"/>
      <c r="E24" s="171"/>
      <c r="F24" s="171"/>
      <c r="G24" s="172" t="str">
        <f t="shared" si="0"/>
        <v/>
      </c>
      <c r="H24" s="105"/>
    </row>
    <row r="25" spans="1:8" ht="15.75" x14ac:dyDescent="0.3">
      <c r="A25" s="166">
        <v>16</v>
      </c>
      <c r="B25" s="152"/>
      <c r="C25" s="170"/>
      <c r="D25" s="171"/>
      <c r="E25" s="171"/>
      <c r="F25" s="171"/>
      <c r="G25" s="172" t="str">
        <f t="shared" si="0"/>
        <v/>
      </c>
      <c r="H25" s="105"/>
    </row>
    <row r="26" spans="1:8" ht="15.75" x14ac:dyDescent="0.3">
      <c r="A26" s="166">
        <v>17</v>
      </c>
      <c r="B26" s="152"/>
      <c r="C26" s="170"/>
      <c r="D26" s="171"/>
      <c r="E26" s="171"/>
      <c r="F26" s="171"/>
      <c r="G26" s="172" t="str">
        <f t="shared" si="0"/>
        <v/>
      </c>
      <c r="H26" s="105"/>
    </row>
    <row r="27" spans="1:8" ht="15.75" x14ac:dyDescent="0.3">
      <c r="A27" s="166">
        <v>18</v>
      </c>
      <c r="B27" s="152"/>
      <c r="C27" s="170"/>
      <c r="D27" s="171"/>
      <c r="E27" s="171"/>
      <c r="F27" s="171"/>
      <c r="G27" s="172" t="str">
        <f t="shared" si="0"/>
        <v/>
      </c>
      <c r="H27" s="105"/>
    </row>
    <row r="28" spans="1:8" ht="15.75" x14ac:dyDescent="0.3">
      <c r="A28" s="166">
        <v>19</v>
      </c>
      <c r="B28" s="152"/>
      <c r="C28" s="170"/>
      <c r="D28" s="171"/>
      <c r="E28" s="171"/>
      <c r="F28" s="171"/>
      <c r="G28" s="172" t="str">
        <f t="shared" si="0"/>
        <v/>
      </c>
      <c r="H28" s="105"/>
    </row>
    <row r="29" spans="1:8" ht="15.75" x14ac:dyDescent="0.3">
      <c r="A29" s="166">
        <v>20</v>
      </c>
      <c r="B29" s="152"/>
      <c r="C29" s="170"/>
      <c r="D29" s="171"/>
      <c r="E29" s="171"/>
      <c r="F29" s="171"/>
      <c r="G29" s="172" t="str">
        <f t="shared" si="0"/>
        <v/>
      </c>
      <c r="H29" s="105"/>
    </row>
    <row r="30" spans="1:8" ht="15.75" x14ac:dyDescent="0.3">
      <c r="A30" s="166">
        <v>21</v>
      </c>
      <c r="B30" s="152"/>
      <c r="C30" s="173"/>
      <c r="D30" s="174"/>
      <c r="E30" s="174"/>
      <c r="F30" s="174"/>
      <c r="G30" s="172" t="str">
        <f t="shared" si="0"/>
        <v/>
      </c>
      <c r="H30" s="105"/>
    </row>
    <row r="31" spans="1:8" ht="15.75" x14ac:dyDescent="0.3">
      <c r="A31" s="166">
        <v>22</v>
      </c>
      <c r="B31" s="152"/>
      <c r="C31" s="173"/>
      <c r="D31" s="174"/>
      <c r="E31" s="174"/>
      <c r="F31" s="174"/>
      <c r="G31" s="172" t="str">
        <f t="shared" si="0"/>
        <v/>
      </c>
      <c r="H31" s="105"/>
    </row>
    <row r="32" spans="1:8" ht="15.75" x14ac:dyDescent="0.3">
      <c r="A32" s="166">
        <v>23</v>
      </c>
      <c r="B32" s="152"/>
      <c r="C32" s="173"/>
      <c r="D32" s="174"/>
      <c r="E32" s="174"/>
      <c r="F32" s="174"/>
      <c r="G32" s="172" t="str">
        <f t="shared" si="0"/>
        <v/>
      </c>
      <c r="H32" s="105"/>
    </row>
    <row r="33" spans="1:10" ht="15.75" x14ac:dyDescent="0.3">
      <c r="A33" s="166">
        <v>24</v>
      </c>
      <c r="B33" s="152"/>
      <c r="C33" s="173"/>
      <c r="D33" s="174"/>
      <c r="E33" s="174"/>
      <c r="F33" s="174"/>
      <c r="G33" s="172" t="str">
        <f t="shared" si="0"/>
        <v/>
      </c>
      <c r="H33" s="105"/>
    </row>
    <row r="34" spans="1:10" ht="15.75" x14ac:dyDescent="0.3">
      <c r="A34" s="166">
        <v>25</v>
      </c>
      <c r="B34" s="152"/>
      <c r="C34" s="173"/>
      <c r="D34" s="174"/>
      <c r="E34" s="174"/>
      <c r="F34" s="174"/>
      <c r="G34" s="172" t="str">
        <f t="shared" si="0"/>
        <v/>
      </c>
      <c r="H34" s="105"/>
    </row>
    <row r="35" spans="1:10" ht="15.75" x14ac:dyDescent="0.3">
      <c r="A35" s="166">
        <v>26</v>
      </c>
      <c r="B35" s="152"/>
      <c r="C35" s="173"/>
      <c r="D35" s="174"/>
      <c r="E35" s="174"/>
      <c r="F35" s="174"/>
      <c r="G35" s="172" t="str">
        <f t="shared" si="0"/>
        <v/>
      </c>
      <c r="H35" s="105"/>
    </row>
    <row r="36" spans="1:10" ht="15.75" x14ac:dyDescent="0.3">
      <c r="A36" s="166">
        <v>27</v>
      </c>
      <c r="B36" s="152"/>
      <c r="C36" s="173"/>
      <c r="D36" s="174"/>
      <c r="E36" s="174"/>
      <c r="F36" s="174"/>
      <c r="G36" s="172" t="str">
        <f t="shared" si="0"/>
        <v/>
      </c>
      <c r="H36" s="105"/>
    </row>
    <row r="37" spans="1:10" ht="15.75" x14ac:dyDescent="0.3">
      <c r="A37" s="166">
        <v>28</v>
      </c>
      <c r="B37" s="152"/>
      <c r="C37" s="173"/>
      <c r="D37" s="174"/>
      <c r="E37" s="174"/>
      <c r="F37" s="174"/>
      <c r="G37" s="172" t="str">
        <f t="shared" si="0"/>
        <v/>
      </c>
      <c r="H37" s="105"/>
    </row>
    <row r="38" spans="1:10" ht="15.75" x14ac:dyDescent="0.3">
      <c r="A38" s="166">
        <v>29</v>
      </c>
      <c r="B38" s="152"/>
      <c r="C38" s="173"/>
      <c r="D38" s="174"/>
      <c r="E38" s="174"/>
      <c r="F38" s="174"/>
      <c r="G38" s="172" t="str">
        <f t="shared" si="0"/>
        <v/>
      </c>
      <c r="H38" s="105"/>
    </row>
    <row r="39" spans="1:10" ht="15.75" x14ac:dyDescent="0.3">
      <c r="A39" s="166" t="s">
        <v>259</v>
      </c>
      <c r="B39" s="152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 x14ac:dyDescent="0.3">
      <c r="A40" s="175" t="s">
        <v>296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 x14ac:dyDescent="0.3">
      <c r="B44" s="183" t="s">
        <v>96</v>
      </c>
      <c r="F44" s="184"/>
    </row>
    <row r="45" spans="1:10" x14ac:dyDescent="0.3">
      <c r="F45" s="182"/>
      <c r="G45" s="182"/>
      <c r="H45" s="182"/>
      <c r="I45" s="182"/>
      <c r="J45" s="182"/>
    </row>
    <row r="46" spans="1:10" x14ac:dyDescent="0.3">
      <c r="C46" s="185"/>
      <c r="F46" s="185"/>
      <c r="G46" s="186"/>
      <c r="H46" s="182"/>
      <c r="I46" s="182"/>
      <c r="J46" s="182"/>
    </row>
    <row r="47" spans="1:10" x14ac:dyDescent="0.3">
      <c r="A47" s="182"/>
      <c r="C47" s="187" t="s">
        <v>249</v>
      </c>
      <c r="F47" s="188" t="s">
        <v>254</v>
      </c>
      <c r="G47" s="186"/>
      <c r="H47" s="182"/>
      <c r="I47" s="182"/>
      <c r="J47" s="182"/>
    </row>
    <row r="48" spans="1:10" x14ac:dyDescent="0.3">
      <c r="A48" s="182"/>
      <c r="C48" s="189" t="s">
        <v>127</v>
      </c>
      <c r="F48" s="181" t="s">
        <v>250</v>
      </c>
      <c r="G48" s="182"/>
      <c r="H48" s="182"/>
      <c r="I48" s="182"/>
      <c r="J48" s="182"/>
    </row>
    <row r="49" spans="2:2" s="182" customFormat="1" x14ac:dyDescent="0.3">
      <c r="B49" s="181"/>
    </row>
    <row r="50" spans="2:2" s="182" customFormat="1" ht="12.75" x14ac:dyDescent="0.2"/>
    <row r="51" spans="2:2" s="182" customFormat="1" ht="12.75" x14ac:dyDescent="0.2"/>
    <row r="52" spans="2:2" s="182" customFormat="1" ht="12.75" x14ac:dyDescent="0.2"/>
    <row r="53" spans="2:2" s="18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Q33" sqref="Q3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285</v>
      </c>
      <c r="B1" s="138"/>
      <c r="C1" s="138"/>
      <c r="D1" s="138"/>
      <c r="E1" s="138"/>
      <c r="F1" s="78"/>
      <c r="G1" s="78"/>
      <c r="H1" s="78"/>
      <c r="I1" s="447" t="s">
        <v>97</v>
      </c>
      <c r="J1" s="447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31" t="str">
        <f>'ფორმა N1'!L2</f>
        <v>01/09-21/09/20 ჩ</v>
      </c>
      <c r="J2" s="432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 xml:space="preserve">                                                          საქართველოს ლეიბორისტული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46" t="s">
        <v>206</v>
      </c>
      <c r="C7" s="446"/>
      <c r="D7" s="446" t="s">
        <v>273</v>
      </c>
      <c r="E7" s="446"/>
      <c r="F7" s="446" t="s">
        <v>274</v>
      </c>
      <c r="G7" s="446"/>
      <c r="H7" s="151" t="s">
        <v>260</v>
      </c>
      <c r="I7" s="446" t="s">
        <v>209</v>
      </c>
      <c r="J7" s="446"/>
      <c r="K7" s="145"/>
    </row>
    <row r="8" spans="1:12" ht="15" x14ac:dyDescent="0.2">
      <c r="A8" s="134" t="s">
        <v>103</v>
      </c>
      <c r="B8" s="135" t="s">
        <v>208</v>
      </c>
      <c r="C8" s="136" t="s">
        <v>207</v>
      </c>
      <c r="D8" s="135" t="s">
        <v>208</v>
      </c>
      <c r="E8" s="136" t="s">
        <v>207</v>
      </c>
      <c r="F8" s="135" t="s">
        <v>208</v>
      </c>
      <c r="G8" s="136" t="s">
        <v>207</v>
      </c>
      <c r="H8" s="136" t="s">
        <v>207</v>
      </c>
      <c r="I8" s="135" t="s">
        <v>208</v>
      </c>
      <c r="J8" s="136" t="s">
        <v>207</v>
      </c>
      <c r="K8" s="145"/>
    </row>
    <row r="9" spans="1:12" ht="15" x14ac:dyDescent="0.2">
      <c r="A9" s="61" t="s">
        <v>104</v>
      </c>
      <c r="B9" s="82">
        <f>SUM(B10,B14,B17)</f>
        <v>0</v>
      </c>
      <c r="C9" s="82">
        <f>SUM(C10,C14,C17)</f>
        <v>43931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43931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43931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43931</v>
      </c>
      <c r="K14" s="145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111</v>
      </c>
      <c r="B16" s="26"/>
      <c r="C16" s="26">
        <v>43931</v>
      </c>
      <c r="D16" s="26"/>
      <c r="E16" s="26"/>
      <c r="F16" s="26"/>
      <c r="G16" s="26"/>
      <c r="H16" s="26"/>
      <c r="I16" s="26"/>
      <c r="J16" s="26">
        <v>43931</v>
      </c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239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240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241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242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243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244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245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246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247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248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249</v>
      </c>
      <c r="F49" s="12" t="s">
        <v>254</v>
      </c>
      <c r="G49" s="72"/>
      <c r="I49"/>
      <c r="J49"/>
    </row>
    <row r="50" spans="1:10" s="2" customFormat="1" ht="15" x14ac:dyDescent="0.3">
      <c r="B50" s="66" t="s">
        <v>127</v>
      </c>
      <c r="F50" s="2" t="s">
        <v>250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J24" sqref="J24"/>
    </sheetView>
  </sheetViews>
  <sheetFormatPr defaultRowHeight="12.75" x14ac:dyDescent="0.2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 x14ac:dyDescent="0.2">
      <c r="A1" s="190" t="s">
        <v>457</v>
      </c>
      <c r="B1" s="190"/>
      <c r="C1" s="191"/>
      <c r="D1" s="191"/>
      <c r="E1" s="191"/>
      <c r="F1" s="191"/>
      <c r="G1" s="191"/>
      <c r="H1" s="191"/>
      <c r="I1" s="360" t="s">
        <v>97</v>
      </c>
    </row>
    <row r="2" spans="1:9" ht="15" x14ac:dyDescent="0.3">
      <c r="A2" s="148" t="s">
        <v>128</v>
      </c>
      <c r="B2" s="148"/>
      <c r="C2" s="191"/>
      <c r="D2" s="191"/>
      <c r="E2" s="191"/>
      <c r="F2" s="191"/>
      <c r="G2" s="191"/>
      <c r="H2" s="191"/>
      <c r="I2" s="357" t="str">
        <f>'ფორმა N1'!L2</f>
        <v>01/09-21/09/20 ჩ</v>
      </c>
    </row>
    <row r="3" spans="1:9" ht="15" x14ac:dyDescent="0.2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 x14ac:dyDescent="0.3">
      <c r="A4" s="114" t="s">
        <v>255</v>
      </c>
      <c r="B4" s="114"/>
      <c r="C4" s="114"/>
      <c r="D4" s="114"/>
      <c r="E4" s="370"/>
      <c r="F4" s="192"/>
      <c r="G4" s="191"/>
      <c r="H4" s="191"/>
      <c r="I4" s="192"/>
    </row>
    <row r="5" spans="1:9" s="375" customFormat="1" ht="15" x14ac:dyDescent="0.3">
      <c r="A5" s="371" t="str">
        <f>'ფორმა N1'!A5</f>
        <v xml:space="preserve">                                                          საქართველოს ლეიბორისტული პარტია</v>
      </c>
      <c r="B5" s="371"/>
      <c r="C5" s="372"/>
      <c r="D5" s="372"/>
      <c r="E5" s="372"/>
      <c r="F5" s="373"/>
      <c r="G5" s="374"/>
      <c r="H5" s="374"/>
      <c r="I5" s="373"/>
    </row>
    <row r="6" spans="1:9" ht="13.5" x14ac:dyDescent="0.2">
      <c r="A6" s="142"/>
      <c r="B6" s="142"/>
      <c r="C6" s="376"/>
      <c r="D6" s="376"/>
      <c r="E6" s="376"/>
      <c r="F6" s="191"/>
      <c r="G6" s="191"/>
      <c r="H6" s="191"/>
      <c r="I6" s="191"/>
    </row>
    <row r="7" spans="1:9" ht="60" x14ac:dyDescent="0.2">
      <c r="A7" s="377" t="s">
        <v>64</v>
      </c>
      <c r="B7" s="377" t="s">
        <v>448</v>
      </c>
      <c r="C7" s="378" t="s">
        <v>449</v>
      </c>
      <c r="D7" s="378" t="s">
        <v>450</v>
      </c>
      <c r="E7" s="378" t="s">
        <v>451</v>
      </c>
      <c r="F7" s="378" t="s">
        <v>344</v>
      </c>
      <c r="G7" s="378" t="s">
        <v>452</v>
      </c>
      <c r="H7" s="378" t="s">
        <v>453</v>
      </c>
      <c r="I7" s="378" t="s">
        <v>454</v>
      </c>
    </row>
    <row r="8" spans="1:9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30" x14ac:dyDescent="0.2">
      <c r="A9" s="379">
        <v>1</v>
      </c>
      <c r="B9" s="379" t="s">
        <v>634</v>
      </c>
      <c r="C9" s="380" t="s">
        <v>635</v>
      </c>
      <c r="D9" s="380"/>
      <c r="E9" s="380" t="s">
        <v>638</v>
      </c>
      <c r="F9" s="380" t="s">
        <v>636</v>
      </c>
      <c r="G9" s="379" t="s">
        <v>637</v>
      </c>
      <c r="H9" s="380">
        <v>1010011415</v>
      </c>
      <c r="I9" s="380" t="s">
        <v>639</v>
      </c>
    </row>
    <row r="10" spans="1:9" ht="30" x14ac:dyDescent="0.2">
      <c r="A10" s="379">
        <v>2</v>
      </c>
      <c r="B10" s="379" t="s">
        <v>634</v>
      </c>
      <c r="C10" s="380" t="s">
        <v>640</v>
      </c>
      <c r="D10" s="380"/>
      <c r="E10" s="380"/>
      <c r="F10" s="380"/>
      <c r="G10" s="379">
        <v>437.5</v>
      </c>
      <c r="H10" s="380">
        <v>19001107979</v>
      </c>
      <c r="I10" s="380" t="s">
        <v>653</v>
      </c>
    </row>
    <row r="11" spans="1:9" ht="30" x14ac:dyDescent="0.2">
      <c r="A11" s="379">
        <v>3</v>
      </c>
      <c r="B11" s="379" t="s">
        <v>634</v>
      </c>
      <c r="C11" s="380" t="s">
        <v>641</v>
      </c>
      <c r="D11" s="380"/>
      <c r="E11" s="380"/>
      <c r="F11" s="380"/>
      <c r="G11" s="379">
        <v>1875</v>
      </c>
      <c r="H11" s="380">
        <v>14001001562</v>
      </c>
      <c r="I11" s="380" t="s">
        <v>654</v>
      </c>
    </row>
    <row r="12" spans="1:9" ht="15" x14ac:dyDescent="0.2">
      <c r="A12" s="379">
        <v>4</v>
      </c>
      <c r="B12" s="379" t="s">
        <v>634</v>
      </c>
      <c r="C12" s="380" t="s">
        <v>642</v>
      </c>
      <c r="D12" s="380"/>
      <c r="E12" s="380"/>
      <c r="F12" s="380"/>
      <c r="G12" s="379">
        <v>375</v>
      </c>
      <c r="H12" s="380">
        <v>20001014448</v>
      </c>
      <c r="I12" s="380" t="s">
        <v>655</v>
      </c>
    </row>
    <row r="13" spans="1:9" ht="15" x14ac:dyDescent="0.2">
      <c r="A13" s="379">
        <v>5</v>
      </c>
      <c r="B13" s="379" t="s">
        <v>634</v>
      </c>
      <c r="C13" s="380" t="s">
        <v>643</v>
      </c>
      <c r="D13" s="380"/>
      <c r="E13" s="380"/>
      <c r="F13" s="380"/>
      <c r="G13" s="379">
        <v>500</v>
      </c>
      <c r="H13" s="380">
        <v>53001049272</v>
      </c>
      <c r="I13" s="380" t="s">
        <v>656</v>
      </c>
    </row>
    <row r="14" spans="1:9" ht="15" x14ac:dyDescent="0.2">
      <c r="A14" s="379">
        <v>6</v>
      </c>
      <c r="B14" s="379" t="s">
        <v>634</v>
      </c>
      <c r="C14" s="380" t="s">
        <v>641</v>
      </c>
      <c r="D14" s="380"/>
      <c r="E14" s="380"/>
      <c r="F14" s="380"/>
      <c r="G14" s="379">
        <v>1000</v>
      </c>
      <c r="H14" s="380">
        <v>62006031738</v>
      </c>
      <c r="I14" s="380" t="s">
        <v>657</v>
      </c>
    </row>
    <row r="15" spans="1:9" ht="15" x14ac:dyDescent="0.2">
      <c r="A15" s="379">
        <v>7</v>
      </c>
      <c r="B15" s="379" t="s">
        <v>634</v>
      </c>
      <c r="C15" s="380" t="s">
        <v>644</v>
      </c>
      <c r="D15" s="380"/>
      <c r="E15" s="380"/>
      <c r="F15" s="380"/>
      <c r="G15" s="379">
        <v>1250</v>
      </c>
      <c r="H15" s="380">
        <v>1008024987</v>
      </c>
      <c r="I15" s="380" t="s">
        <v>658</v>
      </c>
    </row>
    <row r="16" spans="1:9" ht="30" x14ac:dyDescent="0.2">
      <c r="A16" s="379">
        <v>8</v>
      </c>
      <c r="B16" s="379" t="s">
        <v>634</v>
      </c>
      <c r="C16" s="380" t="s">
        <v>645</v>
      </c>
      <c r="D16" s="380"/>
      <c r="E16" s="380"/>
      <c r="F16" s="380"/>
      <c r="G16" s="379">
        <v>500</v>
      </c>
      <c r="H16" s="380">
        <v>45001017359</v>
      </c>
      <c r="I16" s="380" t="s">
        <v>659</v>
      </c>
    </row>
    <row r="17" spans="1:9" ht="15" x14ac:dyDescent="0.2">
      <c r="A17" s="379">
        <v>9</v>
      </c>
      <c r="B17" s="379" t="s">
        <v>634</v>
      </c>
      <c r="C17" s="380" t="s">
        <v>646</v>
      </c>
      <c r="D17" s="380"/>
      <c r="E17" s="380"/>
      <c r="F17" s="380"/>
      <c r="G17" s="379">
        <v>1625</v>
      </c>
      <c r="H17" s="380">
        <v>1027040775</v>
      </c>
      <c r="I17" s="380" t="s">
        <v>660</v>
      </c>
    </row>
    <row r="18" spans="1:9" ht="30" x14ac:dyDescent="0.2">
      <c r="A18" s="379">
        <v>10</v>
      </c>
      <c r="B18" s="379" t="s">
        <v>634</v>
      </c>
      <c r="C18" s="380" t="s">
        <v>647</v>
      </c>
      <c r="D18" s="380"/>
      <c r="E18" s="380"/>
      <c r="F18" s="380"/>
      <c r="G18" s="379">
        <v>625</v>
      </c>
      <c r="H18" s="380">
        <v>59001024257</v>
      </c>
      <c r="I18" s="380" t="s">
        <v>661</v>
      </c>
    </row>
    <row r="19" spans="1:9" ht="15" x14ac:dyDescent="0.2">
      <c r="A19" s="379">
        <v>11</v>
      </c>
      <c r="B19" s="379" t="s">
        <v>634</v>
      </c>
      <c r="C19" s="380" t="s">
        <v>648</v>
      </c>
      <c r="D19" s="380"/>
      <c r="E19" s="380"/>
      <c r="F19" s="380"/>
      <c r="G19" s="379">
        <v>1187.5</v>
      </c>
      <c r="H19" s="380">
        <v>61001037574</v>
      </c>
      <c r="I19" s="380" t="s">
        <v>666</v>
      </c>
    </row>
    <row r="20" spans="1:9" ht="30" x14ac:dyDescent="0.2">
      <c r="A20" s="379">
        <v>12</v>
      </c>
      <c r="B20" s="379" t="s">
        <v>634</v>
      </c>
      <c r="C20" s="380" t="s">
        <v>649</v>
      </c>
      <c r="D20" s="380"/>
      <c r="E20" s="380"/>
      <c r="F20" s="380"/>
      <c r="G20" s="379">
        <v>625</v>
      </c>
      <c r="H20" s="380">
        <v>1024035212</v>
      </c>
      <c r="I20" s="380" t="s">
        <v>662</v>
      </c>
    </row>
    <row r="21" spans="1:9" ht="15" x14ac:dyDescent="0.2">
      <c r="A21" s="379">
        <v>13</v>
      </c>
      <c r="B21" s="379" t="s">
        <v>634</v>
      </c>
      <c r="C21" s="380" t="s">
        <v>650</v>
      </c>
      <c r="D21" s="380"/>
      <c r="E21" s="380"/>
      <c r="F21" s="380"/>
      <c r="G21" s="379">
        <v>437.5</v>
      </c>
      <c r="H21" s="380">
        <v>57001014592</v>
      </c>
      <c r="I21" s="380" t="s">
        <v>663</v>
      </c>
    </row>
    <row r="22" spans="1:9" ht="30" x14ac:dyDescent="0.2">
      <c r="A22" s="379">
        <v>14</v>
      </c>
      <c r="B22" s="379" t="s">
        <v>634</v>
      </c>
      <c r="C22" s="380" t="s">
        <v>670</v>
      </c>
      <c r="D22" s="380"/>
      <c r="E22" s="380"/>
      <c r="F22" s="380"/>
      <c r="G22" s="379">
        <v>1250</v>
      </c>
      <c r="H22" s="380">
        <v>1002002389</v>
      </c>
      <c r="I22" s="380" t="s">
        <v>664</v>
      </c>
    </row>
    <row r="23" spans="1:9" ht="15" x14ac:dyDescent="0.2">
      <c r="A23" s="379">
        <v>15</v>
      </c>
      <c r="B23" s="379" t="s">
        <v>634</v>
      </c>
      <c r="C23" s="380" t="s">
        <v>671</v>
      </c>
      <c r="D23" s="380"/>
      <c r="E23" s="380"/>
      <c r="F23" s="380"/>
      <c r="G23" s="379">
        <v>500</v>
      </c>
      <c r="H23" s="380">
        <v>1023001632</v>
      </c>
      <c r="I23" s="380" t="s">
        <v>665</v>
      </c>
    </row>
    <row r="24" spans="1:9" ht="15" x14ac:dyDescent="0.2">
      <c r="A24" s="379">
        <v>16</v>
      </c>
      <c r="B24" s="379" t="s">
        <v>634</v>
      </c>
      <c r="C24" s="380" t="s">
        <v>651</v>
      </c>
      <c r="D24" s="380"/>
      <c r="E24" s="380"/>
      <c r="F24" s="380"/>
      <c r="G24" s="379">
        <v>2250</v>
      </c>
      <c r="H24" s="380">
        <v>35001015147</v>
      </c>
      <c r="I24" s="380" t="s">
        <v>667</v>
      </c>
    </row>
    <row r="25" spans="1:9" ht="15" x14ac:dyDescent="0.2">
      <c r="A25" s="379">
        <v>17</v>
      </c>
      <c r="B25" s="379" t="s">
        <v>634</v>
      </c>
      <c r="C25" s="380" t="s">
        <v>672</v>
      </c>
      <c r="D25" s="380"/>
      <c r="E25" s="380"/>
      <c r="F25" s="380"/>
      <c r="G25" s="379">
        <v>1000</v>
      </c>
      <c r="H25" s="380">
        <v>16001003970</v>
      </c>
      <c r="I25" s="380" t="s">
        <v>668</v>
      </c>
    </row>
    <row r="26" spans="1:9" ht="30" x14ac:dyDescent="0.2">
      <c r="A26" s="379">
        <v>18</v>
      </c>
      <c r="B26" s="379" t="s">
        <v>634</v>
      </c>
      <c r="C26" s="380" t="s">
        <v>673</v>
      </c>
      <c r="D26" s="380"/>
      <c r="E26" s="380"/>
      <c r="F26" s="380"/>
      <c r="G26" s="379">
        <v>3125</v>
      </c>
      <c r="H26" s="380">
        <v>33001019291</v>
      </c>
      <c r="I26" s="380" t="s">
        <v>669</v>
      </c>
    </row>
    <row r="27" spans="1:9" ht="30" x14ac:dyDescent="0.2">
      <c r="A27" s="379" t="s">
        <v>259</v>
      </c>
      <c r="B27" s="379" t="s">
        <v>634</v>
      </c>
      <c r="C27" s="380" t="s">
        <v>652</v>
      </c>
      <c r="D27" s="380"/>
      <c r="E27" s="380"/>
      <c r="F27" s="380"/>
      <c r="G27" s="379">
        <v>1250</v>
      </c>
      <c r="H27" s="380">
        <v>40001012316</v>
      </c>
      <c r="I27" s="380" t="s">
        <v>674</v>
      </c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381"/>
      <c r="B30" s="381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21"/>
      <c r="B31" s="21"/>
      <c r="C31" s="382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48"/>
      <c r="E32" s="448"/>
      <c r="G32" s="196"/>
      <c r="H32" s="383"/>
    </row>
    <row r="33" spans="3:8" ht="15" x14ac:dyDescent="0.3">
      <c r="C33" s="21"/>
      <c r="D33" s="449" t="s">
        <v>249</v>
      </c>
      <c r="E33" s="449"/>
      <c r="G33" s="450" t="s">
        <v>455</v>
      </c>
      <c r="H33" s="450"/>
    </row>
    <row r="34" spans="3:8" ht="15" x14ac:dyDescent="0.3">
      <c r="C34" s="21"/>
      <c r="D34" s="21"/>
      <c r="E34" s="21"/>
      <c r="G34" s="451"/>
      <c r="H34" s="451"/>
    </row>
    <row r="35" spans="3:8" ht="15" x14ac:dyDescent="0.3">
      <c r="C35" s="21"/>
      <c r="D35" s="452" t="s">
        <v>127</v>
      </c>
      <c r="E35" s="452"/>
      <c r="G35" s="451"/>
      <c r="H35" s="45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B9" sqref="B9"/>
    </sheetView>
  </sheetViews>
  <sheetFormatPr defaultRowHeight="12.75" x14ac:dyDescent="0.2"/>
  <cols>
    <col min="1" max="1" width="6.85546875" style="375" customWidth="1"/>
    <col min="2" max="2" width="14.85546875" style="375" customWidth="1"/>
    <col min="3" max="3" width="21.140625" style="375" customWidth="1"/>
    <col min="4" max="5" width="12.7109375" style="375" customWidth="1"/>
    <col min="6" max="6" width="13.42578125" style="375" bestFit="1" customWidth="1"/>
    <col min="7" max="7" width="15.28515625" style="375" customWidth="1"/>
    <col min="8" max="8" width="23.85546875" style="375" customWidth="1"/>
    <col min="9" max="9" width="12.140625" style="375" bestFit="1" customWidth="1"/>
    <col min="10" max="10" width="19" style="375" customWidth="1"/>
    <col min="11" max="11" width="17.7109375" style="375" customWidth="1"/>
    <col min="12" max="16384" width="9.140625" style="375"/>
  </cols>
  <sheetData>
    <row r="1" spans="1:12" s="197" customFormat="1" ht="15" x14ac:dyDescent="0.2">
      <c r="A1" s="190" t="s">
        <v>286</v>
      </c>
      <c r="B1" s="190"/>
      <c r="C1" s="190"/>
      <c r="D1" s="191"/>
      <c r="E1" s="191"/>
      <c r="F1" s="191"/>
      <c r="G1" s="191"/>
      <c r="H1" s="191"/>
      <c r="I1" s="191"/>
      <c r="J1" s="191"/>
      <c r="K1" s="360" t="s">
        <v>97</v>
      </c>
    </row>
    <row r="2" spans="1:12" s="197" customFormat="1" ht="15" x14ac:dyDescent="0.3">
      <c r="A2" s="148" t="s">
        <v>128</v>
      </c>
      <c r="B2" s="148"/>
      <c r="C2" s="148"/>
      <c r="D2" s="191"/>
      <c r="E2" s="191"/>
      <c r="F2" s="191"/>
      <c r="G2" s="191"/>
      <c r="H2" s="191"/>
      <c r="I2" s="191"/>
      <c r="J2" s="191"/>
      <c r="K2" s="357" t="str">
        <f>'ფორმა N1'!L2</f>
        <v>01/09-21/09/20 ჩ</v>
      </c>
    </row>
    <row r="3" spans="1:12" s="197" customFormat="1" ht="15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75"/>
    </row>
    <row r="4" spans="1:12" s="197" customFormat="1" ht="15" x14ac:dyDescent="0.3">
      <c r="A4" s="114" t="s">
        <v>255</v>
      </c>
      <c r="B4" s="114"/>
      <c r="C4" s="114"/>
      <c r="D4" s="114"/>
      <c r="E4" s="114"/>
      <c r="F4" s="370"/>
      <c r="G4" s="192"/>
      <c r="H4" s="191"/>
      <c r="I4" s="191"/>
      <c r="J4" s="191"/>
      <c r="K4" s="191"/>
    </row>
    <row r="5" spans="1:12" ht="15" x14ac:dyDescent="0.3">
      <c r="A5" s="371" t="str">
        <f>'ფორმა N1'!A5</f>
        <v xml:space="preserve">                                                          საქართველოს ლეიბორისტული პარტია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7" customFormat="1" ht="13.5" x14ac:dyDescent="0.2">
      <c r="A6" s="142"/>
      <c r="B6" s="142"/>
      <c r="C6" s="142"/>
      <c r="D6" s="376"/>
      <c r="E6" s="376"/>
      <c r="F6" s="376"/>
      <c r="G6" s="191"/>
      <c r="H6" s="191"/>
      <c r="I6" s="191"/>
      <c r="J6" s="191"/>
      <c r="K6" s="191"/>
    </row>
    <row r="7" spans="1:12" s="197" customFormat="1" ht="60" x14ac:dyDescent="0.2">
      <c r="A7" s="377" t="s">
        <v>64</v>
      </c>
      <c r="B7" s="377" t="s">
        <v>448</v>
      </c>
      <c r="C7" s="377" t="s">
        <v>229</v>
      </c>
      <c r="D7" s="378" t="s">
        <v>226</v>
      </c>
      <c r="E7" s="378" t="s">
        <v>227</v>
      </c>
      <c r="F7" s="378" t="s">
        <v>320</v>
      </c>
      <c r="G7" s="378" t="s">
        <v>228</v>
      </c>
      <c r="H7" s="378" t="s">
        <v>456</v>
      </c>
      <c r="I7" s="378" t="s">
        <v>225</v>
      </c>
      <c r="J7" s="378" t="s">
        <v>453</v>
      </c>
      <c r="K7" s="378" t="s">
        <v>454</v>
      </c>
    </row>
    <row r="8" spans="1:12" s="197" customFormat="1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7" customFormat="1" ht="15" x14ac:dyDescent="0.2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7" customFormat="1" ht="15" x14ac:dyDescent="0.2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7" customFormat="1" ht="15" x14ac:dyDescent="0.2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7" customFormat="1" ht="15" x14ac:dyDescent="0.2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7" customFormat="1" ht="15" x14ac:dyDescent="0.2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7" customFormat="1" ht="15" x14ac:dyDescent="0.2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7" customFormat="1" ht="15" x14ac:dyDescent="0.2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7" customFormat="1" ht="15" x14ac:dyDescent="0.2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7" customFormat="1" ht="15" x14ac:dyDescent="0.2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7" customFormat="1" ht="15" x14ac:dyDescent="0.2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7" customFormat="1" ht="15" x14ac:dyDescent="0.2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7" customFormat="1" ht="15" x14ac:dyDescent="0.2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7" customFormat="1" ht="15" x14ac:dyDescent="0.2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7" customFormat="1" ht="15" x14ac:dyDescent="0.2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7" customFormat="1" ht="15" x14ac:dyDescent="0.2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7" customFormat="1" ht="15" x14ac:dyDescent="0.2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7" customFormat="1" ht="15" x14ac:dyDescent="0.2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7" customFormat="1" ht="15" x14ac:dyDescent="0.2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7" customFormat="1" ht="15" x14ac:dyDescent="0.2">
      <c r="A27" s="379" t="s">
        <v>259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 x14ac:dyDescent="0.2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 x14ac:dyDescent="0.2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 x14ac:dyDescent="0.2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5" x14ac:dyDescent="0.3">
      <c r="A31" s="386"/>
      <c r="B31" s="386"/>
      <c r="C31" s="386"/>
      <c r="D31" s="387" t="s">
        <v>96</v>
      </c>
      <c r="E31" s="386"/>
      <c r="F31" s="386"/>
      <c r="G31" s="388"/>
      <c r="H31" s="386"/>
      <c r="I31" s="386"/>
      <c r="J31" s="386"/>
      <c r="K31" s="386"/>
    </row>
    <row r="32" spans="1:11" ht="15" x14ac:dyDescent="0.3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5" x14ac:dyDescent="0.3">
      <c r="D33" s="386"/>
      <c r="E33" s="391" t="s">
        <v>249</v>
      </c>
      <c r="F33" s="386"/>
      <c r="H33" s="392" t="s">
        <v>254</v>
      </c>
      <c r="I33" s="392"/>
    </row>
    <row r="34" spans="4:9" ht="15" x14ac:dyDescent="0.3">
      <c r="D34" s="386"/>
      <c r="E34" s="393" t="s">
        <v>127</v>
      </c>
      <c r="F34" s="386"/>
      <c r="H34" s="386" t="s">
        <v>250</v>
      </c>
      <c r="I34" s="386"/>
    </row>
    <row r="35" spans="4:9" ht="15" x14ac:dyDescent="0.3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 x14ac:dyDescent="0.2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01/09-21/09/20 ჩ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3" t="str">
        <f>'ფორმა N1'!A5</f>
        <v xml:space="preserve">                                                          საქართველოს ლეიბორისტული პარტია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345</v>
      </c>
      <c r="C7" s="136" t="s">
        <v>346</v>
      </c>
      <c r="D7" s="136" t="s">
        <v>351</v>
      </c>
      <c r="E7" s="136" t="s">
        <v>352</v>
      </c>
      <c r="F7" s="136" t="s">
        <v>347</v>
      </c>
      <c r="G7" s="136" t="s">
        <v>348</v>
      </c>
      <c r="H7" s="136" t="s">
        <v>359</v>
      </c>
      <c r="I7" s="136" t="s">
        <v>349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 x14ac:dyDescent="0.2">
      <c r="A27" s="67" t="s">
        <v>259</v>
      </c>
      <c r="B27" s="26"/>
      <c r="C27" s="26"/>
      <c r="D27" s="26"/>
      <c r="E27" s="26"/>
      <c r="F27" s="201"/>
      <c r="G27" s="201"/>
      <c r="H27" s="201"/>
      <c r="I27" s="26"/>
    </row>
    <row r="28" spans="1:9" x14ac:dyDescent="0.2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x14ac:dyDescent="0.2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 x14ac:dyDescent="0.3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 x14ac:dyDescent="0.3">
      <c r="A32" s="181"/>
      <c r="B32" s="181"/>
      <c r="C32" s="185"/>
      <c r="D32" s="181"/>
      <c r="F32" s="185"/>
      <c r="G32" s="212"/>
    </row>
    <row r="33" spans="2:6" ht="15" x14ac:dyDescent="0.3">
      <c r="B33" s="181"/>
      <c r="C33" s="187" t="s">
        <v>249</v>
      </c>
      <c r="D33" s="181"/>
      <c r="F33" s="188" t="s">
        <v>254</v>
      </c>
    </row>
    <row r="34" spans="2:6" ht="15" x14ac:dyDescent="0.3">
      <c r="B34" s="181"/>
      <c r="C34" s="189" t="s">
        <v>127</v>
      </c>
      <c r="D34" s="181"/>
      <c r="F34" s="181" t="s">
        <v>250</v>
      </c>
    </row>
    <row r="35" spans="2:6" ht="15" x14ac:dyDescent="0.3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G43" sqref="G43"/>
    </sheetView>
  </sheetViews>
  <sheetFormatPr defaultRowHeight="15" x14ac:dyDescent="0.3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 x14ac:dyDescent="0.3">
      <c r="A1" s="74" t="s">
        <v>360</v>
      </c>
      <c r="B1" s="76"/>
      <c r="C1" s="76"/>
      <c r="D1" s="76"/>
      <c r="E1" s="76"/>
      <c r="F1" s="76"/>
      <c r="G1" s="76"/>
      <c r="H1" s="76"/>
      <c r="I1" s="160" t="s">
        <v>184</v>
      </c>
      <c r="J1" s="161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2" t="str">
        <f>'ფორმა N1'!L2</f>
        <v>01/09-21/09/20 ჩ</v>
      </c>
      <c r="J2" s="161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3" t="str">
        <f>'ფორმა N1'!A5</f>
        <v xml:space="preserve">                                                          საქართველოს ლეიბორისტული პარტია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3" t="s">
        <v>64</v>
      </c>
      <c r="B8" s="351" t="s">
        <v>342</v>
      </c>
      <c r="C8" s="352" t="s">
        <v>379</v>
      </c>
      <c r="D8" s="352" t="s">
        <v>380</v>
      </c>
      <c r="E8" s="352" t="s">
        <v>343</v>
      </c>
      <c r="F8" s="352" t="s">
        <v>356</v>
      </c>
      <c r="G8" s="352" t="s">
        <v>357</v>
      </c>
      <c r="H8" s="352" t="s">
        <v>381</v>
      </c>
      <c r="I8" s="164" t="s">
        <v>358</v>
      </c>
      <c r="J8" s="105"/>
    </row>
    <row r="9" spans="1:10" ht="30" x14ac:dyDescent="0.3">
      <c r="A9" s="166">
        <v>1</v>
      </c>
      <c r="B9" s="194"/>
      <c r="C9" s="171" t="s">
        <v>675</v>
      </c>
      <c r="D9" s="171"/>
      <c r="E9" s="170" t="s">
        <v>679</v>
      </c>
      <c r="F9" s="170"/>
      <c r="G9" s="170"/>
      <c r="H9" s="170"/>
      <c r="I9" s="166">
        <v>3403</v>
      </c>
      <c r="J9" s="105"/>
    </row>
    <row r="10" spans="1:10" x14ac:dyDescent="0.3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5"/>
    </row>
    <row r="11" spans="1:10" x14ac:dyDescent="0.3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5"/>
    </row>
    <row r="12" spans="1:10" x14ac:dyDescent="0.3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5"/>
    </row>
    <row r="13" spans="1:10" x14ac:dyDescent="0.3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5"/>
    </row>
    <row r="14" spans="1:10" x14ac:dyDescent="0.3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5"/>
    </row>
    <row r="15" spans="1:10" x14ac:dyDescent="0.3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5"/>
    </row>
    <row r="16" spans="1:10" x14ac:dyDescent="0.3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5"/>
    </row>
    <row r="17" spans="1:10" x14ac:dyDescent="0.3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 x14ac:dyDescent="0.3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 x14ac:dyDescent="0.3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 x14ac:dyDescent="0.3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 x14ac:dyDescent="0.3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 x14ac:dyDescent="0.3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 x14ac:dyDescent="0.3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 x14ac:dyDescent="0.3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 x14ac:dyDescent="0.3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 x14ac:dyDescent="0.3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 x14ac:dyDescent="0.3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 x14ac:dyDescent="0.3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 x14ac:dyDescent="0.3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5"/>
    </row>
    <row r="30" spans="1:10" x14ac:dyDescent="0.3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5"/>
    </row>
    <row r="31" spans="1:10" x14ac:dyDescent="0.3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5"/>
    </row>
    <row r="32" spans="1:10" x14ac:dyDescent="0.3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5"/>
    </row>
    <row r="33" spans="1:12" x14ac:dyDescent="0.3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5"/>
    </row>
    <row r="34" spans="1:12" x14ac:dyDescent="0.3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5"/>
    </row>
    <row r="35" spans="1:12" x14ac:dyDescent="0.3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5"/>
    </row>
    <row r="36" spans="1:12" x14ac:dyDescent="0.3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5"/>
    </row>
    <row r="37" spans="1:12" x14ac:dyDescent="0.3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5"/>
    </row>
    <row r="38" spans="1:12" x14ac:dyDescent="0.3">
      <c r="A38" s="166" t="s">
        <v>259</v>
      </c>
      <c r="B38" s="194"/>
      <c r="C38" s="174"/>
      <c r="D38" s="174"/>
      <c r="E38" s="173"/>
      <c r="F38" s="173"/>
      <c r="G38" s="243"/>
      <c r="H38" s="252" t="s">
        <v>372</v>
      </c>
      <c r="I38" s="421">
        <f>SUM(I9:I37)</f>
        <v>3403</v>
      </c>
      <c r="J38" s="105"/>
    </row>
    <row r="40" spans="1:12" x14ac:dyDescent="0.3">
      <c r="A40" s="181" t="s">
        <v>394</v>
      </c>
    </row>
    <row r="42" spans="1:12" x14ac:dyDescent="0.3">
      <c r="B42" s="183" t="s">
        <v>96</v>
      </c>
      <c r="F42" s="184"/>
    </row>
    <row r="43" spans="1:12" x14ac:dyDescent="0.3">
      <c r="F43" s="182"/>
      <c r="I43" s="182"/>
      <c r="J43" s="182"/>
      <c r="K43" s="182"/>
      <c r="L43" s="182"/>
    </row>
    <row r="44" spans="1:12" x14ac:dyDescent="0.3">
      <c r="C44" s="185"/>
      <c r="F44" s="185"/>
      <c r="G44" s="185"/>
      <c r="H44" s="188"/>
      <c r="I44" s="186"/>
      <c r="J44" s="182"/>
      <c r="K44" s="182"/>
      <c r="L44" s="182"/>
    </row>
    <row r="45" spans="1:12" x14ac:dyDescent="0.3">
      <c r="A45" s="182"/>
      <c r="C45" s="187" t="s">
        <v>249</v>
      </c>
      <c r="F45" s="188" t="s">
        <v>254</v>
      </c>
      <c r="G45" s="187"/>
      <c r="H45" s="187"/>
      <c r="I45" s="186"/>
      <c r="J45" s="182"/>
      <c r="K45" s="182"/>
      <c r="L45" s="182"/>
    </row>
    <row r="46" spans="1:12" x14ac:dyDescent="0.3">
      <c r="A46" s="182"/>
      <c r="C46" s="189" t="s">
        <v>127</v>
      </c>
      <c r="F46" s="181" t="s">
        <v>250</v>
      </c>
      <c r="I46" s="182"/>
      <c r="J46" s="182"/>
      <c r="K46" s="182"/>
      <c r="L46" s="182"/>
    </row>
    <row r="47" spans="1:12" s="182" customFormat="1" x14ac:dyDescent="0.3">
      <c r="B47" s="181"/>
      <c r="C47" s="189"/>
      <c r="G47" s="189"/>
      <c r="H47" s="189"/>
    </row>
    <row r="48" spans="1:12" s="182" customFormat="1" ht="12.75" x14ac:dyDescent="0.2"/>
    <row r="49" s="182" customFormat="1" ht="12.75" x14ac:dyDescent="0.2"/>
    <row r="50" s="182" customFormat="1" ht="12.75" x14ac:dyDescent="0.2"/>
    <row r="51" s="18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I27" sqref="I27"/>
    </sheetView>
  </sheetViews>
  <sheetFormatPr defaultRowHeight="12.75" x14ac:dyDescent="0.2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 x14ac:dyDescent="0.3">
      <c r="A1" s="454" t="s">
        <v>458</v>
      </c>
      <c r="B1" s="454"/>
      <c r="C1" s="360" t="s">
        <v>97</v>
      </c>
    </row>
    <row r="2" spans="1:3" s="6" customFormat="1" ht="15" x14ac:dyDescent="0.3">
      <c r="A2" s="454"/>
      <c r="B2" s="454"/>
      <c r="C2" s="357" t="str">
        <f>'ფორმა N1'!L2</f>
        <v>01/09-21/09/20 ჩ</v>
      </c>
    </row>
    <row r="3" spans="1:3" s="6" customFormat="1" ht="15" x14ac:dyDescent="0.3">
      <c r="A3" s="394" t="s">
        <v>128</v>
      </c>
      <c r="B3" s="358"/>
      <c r="C3" s="359"/>
    </row>
    <row r="4" spans="1:3" s="6" customFormat="1" ht="15" x14ac:dyDescent="0.3">
      <c r="A4" s="114"/>
      <c r="B4" s="358"/>
      <c r="C4" s="359"/>
    </row>
    <row r="5" spans="1:3" s="21" customFormat="1" ht="15" x14ac:dyDescent="0.3">
      <c r="A5" s="455" t="s">
        <v>255</v>
      </c>
      <c r="B5" s="455"/>
      <c r="C5" s="114"/>
    </row>
    <row r="6" spans="1:3" s="21" customFormat="1" ht="15" x14ac:dyDescent="0.3">
      <c r="A6" s="456" t="str">
        <f>'ფორმა N1'!A5</f>
        <v xml:space="preserve">                                                          საქართველოს ლეიბორისტული პარტია</v>
      </c>
      <c r="B6" s="456"/>
      <c r="C6" s="114"/>
    </row>
    <row r="7" spans="1:3" x14ac:dyDescent="0.2">
      <c r="A7" s="395"/>
      <c r="B7" s="395"/>
      <c r="C7" s="395"/>
    </row>
    <row r="8" spans="1:3" x14ac:dyDescent="0.2">
      <c r="A8" s="395"/>
      <c r="B8" s="395"/>
      <c r="C8" s="395"/>
    </row>
    <row r="9" spans="1:3" ht="30" customHeight="1" x14ac:dyDescent="0.2">
      <c r="A9" s="396" t="s">
        <v>64</v>
      </c>
      <c r="B9" s="396" t="s">
        <v>11</v>
      </c>
      <c r="C9" s="397" t="s">
        <v>9</v>
      </c>
    </row>
    <row r="10" spans="1:3" ht="15" x14ac:dyDescent="0.3">
      <c r="A10" s="398">
        <v>1</v>
      </c>
      <c r="B10" s="399" t="s">
        <v>57</v>
      </c>
      <c r="C10" s="414">
        <f>'ფორმა N4'!D11+'ფორმა N5'!D9</f>
        <v>109590.55</v>
      </c>
    </row>
    <row r="11" spans="1:3" ht="15" x14ac:dyDescent="0.3">
      <c r="A11" s="401">
        <v>1.1000000000000001</v>
      </c>
      <c r="B11" s="399" t="s">
        <v>459</v>
      </c>
      <c r="C11" s="415">
        <f>'ფორმა N4'!D39+'ფორმა N5'!D37</f>
        <v>67096.2</v>
      </c>
    </row>
    <row r="12" spans="1:3" ht="15" x14ac:dyDescent="0.3">
      <c r="A12" s="402" t="s">
        <v>30</v>
      </c>
      <c r="B12" s="399" t="s">
        <v>460</v>
      </c>
      <c r="C12" s="415">
        <f>'ფორმა N4'!D40+'ფორმა N5'!D38</f>
        <v>0</v>
      </c>
    </row>
    <row r="13" spans="1:3" ht="15" x14ac:dyDescent="0.3">
      <c r="A13" s="401">
        <v>1.2</v>
      </c>
      <c r="B13" s="399" t="s">
        <v>58</v>
      </c>
      <c r="C13" s="415">
        <f>'ფორმა N4'!D12+'ფორმა N5'!D10</f>
        <v>14936.25</v>
      </c>
    </row>
    <row r="14" spans="1:3" ht="15" x14ac:dyDescent="0.3">
      <c r="A14" s="401">
        <v>1.3</v>
      </c>
      <c r="B14" s="399" t="s">
        <v>461</v>
      </c>
      <c r="C14" s="415">
        <f>'ფორმა N4'!D17+'ფორმა N5'!D15</f>
        <v>5360</v>
      </c>
    </row>
    <row r="15" spans="1:3" ht="15" x14ac:dyDescent="0.2">
      <c r="A15" s="453"/>
      <c r="B15" s="453"/>
      <c r="C15" s="453"/>
    </row>
    <row r="16" spans="1:3" ht="30" customHeight="1" x14ac:dyDescent="0.2">
      <c r="A16" s="396" t="s">
        <v>64</v>
      </c>
      <c r="B16" s="396" t="s">
        <v>230</v>
      </c>
      <c r="C16" s="397" t="s">
        <v>67</v>
      </c>
    </row>
    <row r="17" spans="1:4" ht="15" x14ac:dyDescent="0.3">
      <c r="A17" s="398">
        <v>2</v>
      </c>
      <c r="B17" s="399" t="s">
        <v>462</v>
      </c>
      <c r="C17" s="400">
        <f>'ფორმა N2'!D9+'ფორმა N2'!C26+'ფორმა N3'!D9+'ფორმა N3'!C26</f>
        <v>105756</v>
      </c>
    </row>
    <row r="18" spans="1:4" ht="15" x14ac:dyDescent="0.3">
      <c r="A18" s="403">
        <v>2.1</v>
      </c>
      <c r="B18" s="399" t="s">
        <v>463</v>
      </c>
      <c r="C18" s="399">
        <f>'ფორმა N2'!D17+'ფორმა N3'!D17</f>
        <v>39401</v>
      </c>
    </row>
    <row r="19" spans="1:4" ht="15" x14ac:dyDescent="0.3">
      <c r="A19" s="403">
        <v>2.2000000000000002</v>
      </c>
      <c r="B19" s="399" t="s">
        <v>464</v>
      </c>
      <c r="C19" s="399">
        <f>'ფორმა N2'!D18+'ფორმა N3'!D18</f>
        <v>0</v>
      </c>
    </row>
    <row r="20" spans="1:4" ht="15" x14ac:dyDescent="0.3">
      <c r="A20" s="403">
        <v>2.2999999999999998</v>
      </c>
      <c r="B20" s="399" t="s">
        <v>465</v>
      </c>
      <c r="C20" s="404">
        <f>SUM(C21:C25)</f>
        <v>66355</v>
      </c>
    </row>
    <row r="21" spans="1:4" ht="15" x14ac:dyDescent="0.3">
      <c r="A21" s="402" t="s">
        <v>466</v>
      </c>
      <c r="B21" s="405" t="s">
        <v>467</v>
      </c>
      <c r="C21" s="399">
        <f>'ფორმა N2'!D13+'ფორმა N3'!D13</f>
        <v>66355</v>
      </c>
    </row>
    <row r="22" spans="1:4" ht="15" x14ac:dyDescent="0.3">
      <c r="A22" s="402" t="s">
        <v>468</v>
      </c>
      <c r="B22" s="405" t="s">
        <v>469</v>
      </c>
      <c r="C22" s="399">
        <f>'ფორმა N2'!C27+'ფორმა N3'!C27</f>
        <v>0</v>
      </c>
    </row>
    <row r="23" spans="1:4" ht="15" x14ac:dyDescent="0.3">
      <c r="A23" s="402" t="s">
        <v>470</v>
      </c>
      <c r="B23" s="405" t="s">
        <v>471</v>
      </c>
      <c r="C23" s="399">
        <f>'ფორმა N2'!D14+'ფორმა N3'!D14</f>
        <v>0</v>
      </c>
    </row>
    <row r="24" spans="1:4" ht="15" x14ac:dyDescent="0.3">
      <c r="A24" s="402" t="s">
        <v>472</v>
      </c>
      <c r="B24" s="405" t="s">
        <v>473</v>
      </c>
      <c r="C24" s="399">
        <f>'ფორმა N2'!C31+'ფორმა N3'!C31</f>
        <v>0</v>
      </c>
    </row>
    <row r="25" spans="1:4" ht="15" x14ac:dyDescent="0.3">
      <c r="A25" s="402" t="s">
        <v>474</v>
      </c>
      <c r="B25" s="405" t="s">
        <v>475</v>
      </c>
      <c r="C25" s="399">
        <f>'ფორმა N2'!D11+'ფორმა N3'!D11</f>
        <v>0</v>
      </c>
    </row>
    <row r="26" spans="1:4" ht="15" x14ac:dyDescent="0.3">
      <c r="A26" s="412"/>
      <c r="B26" s="411"/>
      <c r="C26" s="410"/>
    </row>
    <row r="27" spans="1:4" ht="15" x14ac:dyDescent="0.3">
      <c r="A27" s="412"/>
      <c r="B27" s="411"/>
      <c r="C27" s="410"/>
    </row>
    <row r="28" spans="1:4" ht="15" x14ac:dyDescent="0.3">
      <c r="A28" s="21"/>
      <c r="B28" s="21"/>
      <c r="C28" s="21"/>
      <c r="D28" s="409"/>
    </row>
    <row r="29" spans="1:4" ht="15" x14ac:dyDescent="0.3">
      <c r="A29" s="195" t="s">
        <v>96</v>
      </c>
      <c r="B29" s="21"/>
      <c r="C29" s="21"/>
      <c r="D29" s="409"/>
    </row>
    <row r="30" spans="1:4" ht="15" x14ac:dyDescent="0.3">
      <c r="A30" s="21"/>
      <c r="B30" s="21"/>
      <c r="C30" s="21"/>
      <c r="D30" s="409"/>
    </row>
    <row r="31" spans="1:4" ht="15" x14ac:dyDescent="0.3">
      <c r="A31" s="21"/>
      <c r="B31" s="21"/>
      <c r="C31" s="21"/>
      <c r="D31" s="408"/>
    </row>
    <row r="32" spans="1:4" ht="15" x14ac:dyDescent="0.3">
      <c r="B32" s="195" t="s">
        <v>252</v>
      </c>
      <c r="C32" s="21"/>
      <c r="D32" s="408"/>
    </row>
    <row r="33" spans="2:4" ht="15" x14ac:dyDescent="0.3">
      <c r="B33" s="21" t="s">
        <v>251</v>
      </c>
      <c r="C33" s="21"/>
      <c r="D33" s="408"/>
    </row>
    <row r="34" spans="2:4" x14ac:dyDescent="0.2">
      <c r="B34" s="407" t="s">
        <v>127</v>
      </c>
      <c r="D34" s="40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J15" sqref="J1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282</v>
      </c>
      <c r="B1" s="76"/>
      <c r="C1" s="433" t="s">
        <v>97</v>
      </c>
      <c r="D1" s="433"/>
      <c r="E1" s="108"/>
    </row>
    <row r="2" spans="1:7" x14ac:dyDescent="0.3">
      <c r="A2" s="76" t="s">
        <v>128</v>
      </c>
      <c r="B2" s="76"/>
      <c r="C2" s="431" t="s">
        <v>502</v>
      </c>
      <c r="D2" s="432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255</v>
      </c>
      <c r="B4" s="102"/>
      <c r="C4" s="103"/>
      <c r="D4" s="76"/>
      <c r="E4" s="108"/>
    </row>
    <row r="5" spans="1:7" x14ac:dyDescent="0.3">
      <c r="A5" s="219" t="str">
        <f>'ფორმა N1'!A5</f>
        <v xml:space="preserve">                                                          საქართველოს ლეიბორისტული პარტია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230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0">
        <v>1</v>
      </c>
      <c r="B9" s="220" t="s">
        <v>65</v>
      </c>
      <c r="C9" s="85"/>
      <c r="D9" s="85"/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/>
      <c r="D10" s="85"/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288</v>
      </c>
      <c r="C12" s="107"/>
      <c r="D12" s="107"/>
      <c r="E12" s="108"/>
      <c r="G12" s="68"/>
    </row>
    <row r="13" spans="1:7" s="3" customFormat="1" ht="16.5" customHeight="1" x14ac:dyDescent="0.3">
      <c r="A13" s="97" t="s">
        <v>70</v>
      </c>
      <c r="B13" s="97" t="s">
        <v>291</v>
      </c>
      <c r="C13" s="8"/>
      <c r="D13" s="8"/>
      <c r="E13" s="108"/>
    </row>
    <row r="14" spans="1:7" s="3" customFormat="1" ht="16.5" customHeight="1" x14ac:dyDescent="0.3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 x14ac:dyDescent="0.3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/>
      <c r="D16" s="107"/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369</v>
      </c>
      <c r="C19" s="107"/>
      <c r="D19" s="107"/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382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383</v>
      </c>
      <c r="C24" s="244"/>
      <c r="D24" s="8"/>
      <c r="E24" s="108"/>
    </row>
    <row r="25" spans="1:5" s="3" customFormat="1" x14ac:dyDescent="0.3">
      <c r="A25" s="88" t="s">
        <v>232</v>
      </c>
      <c r="B25" s="88" t="s">
        <v>389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291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8" t="s">
        <v>87</v>
      </c>
      <c r="B28" s="228" t="s">
        <v>289</v>
      </c>
      <c r="C28" s="8"/>
      <c r="D28" s="8"/>
      <c r="E28" s="108"/>
    </row>
    <row r="29" spans="1:5" x14ac:dyDescent="0.3">
      <c r="A29" s="228" t="s">
        <v>88</v>
      </c>
      <c r="B29" s="228" t="s">
        <v>292</v>
      </c>
      <c r="C29" s="8"/>
      <c r="D29" s="8"/>
      <c r="E29" s="108"/>
    </row>
    <row r="30" spans="1:5" x14ac:dyDescent="0.3">
      <c r="A30" s="228" t="s">
        <v>391</v>
      </c>
      <c r="B30" s="228" t="s">
        <v>290</v>
      </c>
      <c r="C30" s="8"/>
      <c r="D30" s="8"/>
      <c r="E30" s="108"/>
    </row>
    <row r="31" spans="1:5" x14ac:dyDescent="0.3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8" t="s">
        <v>12</v>
      </c>
      <c r="B32" s="228" t="s">
        <v>437</v>
      </c>
      <c r="C32" s="8"/>
      <c r="D32" s="8"/>
      <c r="E32" s="108"/>
    </row>
    <row r="33" spans="1:9" x14ac:dyDescent="0.3">
      <c r="A33" s="228" t="s">
        <v>13</v>
      </c>
      <c r="B33" s="228" t="s">
        <v>438</v>
      </c>
      <c r="C33" s="8"/>
      <c r="D33" s="8"/>
      <c r="E33" s="108"/>
    </row>
    <row r="34" spans="1:9" x14ac:dyDescent="0.3">
      <c r="A34" s="228" t="s">
        <v>262</v>
      </c>
      <c r="B34" s="228" t="s">
        <v>439</v>
      </c>
      <c r="C34" s="8"/>
      <c r="D34" s="8"/>
      <c r="E34" s="108"/>
    </row>
    <row r="35" spans="1:9" x14ac:dyDescent="0.3">
      <c r="A35" s="88" t="s">
        <v>34</v>
      </c>
      <c r="B35" s="241" t="s">
        <v>388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252</v>
      </c>
      <c r="D43" s="111"/>
      <c r="E43" s="110"/>
      <c r="F43" s="110"/>
      <c r="G43"/>
      <c r="H43"/>
      <c r="I43"/>
    </row>
    <row r="44" spans="1:9" x14ac:dyDescent="0.3">
      <c r="A44"/>
      <c r="B44" s="2" t="s">
        <v>251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205</v>
      </c>
      <c r="C1" t="s">
        <v>185</v>
      </c>
      <c r="E1" t="s">
        <v>212</v>
      </c>
      <c r="G1" t="s">
        <v>221</v>
      </c>
    </row>
    <row r="2" spans="1:7" ht="15" x14ac:dyDescent="0.2">
      <c r="A2" s="63">
        <v>40907</v>
      </c>
      <c r="C2" t="s">
        <v>186</v>
      </c>
      <c r="E2" t="s">
        <v>217</v>
      </c>
      <c r="G2" s="65" t="s">
        <v>222</v>
      </c>
    </row>
    <row r="3" spans="1:7" ht="15" x14ac:dyDescent="0.2">
      <c r="A3" s="63">
        <v>40908</v>
      </c>
      <c r="C3" t="s">
        <v>187</v>
      </c>
      <c r="E3" t="s">
        <v>218</v>
      </c>
      <c r="G3" s="65" t="s">
        <v>223</v>
      </c>
    </row>
    <row r="4" spans="1:7" ht="15" x14ac:dyDescent="0.2">
      <c r="A4" s="63">
        <v>40909</v>
      </c>
      <c r="C4" t="s">
        <v>188</v>
      </c>
      <c r="E4" t="s">
        <v>219</v>
      </c>
      <c r="G4" s="65" t="s">
        <v>224</v>
      </c>
    </row>
    <row r="5" spans="1:7" x14ac:dyDescent="0.2">
      <c r="A5" s="63">
        <v>40910</v>
      </c>
      <c r="C5" t="s">
        <v>189</v>
      </c>
      <c r="E5" t="s">
        <v>220</v>
      </c>
    </row>
    <row r="6" spans="1:7" x14ac:dyDescent="0.2">
      <c r="A6" s="63">
        <v>40911</v>
      </c>
      <c r="C6" t="s">
        <v>190</v>
      </c>
    </row>
    <row r="7" spans="1:7" x14ac:dyDescent="0.2">
      <c r="A7" s="63">
        <v>40912</v>
      </c>
      <c r="C7" t="s">
        <v>191</v>
      </c>
    </row>
    <row r="8" spans="1:7" x14ac:dyDescent="0.2">
      <c r="A8" s="63">
        <v>40913</v>
      </c>
      <c r="C8" t="s">
        <v>192</v>
      </c>
    </row>
    <row r="9" spans="1:7" x14ac:dyDescent="0.2">
      <c r="A9" s="63">
        <v>40914</v>
      </c>
      <c r="C9" t="s">
        <v>193</v>
      </c>
    </row>
    <row r="10" spans="1:7" x14ac:dyDescent="0.2">
      <c r="A10" s="63">
        <v>40915</v>
      </c>
      <c r="C10" t="s">
        <v>194</v>
      </c>
    </row>
    <row r="11" spans="1:7" x14ac:dyDescent="0.2">
      <c r="A11" s="63">
        <v>40916</v>
      </c>
      <c r="C11" t="s">
        <v>195</v>
      </c>
    </row>
    <row r="12" spans="1:7" x14ac:dyDescent="0.2">
      <c r="A12" s="63">
        <v>40917</v>
      </c>
      <c r="C12" t="s">
        <v>196</v>
      </c>
    </row>
    <row r="13" spans="1:7" x14ac:dyDescent="0.2">
      <c r="A13" s="63">
        <v>40918</v>
      </c>
      <c r="C13" t="s">
        <v>197</v>
      </c>
    </row>
    <row r="14" spans="1:7" x14ac:dyDescent="0.2">
      <c r="A14" s="63">
        <v>40919</v>
      </c>
      <c r="C14" t="s">
        <v>198</v>
      </c>
    </row>
    <row r="15" spans="1:7" x14ac:dyDescent="0.2">
      <c r="A15" s="63">
        <v>40920</v>
      </c>
      <c r="C15" t="s">
        <v>199</v>
      </c>
    </row>
    <row r="16" spans="1:7" x14ac:dyDescent="0.2">
      <c r="A16" s="63">
        <v>40921</v>
      </c>
      <c r="C16" t="s">
        <v>200</v>
      </c>
    </row>
    <row r="17" spans="1:3" x14ac:dyDescent="0.2">
      <c r="A17" s="63">
        <v>40922</v>
      </c>
      <c r="C17" t="s">
        <v>201</v>
      </c>
    </row>
    <row r="18" spans="1:3" x14ac:dyDescent="0.2">
      <c r="A18" s="63">
        <v>40923</v>
      </c>
      <c r="C18" t="s">
        <v>202</v>
      </c>
    </row>
    <row r="19" spans="1:3" x14ac:dyDescent="0.2">
      <c r="A19" s="63">
        <v>40924</v>
      </c>
      <c r="C19" t="s">
        <v>203</v>
      </c>
    </row>
    <row r="20" spans="1:3" x14ac:dyDescent="0.2">
      <c r="A20" s="63">
        <v>40925</v>
      </c>
      <c r="C20" t="s">
        <v>204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I29" sqref="I29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253</v>
      </c>
      <c r="B1" s="233"/>
      <c r="C1" s="433" t="s">
        <v>97</v>
      </c>
      <c r="D1" s="433"/>
      <c r="E1" s="113"/>
    </row>
    <row r="2" spans="1:12" s="6" customFormat="1" x14ac:dyDescent="0.3">
      <c r="A2" s="76" t="s">
        <v>128</v>
      </c>
      <c r="B2" s="233"/>
      <c r="C2" s="434" t="str">
        <f>'ფორმა N1'!L2</f>
        <v>01/09-21/09/20 ჩ</v>
      </c>
      <c r="D2" s="435"/>
      <c r="E2" s="113"/>
    </row>
    <row r="3" spans="1:12" s="6" customFormat="1" x14ac:dyDescent="0.3">
      <c r="A3" s="76"/>
      <c r="B3" s="233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 x14ac:dyDescent="0.3">
      <c r="A5" s="119" t="str">
        <f>'ფორმა N1'!A5</f>
        <v xml:space="preserve">                                                          საქართველოს ლეიბორისტული პარტია</v>
      </c>
      <c r="B5" s="235"/>
      <c r="C5" s="60"/>
      <c r="D5" s="60"/>
      <c r="E5" s="108"/>
    </row>
    <row r="6" spans="1:12" s="2" customFormat="1" x14ac:dyDescent="0.3">
      <c r="A6" s="77"/>
      <c r="B6" s="234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230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0">
        <v>1</v>
      </c>
      <c r="B9" s="220" t="s">
        <v>65</v>
      </c>
      <c r="C9" s="85">
        <f>SUM(C10,C26)</f>
        <v>105756</v>
      </c>
      <c r="D9" s="85">
        <f>SUM(D10,D26)</f>
        <v>105756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105756</v>
      </c>
      <c r="D10" s="85">
        <f>SUM(D11,D12,D16,D19,D24,D25)</f>
        <v>105756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288</v>
      </c>
      <c r="C12" s="107">
        <f>SUM(C13:C15)</f>
        <v>66355</v>
      </c>
      <c r="D12" s="107">
        <f>SUM(D13:D15)</f>
        <v>66355</v>
      </c>
      <c r="E12" s="113"/>
    </row>
    <row r="13" spans="1:12" s="3" customFormat="1" x14ac:dyDescent="0.3">
      <c r="A13" s="97" t="s">
        <v>70</v>
      </c>
      <c r="B13" s="97" t="s">
        <v>291</v>
      </c>
      <c r="C13" s="8">
        <v>66355</v>
      </c>
      <c r="D13" s="8">
        <v>66355</v>
      </c>
      <c r="E13" s="113"/>
    </row>
    <row r="14" spans="1:12" s="3" customFormat="1" x14ac:dyDescent="0.3">
      <c r="A14" s="97" t="s">
        <v>435</v>
      </c>
      <c r="B14" s="97" t="s">
        <v>434</v>
      </c>
      <c r="C14" s="8"/>
      <c r="D14" s="8"/>
      <c r="E14" s="113"/>
    </row>
    <row r="15" spans="1:12" s="3" customFormat="1" x14ac:dyDescent="0.3">
      <c r="A15" s="97" t="s">
        <v>436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39401</v>
      </c>
      <c r="D16" s="107">
        <f>SUM(D17:D18)</f>
        <v>39401</v>
      </c>
      <c r="E16" s="113"/>
    </row>
    <row r="17" spans="1:5" s="3" customFormat="1" x14ac:dyDescent="0.3">
      <c r="A17" s="97" t="s">
        <v>73</v>
      </c>
      <c r="B17" s="97" t="s">
        <v>75</v>
      </c>
      <c r="C17" s="8">
        <v>39401</v>
      </c>
      <c r="D17" s="8">
        <v>39401</v>
      </c>
      <c r="E17" s="113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369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382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383</v>
      </c>
      <c r="C24" s="244"/>
      <c r="D24" s="8"/>
      <c r="E24" s="113"/>
    </row>
    <row r="25" spans="1:5" s="3" customFormat="1" x14ac:dyDescent="0.3">
      <c r="A25" s="88" t="s">
        <v>232</v>
      </c>
      <c r="B25" s="88" t="s">
        <v>389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291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8" t="s">
        <v>87</v>
      </c>
      <c r="B28" s="228" t="s">
        <v>289</v>
      </c>
      <c r="C28" s="8"/>
      <c r="D28" s="8"/>
      <c r="E28" s="113"/>
    </row>
    <row r="29" spans="1:5" x14ac:dyDescent="0.3">
      <c r="A29" s="228" t="s">
        <v>88</v>
      </c>
      <c r="B29" s="228" t="s">
        <v>292</v>
      </c>
      <c r="C29" s="8"/>
      <c r="D29" s="8"/>
      <c r="E29" s="113"/>
    </row>
    <row r="30" spans="1:5" x14ac:dyDescent="0.3">
      <c r="A30" s="228" t="s">
        <v>391</v>
      </c>
      <c r="B30" s="228" t="s">
        <v>290</v>
      </c>
      <c r="C30" s="8"/>
      <c r="D30" s="8"/>
      <c r="E30" s="113"/>
    </row>
    <row r="31" spans="1:5" x14ac:dyDescent="0.3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8" t="s">
        <v>12</v>
      </c>
      <c r="B32" s="228" t="s">
        <v>437</v>
      </c>
      <c r="C32" s="8"/>
      <c r="D32" s="8"/>
      <c r="E32" s="113"/>
    </row>
    <row r="33" spans="1:9" x14ac:dyDescent="0.3">
      <c r="A33" s="228" t="s">
        <v>13</v>
      </c>
      <c r="B33" s="228" t="s">
        <v>438</v>
      </c>
      <c r="C33" s="8"/>
      <c r="D33" s="8"/>
      <c r="E33" s="113"/>
    </row>
    <row r="34" spans="1:9" x14ac:dyDescent="0.3">
      <c r="A34" s="228" t="s">
        <v>262</v>
      </c>
      <c r="B34" s="228" t="s">
        <v>439</v>
      </c>
      <c r="C34" s="8"/>
      <c r="D34" s="8"/>
      <c r="E34" s="113"/>
    </row>
    <row r="35" spans="1:9" s="23" customFormat="1" x14ac:dyDescent="0.3">
      <c r="A35" s="88" t="s">
        <v>34</v>
      </c>
      <c r="B35" s="241" t="s">
        <v>388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386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251</v>
      </c>
      <c r="D44" s="12"/>
      <c r="E44"/>
      <c r="F44"/>
      <c r="G44"/>
      <c r="H44"/>
      <c r="I44"/>
    </row>
    <row r="45" spans="1:9" customFormat="1" ht="12.75" x14ac:dyDescent="0.2">
      <c r="B45" s="239" t="s">
        <v>127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441</v>
      </c>
      <c r="B1" s="217"/>
      <c r="C1" s="433" t="s">
        <v>97</v>
      </c>
      <c r="D1" s="433"/>
      <c r="E1" s="91"/>
    </row>
    <row r="2" spans="1:5" s="6" customFormat="1" x14ac:dyDescent="0.3">
      <c r="A2" s="364" t="s">
        <v>443</v>
      </c>
      <c r="B2" s="217"/>
      <c r="C2" s="431" t="str">
        <f>'ფორმა N1'!L2</f>
        <v>01/09-21/09/20 ჩ</v>
      </c>
      <c r="D2" s="432"/>
      <c r="E2" s="91"/>
    </row>
    <row r="3" spans="1:5" s="6" customFormat="1" x14ac:dyDescent="0.3">
      <c r="A3" s="364" t="s">
        <v>442</v>
      </c>
      <c r="B3" s="217"/>
      <c r="C3" s="218"/>
      <c r="D3" s="218"/>
      <c r="E3" s="91"/>
    </row>
    <row r="4" spans="1:5" s="6" customFormat="1" x14ac:dyDescent="0.3">
      <c r="A4" s="76" t="s">
        <v>128</v>
      </c>
      <c r="B4" s="217"/>
      <c r="C4" s="218"/>
      <c r="D4" s="218"/>
      <c r="E4" s="91"/>
    </row>
    <row r="5" spans="1:5" s="6" customFormat="1" x14ac:dyDescent="0.3">
      <c r="A5" s="76"/>
      <c r="B5" s="217"/>
      <c r="C5" s="218"/>
      <c r="D5" s="218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9" t="str">
        <f>'ფორმა N1'!A5</f>
        <v xml:space="preserve">                                                          საქართველოს ლეიბორისტული პარტია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7"/>
      <c r="B9" s="217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68" t="s">
        <v>445</v>
      </c>
      <c r="B15" s="369" t="s">
        <v>446</v>
      </c>
      <c r="C15" s="369"/>
      <c r="D15" s="369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22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22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 x14ac:dyDescent="0.2">
      <c r="A21" s="97" t="s">
        <v>12</v>
      </c>
      <c r="B21" s="97" t="s">
        <v>231</v>
      </c>
      <c r="C21" s="225"/>
      <c r="D21" s="39"/>
      <c r="E21" s="226"/>
    </row>
    <row r="22" spans="1:6" s="227" customFormat="1" x14ac:dyDescent="0.2">
      <c r="A22" s="97" t="s">
        <v>13</v>
      </c>
      <c r="B22" s="97" t="s">
        <v>14</v>
      </c>
      <c r="C22" s="225"/>
      <c r="D22" s="40"/>
      <c r="E22" s="226"/>
    </row>
    <row r="23" spans="1:6" s="227" customFormat="1" ht="30" x14ac:dyDescent="0.2">
      <c r="A23" s="97" t="s">
        <v>262</v>
      </c>
      <c r="B23" s="97" t="s">
        <v>22</v>
      </c>
      <c r="C23" s="225"/>
      <c r="D23" s="41"/>
      <c r="E23" s="226"/>
    </row>
    <row r="24" spans="1:6" s="227" customFormat="1" ht="16.5" customHeight="1" x14ac:dyDescent="0.2">
      <c r="A24" s="97" t="s">
        <v>263</v>
      </c>
      <c r="B24" s="97" t="s">
        <v>15</v>
      </c>
      <c r="C24" s="225"/>
      <c r="D24" s="41"/>
      <c r="E24" s="226"/>
    </row>
    <row r="25" spans="1:6" s="227" customFormat="1" ht="16.5" customHeight="1" x14ac:dyDescent="0.2">
      <c r="A25" s="97" t="s">
        <v>264</v>
      </c>
      <c r="B25" s="97" t="s">
        <v>16</v>
      </c>
      <c r="C25" s="225"/>
      <c r="D25" s="41"/>
      <c r="E25" s="226"/>
    </row>
    <row r="26" spans="1:6" s="227" customFormat="1" ht="16.5" customHeight="1" x14ac:dyDescent="0.2">
      <c r="A26" s="97" t="s">
        <v>265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 x14ac:dyDescent="0.2">
      <c r="A27" s="228" t="s">
        <v>266</v>
      </c>
      <c r="B27" s="228" t="s">
        <v>18</v>
      </c>
      <c r="C27" s="225"/>
      <c r="D27" s="41"/>
      <c r="E27" s="226"/>
    </row>
    <row r="28" spans="1:6" s="227" customFormat="1" ht="16.5" customHeight="1" x14ac:dyDescent="0.2">
      <c r="A28" s="228" t="s">
        <v>267</v>
      </c>
      <c r="B28" s="228" t="s">
        <v>19</v>
      </c>
      <c r="C28" s="225"/>
      <c r="D28" s="41"/>
      <c r="E28" s="226"/>
    </row>
    <row r="29" spans="1:6" s="227" customFormat="1" ht="16.5" customHeight="1" x14ac:dyDescent="0.2">
      <c r="A29" s="228" t="s">
        <v>268</v>
      </c>
      <c r="B29" s="228" t="s">
        <v>20</v>
      </c>
      <c r="C29" s="225"/>
      <c r="D29" s="41"/>
      <c r="E29" s="226"/>
    </row>
    <row r="30" spans="1:6" s="227" customFormat="1" ht="16.5" customHeight="1" x14ac:dyDescent="0.2">
      <c r="A30" s="228" t="s">
        <v>269</v>
      </c>
      <c r="B30" s="228" t="s">
        <v>23</v>
      </c>
      <c r="C30" s="225"/>
      <c r="D30" s="42"/>
      <c r="E30" s="226"/>
    </row>
    <row r="31" spans="1:6" s="227" customFormat="1" ht="16.5" customHeight="1" x14ac:dyDescent="0.2">
      <c r="A31" s="97" t="s">
        <v>270</v>
      </c>
      <c r="B31" s="97" t="s">
        <v>21</v>
      </c>
      <c r="C31" s="225"/>
      <c r="D31" s="42"/>
      <c r="E31" s="226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2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271</v>
      </c>
      <c r="B36" s="97" t="s">
        <v>56</v>
      </c>
      <c r="C36" s="4"/>
      <c r="D36" s="222"/>
      <c r="E36" s="95"/>
    </row>
    <row r="37" spans="1:5" s="3" customFormat="1" ht="16.5" customHeight="1" x14ac:dyDescent="0.2">
      <c r="A37" s="97" t="s">
        <v>272</v>
      </c>
      <c r="B37" s="97" t="s">
        <v>55</v>
      </c>
      <c r="C37" s="4"/>
      <c r="D37" s="222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 x14ac:dyDescent="0.2">
      <c r="A39" s="88" t="s">
        <v>39</v>
      </c>
      <c r="B39" s="88" t="s">
        <v>361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321</v>
      </c>
      <c r="B40" s="17" t="s">
        <v>325</v>
      </c>
      <c r="C40" s="4"/>
      <c r="D40" s="222"/>
      <c r="E40" s="95"/>
    </row>
    <row r="41" spans="1:5" s="3" customFormat="1" ht="16.5" customHeight="1" x14ac:dyDescent="0.2">
      <c r="A41" s="17" t="s">
        <v>322</v>
      </c>
      <c r="B41" s="17" t="s">
        <v>326</v>
      </c>
      <c r="C41" s="4"/>
      <c r="D41" s="222"/>
      <c r="E41" s="95"/>
    </row>
    <row r="42" spans="1:5" s="3" customFormat="1" ht="16.5" customHeight="1" x14ac:dyDescent="0.2">
      <c r="A42" s="17" t="s">
        <v>323</v>
      </c>
      <c r="B42" s="17" t="s">
        <v>329</v>
      </c>
      <c r="C42" s="4"/>
      <c r="D42" s="222"/>
      <c r="E42" s="95"/>
    </row>
    <row r="43" spans="1:5" s="3" customFormat="1" ht="16.5" customHeight="1" x14ac:dyDescent="0.2">
      <c r="A43" s="17" t="s">
        <v>328</v>
      </c>
      <c r="B43" s="17" t="s">
        <v>330</v>
      </c>
      <c r="C43" s="4"/>
      <c r="D43" s="222"/>
      <c r="E43" s="95"/>
    </row>
    <row r="44" spans="1:5" s="3" customFormat="1" ht="16.5" customHeight="1" x14ac:dyDescent="0.2">
      <c r="A44" s="17" t="s">
        <v>331</v>
      </c>
      <c r="B44" s="17" t="s">
        <v>427</v>
      </c>
      <c r="C44" s="4"/>
      <c r="D44" s="222"/>
      <c r="E44" s="95"/>
    </row>
    <row r="45" spans="1:5" s="3" customFormat="1" ht="16.5" customHeight="1" x14ac:dyDescent="0.2">
      <c r="A45" s="17" t="s">
        <v>428</v>
      </c>
      <c r="B45" s="17" t="s">
        <v>327</v>
      </c>
      <c r="C45" s="4"/>
      <c r="D45" s="222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 x14ac:dyDescent="0.2">
      <c r="A50" s="88" t="s">
        <v>44</v>
      </c>
      <c r="B50" s="88" t="s">
        <v>362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336</v>
      </c>
      <c r="B51" s="97" t="s">
        <v>339</v>
      </c>
      <c r="C51" s="4"/>
      <c r="D51" s="222"/>
      <c r="E51" s="95"/>
    </row>
    <row r="52" spans="1:6" s="3" customFormat="1" ht="16.5" customHeight="1" x14ac:dyDescent="0.2">
      <c r="A52" s="97" t="s">
        <v>337</v>
      </c>
      <c r="B52" s="97" t="s">
        <v>338</v>
      </c>
      <c r="C52" s="4"/>
      <c r="D52" s="222"/>
      <c r="E52" s="95"/>
    </row>
    <row r="53" spans="1:6" s="3" customFormat="1" ht="16.5" customHeight="1" x14ac:dyDescent="0.2">
      <c r="A53" s="97" t="s">
        <v>340</v>
      </c>
      <c r="B53" s="97" t="s">
        <v>341</v>
      </c>
      <c r="C53" s="4"/>
      <c r="D53" s="222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 x14ac:dyDescent="0.2">
      <c r="A56" s="87">
        <v>1.3</v>
      </c>
      <c r="B56" s="87" t="s">
        <v>366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 x14ac:dyDescent="0.2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 x14ac:dyDescent="0.2">
      <c r="A59" s="87">
        <v>1.4</v>
      </c>
      <c r="B59" s="87" t="s">
        <v>368</v>
      </c>
      <c r="C59" s="4"/>
      <c r="D59" s="222"/>
      <c r="E59" s="223"/>
      <c r="F59" s="224"/>
    </row>
    <row r="60" spans="1:6" s="227" customFormat="1" x14ac:dyDescent="0.2">
      <c r="A60" s="87">
        <v>1.5</v>
      </c>
      <c r="B60" s="87" t="s">
        <v>7</v>
      </c>
      <c r="C60" s="225"/>
      <c r="D60" s="41"/>
      <c r="E60" s="226"/>
    </row>
    <row r="61" spans="1:6" s="227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 x14ac:dyDescent="0.2">
      <c r="A62" s="88" t="s">
        <v>278</v>
      </c>
      <c r="B62" s="47" t="s">
        <v>52</v>
      </c>
      <c r="C62" s="225"/>
      <c r="D62" s="41"/>
      <c r="E62" s="226"/>
    </row>
    <row r="63" spans="1:6" s="227" customFormat="1" ht="30" x14ac:dyDescent="0.2">
      <c r="A63" s="88" t="s">
        <v>279</v>
      </c>
      <c r="B63" s="47" t="s">
        <v>54</v>
      </c>
      <c r="C63" s="225"/>
      <c r="D63" s="41"/>
      <c r="E63" s="226"/>
    </row>
    <row r="64" spans="1:6" s="227" customFormat="1" x14ac:dyDescent="0.2">
      <c r="A64" s="88" t="s">
        <v>280</v>
      </c>
      <c r="B64" s="47" t="s">
        <v>53</v>
      </c>
      <c r="C64" s="41"/>
      <c r="D64" s="41"/>
      <c r="E64" s="226"/>
    </row>
    <row r="65" spans="1:5" s="227" customFormat="1" x14ac:dyDescent="0.2">
      <c r="A65" s="88" t="s">
        <v>281</v>
      </c>
      <c r="B65" s="47" t="s">
        <v>27</v>
      </c>
      <c r="C65" s="225"/>
      <c r="D65" s="41"/>
      <c r="E65" s="226"/>
    </row>
    <row r="66" spans="1:5" s="227" customFormat="1" x14ac:dyDescent="0.2">
      <c r="A66" s="88" t="s">
        <v>307</v>
      </c>
      <c r="B66" s="47" t="s">
        <v>308</v>
      </c>
      <c r="C66" s="225"/>
      <c r="D66" s="41"/>
      <c r="E66" s="226"/>
    </row>
    <row r="67" spans="1:5" x14ac:dyDescent="0.3">
      <c r="A67" s="220">
        <v>2</v>
      </c>
      <c r="B67" s="220" t="s">
        <v>363</v>
      </c>
      <c r="C67" s="229"/>
      <c r="D67" s="85">
        <f>SUM(D68:D74)</f>
        <v>0</v>
      </c>
      <c r="E67" s="96"/>
    </row>
    <row r="68" spans="1:5" x14ac:dyDescent="0.3">
      <c r="A68" s="98">
        <v>2.1</v>
      </c>
      <c r="B68" s="230" t="s">
        <v>89</v>
      </c>
      <c r="C68" s="231"/>
      <c r="D68" s="22"/>
      <c r="E68" s="96"/>
    </row>
    <row r="69" spans="1:5" x14ac:dyDescent="0.3">
      <c r="A69" s="98">
        <v>2.2000000000000002</v>
      </c>
      <c r="B69" s="230" t="s">
        <v>364</v>
      </c>
      <c r="C69" s="231"/>
      <c r="D69" s="22"/>
      <c r="E69" s="96"/>
    </row>
    <row r="70" spans="1:5" x14ac:dyDescent="0.3">
      <c r="A70" s="98">
        <v>2.2999999999999998</v>
      </c>
      <c r="B70" s="230" t="s">
        <v>93</v>
      </c>
      <c r="C70" s="231"/>
      <c r="D70" s="22"/>
      <c r="E70" s="96"/>
    </row>
    <row r="71" spans="1:5" x14ac:dyDescent="0.3">
      <c r="A71" s="98">
        <v>2.4</v>
      </c>
      <c r="B71" s="230" t="s">
        <v>92</v>
      </c>
      <c r="C71" s="231"/>
      <c r="D71" s="22"/>
      <c r="E71" s="96"/>
    </row>
    <row r="72" spans="1:5" x14ac:dyDescent="0.3">
      <c r="A72" s="98">
        <v>2.5</v>
      </c>
      <c r="B72" s="230" t="s">
        <v>365</v>
      </c>
      <c r="C72" s="231"/>
      <c r="D72" s="22"/>
      <c r="E72" s="96"/>
    </row>
    <row r="73" spans="1:5" x14ac:dyDescent="0.3">
      <c r="A73" s="98">
        <v>2.6</v>
      </c>
      <c r="B73" s="230" t="s">
        <v>90</v>
      </c>
      <c r="C73" s="231"/>
      <c r="D73" s="22"/>
      <c r="E73" s="96"/>
    </row>
    <row r="74" spans="1:5" x14ac:dyDescent="0.3">
      <c r="A74" s="98">
        <v>2.7</v>
      </c>
      <c r="B74" s="230" t="s">
        <v>91</v>
      </c>
      <c r="C74" s="232"/>
      <c r="D74" s="22"/>
      <c r="E74" s="96"/>
    </row>
    <row r="75" spans="1:5" x14ac:dyDescent="0.3">
      <c r="A75" s="220">
        <v>3</v>
      </c>
      <c r="B75" s="220" t="s">
        <v>387</v>
      </c>
      <c r="C75" s="85"/>
      <c r="D75" s="22"/>
      <c r="E75" s="96"/>
    </row>
    <row r="76" spans="1:5" x14ac:dyDescent="0.3">
      <c r="A76" s="220">
        <v>4</v>
      </c>
      <c r="B76" s="220" t="s">
        <v>233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234</v>
      </c>
      <c r="C77" s="231"/>
      <c r="D77" s="8"/>
      <c r="E77" s="96"/>
    </row>
    <row r="78" spans="1:5" x14ac:dyDescent="0.3">
      <c r="A78" s="98">
        <v>4.2</v>
      </c>
      <c r="B78" s="98" t="s">
        <v>235</v>
      </c>
      <c r="C78" s="232"/>
      <c r="D78" s="8"/>
      <c r="E78" s="96"/>
    </row>
    <row r="79" spans="1:5" x14ac:dyDescent="0.3">
      <c r="A79" s="220">
        <v>5</v>
      </c>
      <c r="B79" s="220" t="s">
        <v>260</v>
      </c>
      <c r="C79" s="246"/>
      <c r="D79" s="232"/>
      <c r="E79" s="96"/>
    </row>
    <row r="80" spans="1:5" x14ac:dyDescent="0.3">
      <c r="B80" s="45"/>
    </row>
    <row r="81" spans="1:9" x14ac:dyDescent="0.3">
      <c r="A81" s="436" t="s">
        <v>429</v>
      </c>
      <c r="B81" s="436"/>
      <c r="C81" s="436"/>
      <c r="D81" s="436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I55" sqref="I5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283</v>
      </c>
      <c r="B1" s="114"/>
      <c r="C1" s="433" t="s">
        <v>97</v>
      </c>
      <c r="D1" s="433"/>
      <c r="E1" s="148"/>
    </row>
    <row r="2" spans="1:12" x14ac:dyDescent="0.3">
      <c r="A2" s="76" t="s">
        <v>128</v>
      </c>
      <c r="B2" s="114"/>
      <c r="C2" s="431" t="str">
        <f>'ფორმა N1'!L2</f>
        <v>01/09-21/09/20 ჩ</v>
      </c>
      <c r="D2" s="432"/>
      <c r="E2" s="148"/>
    </row>
    <row r="3" spans="1:12" x14ac:dyDescent="0.3">
      <c r="A3" s="76"/>
      <c r="B3" s="114"/>
      <c r="C3" s="336"/>
      <c r="D3" s="336"/>
      <c r="E3" s="148"/>
    </row>
    <row r="4" spans="1:12" s="2" customFormat="1" x14ac:dyDescent="0.3">
      <c r="A4" s="77" t="s">
        <v>255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 xml:space="preserve">                                                          საქართველოს ლეიბორისტული პარტია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5"/>
      <c r="B7" s="335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111505.3</v>
      </c>
      <c r="D9" s="82">
        <f>SUM(D10,D14,D54,D57,D58,D59,D65,D72,D73)</f>
        <v>109590.55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14936.25</v>
      </c>
      <c r="D10" s="84">
        <f>SUM(D11:D13)</f>
        <v>14936.25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>
        <v>14936.25</v>
      </c>
      <c r="D11" s="35">
        <v>14936.25</v>
      </c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68" t="s">
        <v>445</v>
      </c>
      <c r="B13" s="369" t="s">
        <v>447</v>
      </c>
      <c r="C13" s="369"/>
      <c r="D13" s="369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96569.05</v>
      </c>
      <c r="D14" s="84">
        <f>SUM(D15,D18,D30:D33,D36,D37,D44,D45,D46,D47,D48,D52,D53)</f>
        <v>94654.3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5360</v>
      </c>
      <c r="D15" s="83">
        <f>SUM(D16:D17)</f>
        <v>5360</v>
      </c>
      <c r="E15" s="148"/>
    </row>
    <row r="16" spans="1:12" ht="17.25" customHeight="1" x14ac:dyDescent="0.3">
      <c r="A16" s="17" t="s">
        <v>87</v>
      </c>
      <c r="B16" s="17" t="s">
        <v>61</v>
      </c>
      <c r="C16" s="36">
        <v>5360</v>
      </c>
      <c r="D16" s="37">
        <v>5360</v>
      </c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3060</v>
      </c>
      <c r="D18" s="83">
        <f>SUM(D19:D24,D29)</f>
        <v>3060</v>
      </c>
      <c r="E18" s="148"/>
    </row>
    <row r="19" spans="1:5" ht="30" x14ac:dyDescent="0.3">
      <c r="A19" s="17" t="s">
        <v>12</v>
      </c>
      <c r="B19" s="17" t="s">
        <v>231</v>
      </c>
      <c r="C19" s="38">
        <v>1712</v>
      </c>
      <c r="D19" s="39">
        <v>1712</v>
      </c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262</v>
      </c>
      <c r="B21" s="17" t="s">
        <v>22</v>
      </c>
      <c r="C21" s="38"/>
      <c r="D21" s="41"/>
      <c r="E21" s="148"/>
    </row>
    <row r="22" spans="1:5" x14ac:dyDescent="0.3">
      <c r="A22" s="17" t="s">
        <v>263</v>
      </c>
      <c r="B22" s="17" t="s">
        <v>15</v>
      </c>
      <c r="C22" s="38">
        <v>705</v>
      </c>
      <c r="D22" s="41">
        <v>705</v>
      </c>
      <c r="E22" s="148"/>
    </row>
    <row r="23" spans="1:5" x14ac:dyDescent="0.3">
      <c r="A23" s="17" t="s">
        <v>264</v>
      </c>
      <c r="B23" s="17" t="s">
        <v>16</v>
      </c>
      <c r="C23" s="38"/>
      <c r="D23" s="41"/>
      <c r="E23" s="148"/>
    </row>
    <row r="24" spans="1:5" x14ac:dyDescent="0.3">
      <c r="A24" s="17" t="s">
        <v>265</v>
      </c>
      <c r="B24" s="17" t="s">
        <v>17</v>
      </c>
      <c r="C24" s="117">
        <f>SUM(C25:C28)</f>
        <v>643</v>
      </c>
      <c r="D24" s="117">
        <f>SUM(D25:D28)</f>
        <v>643</v>
      </c>
      <c r="E24" s="148"/>
    </row>
    <row r="25" spans="1:5" ht="16.5" customHeight="1" x14ac:dyDescent="0.3">
      <c r="A25" s="18" t="s">
        <v>266</v>
      </c>
      <c r="B25" s="18" t="s">
        <v>18</v>
      </c>
      <c r="C25" s="38">
        <v>503</v>
      </c>
      <c r="D25" s="41">
        <v>503</v>
      </c>
      <c r="E25" s="148"/>
    </row>
    <row r="26" spans="1:5" ht="16.5" customHeight="1" x14ac:dyDescent="0.3">
      <c r="A26" s="18" t="s">
        <v>267</v>
      </c>
      <c r="B26" s="18" t="s">
        <v>19</v>
      </c>
      <c r="C26" s="38">
        <v>100</v>
      </c>
      <c r="D26" s="41">
        <v>100</v>
      </c>
      <c r="E26" s="148"/>
    </row>
    <row r="27" spans="1:5" ht="16.5" customHeight="1" x14ac:dyDescent="0.3">
      <c r="A27" s="18" t="s">
        <v>268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269</v>
      </c>
      <c r="B28" s="18" t="s">
        <v>23</v>
      </c>
      <c r="C28" s="38">
        <v>40</v>
      </c>
      <c r="D28" s="42">
        <v>40</v>
      </c>
      <c r="E28" s="148"/>
    </row>
    <row r="29" spans="1:5" x14ac:dyDescent="0.3">
      <c r="A29" s="17" t="s">
        <v>270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1000</v>
      </c>
      <c r="D33" s="83">
        <f>SUM(D34:D35)</f>
        <v>1000</v>
      </c>
      <c r="E33" s="148"/>
    </row>
    <row r="34" spans="1:5" x14ac:dyDescent="0.3">
      <c r="A34" s="17" t="s">
        <v>271</v>
      </c>
      <c r="B34" s="17" t="s">
        <v>56</v>
      </c>
      <c r="C34" s="34">
        <v>1000</v>
      </c>
      <c r="D34" s="35">
        <v>1000</v>
      </c>
      <c r="E34" s="148"/>
    </row>
    <row r="35" spans="1:5" x14ac:dyDescent="0.3">
      <c r="A35" s="17" t="s">
        <v>272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>
        <v>30.35</v>
      </c>
      <c r="D36" s="35">
        <v>30.35</v>
      </c>
      <c r="E36" s="148"/>
    </row>
    <row r="37" spans="1:5" x14ac:dyDescent="0.3">
      <c r="A37" s="16" t="s">
        <v>39</v>
      </c>
      <c r="B37" s="16" t="s">
        <v>324</v>
      </c>
      <c r="C37" s="83">
        <f>SUM(C38:C43)</f>
        <v>67096.2</v>
      </c>
      <c r="D37" s="83">
        <f>SUM(D38:D43)</f>
        <v>67096.2</v>
      </c>
      <c r="E37" s="148"/>
    </row>
    <row r="38" spans="1:5" x14ac:dyDescent="0.3">
      <c r="A38" s="17" t="s">
        <v>321</v>
      </c>
      <c r="B38" s="17" t="s">
        <v>325</v>
      </c>
      <c r="C38" s="34"/>
      <c r="D38" s="34"/>
      <c r="E38" s="148"/>
    </row>
    <row r="39" spans="1:5" x14ac:dyDescent="0.3">
      <c r="A39" s="17" t="s">
        <v>322</v>
      </c>
      <c r="B39" s="17" t="s">
        <v>326</v>
      </c>
      <c r="C39" s="34">
        <v>10280.200000000001</v>
      </c>
      <c r="D39" s="34">
        <v>10280.200000000001</v>
      </c>
      <c r="E39" s="148"/>
    </row>
    <row r="40" spans="1:5" x14ac:dyDescent="0.3">
      <c r="A40" s="17" t="s">
        <v>323</v>
      </c>
      <c r="B40" s="17" t="s">
        <v>329</v>
      </c>
      <c r="C40" s="34"/>
      <c r="D40" s="35"/>
      <c r="E40" s="148"/>
    </row>
    <row r="41" spans="1:5" x14ac:dyDescent="0.3">
      <c r="A41" s="17" t="s">
        <v>328</v>
      </c>
      <c r="B41" s="17" t="s">
        <v>330</v>
      </c>
      <c r="C41" s="34"/>
      <c r="D41" s="35"/>
      <c r="E41" s="148"/>
    </row>
    <row r="42" spans="1:5" x14ac:dyDescent="0.3">
      <c r="A42" s="17" t="s">
        <v>331</v>
      </c>
      <c r="B42" s="17" t="s">
        <v>427</v>
      </c>
      <c r="C42" s="34">
        <v>11816</v>
      </c>
      <c r="D42" s="35">
        <v>11816</v>
      </c>
      <c r="E42" s="148"/>
    </row>
    <row r="43" spans="1:5" x14ac:dyDescent="0.3">
      <c r="A43" s="17" t="s">
        <v>428</v>
      </c>
      <c r="B43" s="17" t="s">
        <v>584</v>
      </c>
      <c r="C43" s="34">
        <v>45000</v>
      </c>
      <c r="D43" s="35">
        <v>45000</v>
      </c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277</v>
      </c>
      <c r="C48" s="83">
        <f>SUM(C49:C51)</f>
        <v>19812.5</v>
      </c>
      <c r="D48" s="83">
        <f>SUM(D49:D51)</f>
        <v>17897.75</v>
      </c>
      <c r="E48" s="148"/>
    </row>
    <row r="49" spans="1:5" x14ac:dyDescent="0.3">
      <c r="A49" s="97" t="s">
        <v>336</v>
      </c>
      <c r="B49" s="97" t="s">
        <v>339</v>
      </c>
      <c r="C49" s="34">
        <v>19812.5</v>
      </c>
      <c r="D49" s="35">
        <v>17897.75</v>
      </c>
      <c r="E49" s="148"/>
    </row>
    <row r="50" spans="1:5" x14ac:dyDescent="0.3">
      <c r="A50" s="97" t="s">
        <v>337</v>
      </c>
      <c r="B50" s="97" t="s">
        <v>338</v>
      </c>
      <c r="C50" s="34"/>
      <c r="D50" s="35"/>
      <c r="E50" s="148"/>
    </row>
    <row r="51" spans="1:5" x14ac:dyDescent="0.3">
      <c r="A51" s="97" t="s">
        <v>340</v>
      </c>
      <c r="B51" s="97" t="s">
        <v>341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>
        <v>210</v>
      </c>
      <c r="D53" s="35">
        <v>210</v>
      </c>
      <c r="E53" s="148"/>
    </row>
    <row r="54" spans="1:5" ht="30" x14ac:dyDescent="0.3">
      <c r="A54" s="14">
        <v>1.3</v>
      </c>
      <c r="B54" s="87" t="s">
        <v>366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368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278</v>
      </c>
      <c r="B60" s="47" t="s">
        <v>52</v>
      </c>
      <c r="C60" s="38"/>
      <c r="D60" s="41"/>
      <c r="E60" s="148"/>
    </row>
    <row r="61" spans="1:5" ht="30" x14ac:dyDescent="0.3">
      <c r="A61" s="16" t="s">
        <v>279</v>
      </c>
      <c r="B61" s="47" t="s">
        <v>54</v>
      </c>
      <c r="C61" s="38"/>
      <c r="D61" s="41"/>
      <c r="E61" s="148"/>
    </row>
    <row r="62" spans="1:5" x14ac:dyDescent="0.3">
      <c r="A62" s="16" t="s">
        <v>280</v>
      </c>
      <c r="B62" s="47" t="s">
        <v>53</v>
      </c>
      <c r="C62" s="41"/>
      <c r="D62" s="41"/>
      <c r="E62" s="148"/>
    </row>
    <row r="63" spans="1:5" x14ac:dyDescent="0.3">
      <c r="A63" s="16" t="s">
        <v>281</v>
      </c>
      <c r="B63" s="47" t="s">
        <v>27</v>
      </c>
      <c r="C63" s="38"/>
      <c r="D63" s="41"/>
      <c r="E63" s="148"/>
    </row>
    <row r="64" spans="1:5" x14ac:dyDescent="0.3">
      <c r="A64" s="16" t="s">
        <v>307</v>
      </c>
      <c r="B64" s="199" t="s">
        <v>308</v>
      </c>
      <c r="C64" s="38"/>
      <c r="D64" s="200"/>
      <c r="E64" s="148"/>
    </row>
    <row r="65" spans="1:5" x14ac:dyDescent="0.3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9"/>
      <c r="D66" s="43"/>
      <c r="E66" s="148"/>
    </row>
    <row r="67" spans="1:5" x14ac:dyDescent="0.3">
      <c r="A67" s="15">
        <v>2.2000000000000002</v>
      </c>
      <c r="B67" s="49" t="s">
        <v>93</v>
      </c>
      <c r="C67" s="251"/>
      <c r="D67" s="44"/>
      <c r="E67" s="148"/>
    </row>
    <row r="68" spans="1:5" x14ac:dyDescent="0.3">
      <c r="A68" s="15">
        <v>2.2999999999999998</v>
      </c>
      <c r="B68" s="49" t="s">
        <v>92</v>
      </c>
      <c r="C68" s="251"/>
      <c r="D68" s="44"/>
      <c r="E68" s="148"/>
    </row>
    <row r="69" spans="1:5" x14ac:dyDescent="0.3">
      <c r="A69" s="15">
        <v>2.4</v>
      </c>
      <c r="B69" s="49" t="s">
        <v>94</v>
      </c>
      <c r="C69" s="251"/>
      <c r="D69" s="44"/>
      <c r="E69" s="148"/>
    </row>
    <row r="70" spans="1:5" x14ac:dyDescent="0.3">
      <c r="A70" s="15">
        <v>2.5</v>
      </c>
      <c r="B70" s="49" t="s">
        <v>90</v>
      </c>
      <c r="C70" s="251"/>
      <c r="D70" s="44"/>
      <c r="E70" s="148"/>
    </row>
    <row r="71" spans="1:5" x14ac:dyDescent="0.3">
      <c r="A71" s="15">
        <v>2.6</v>
      </c>
      <c r="B71" s="49" t="s">
        <v>91</v>
      </c>
      <c r="C71" s="251"/>
      <c r="D71" s="44"/>
      <c r="E71" s="148"/>
    </row>
    <row r="72" spans="1:5" s="2" customFormat="1" x14ac:dyDescent="0.3">
      <c r="A72" s="13">
        <v>3</v>
      </c>
      <c r="B72" s="247" t="s">
        <v>387</v>
      </c>
      <c r="C72" s="250"/>
      <c r="D72" s="248"/>
      <c r="E72" s="105"/>
    </row>
    <row r="73" spans="1:5" s="2" customFormat="1" x14ac:dyDescent="0.3">
      <c r="A73" s="13">
        <v>4</v>
      </c>
      <c r="B73" s="13" t="s">
        <v>233</v>
      </c>
      <c r="C73" s="250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105"/>
    </row>
    <row r="75" spans="1:5" s="2" customFormat="1" x14ac:dyDescent="0.3">
      <c r="A75" s="15">
        <v>4.2</v>
      </c>
      <c r="B75" s="15" t="s">
        <v>235</v>
      </c>
      <c r="C75" s="8"/>
      <c r="D75" s="8"/>
      <c r="E75" s="105"/>
    </row>
    <row r="76" spans="1:5" s="2" customFormat="1" x14ac:dyDescent="0.3">
      <c r="A76" s="13">
        <v>5</v>
      </c>
      <c r="B76" s="245" t="s">
        <v>260</v>
      </c>
      <c r="C76" s="8"/>
      <c r="D76" s="85"/>
      <c r="E76" s="105"/>
    </row>
    <row r="77" spans="1:5" s="2" customFormat="1" x14ac:dyDescent="0.3">
      <c r="A77" s="345"/>
      <c r="B77" s="345"/>
      <c r="C77" s="12"/>
      <c r="D77" s="12"/>
      <c r="E77" s="105"/>
    </row>
    <row r="78" spans="1:5" s="2" customFormat="1" x14ac:dyDescent="0.3">
      <c r="A78" s="436" t="s">
        <v>429</v>
      </c>
      <c r="B78" s="436"/>
      <c r="C78" s="436"/>
      <c r="D78" s="436"/>
      <c r="E78" s="105"/>
    </row>
    <row r="79" spans="1:5" s="2" customFormat="1" x14ac:dyDescent="0.3">
      <c r="A79" s="345"/>
      <c r="B79" s="345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430</v>
      </c>
      <c r="D84" s="12"/>
      <c r="E84"/>
      <c r="F84"/>
      <c r="G84"/>
      <c r="H84"/>
      <c r="I84"/>
    </row>
    <row r="85" spans="1:9" s="2" customFormat="1" x14ac:dyDescent="0.3">
      <c r="A85"/>
      <c r="B85" s="437" t="s">
        <v>431</v>
      </c>
      <c r="C85" s="437"/>
      <c r="D85" s="437"/>
      <c r="E85"/>
      <c r="F85"/>
      <c r="G85"/>
      <c r="H85"/>
      <c r="I85"/>
    </row>
    <row r="86" spans="1:9" customFormat="1" ht="12.75" x14ac:dyDescent="0.2">
      <c r="B86" s="66" t="s">
        <v>432</v>
      </c>
    </row>
    <row r="87" spans="1:9" s="2" customFormat="1" x14ac:dyDescent="0.3">
      <c r="A87" s="11"/>
      <c r="B87" s="437" t="s">
        <v>433</v>
      </c>
      <c r="C87" s="437"/>
      <c r="D87" s="43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I18" sqref="I1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305</v>
      </c>
      <c r="B1" s="77"/>
      <c r="C1" s="433" t="s">
        <v>97</v>
      </c>
      <c r="D1" s="433"/>
      <c r="E1" s="91"/>
    </row>
    <row r="2" spans="1:5" s="6" customFormat="1" x14ac:dyDescent="0.3">
      <c r="A2" s="74" t="s">
        <v>299</v>
      </c>
      <c r="B2" s="77"/>
      <c r="C2" s="431" t="str">
        <f>'ფორმა N1'!L2</f>
        <v>01/09-21/09/20 ჩ</v>
      </c>
      <c r="D2" s="431"/>
      <c r="E2" s="91"/>
    </row>
    <row r="3" spans="1:5" s="6" customFormat="1" x14ac:dyDescent="0.3">
      <c r="A3" s="76" t="s">
        <v>128</v>
      </c>
      <c r="B3" s="74"/>
      <c r="C3" s="159"/>
      <c r="D3" s="159"/>
      <c r="E3" s="91"/>
    </row>
    <row r="4" spans="1:5" s="6" customFormat="1" x14ac:dyDescent="0.3">
      <c r="A4" s="76"/>
      <c r="B4" s="76"/>
      <c r="C4" s="159"/>
      <c r="D4" s="159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13" t="str">
        <f>'ფორმა N1'!A5</f>
        <v xml:space="preserve">                                                          საქართველოს ლეიბორისტული პარტია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8"/>
      <c r="B8" s="158"/>
      <c r="C8" s="78"/>
      <c r="D8" s="78"/>
      <c r="E8" s="91"/>
    </row>
    <row r="9" spans="1:5" s="6" customFormat="1" ht="30" x14ac:dyDescent="0.3">
      <c r="A9" s="89" t="s">
        <v>64</v>
      </c>
      <c r="B9" s="89" t="s">
        <v>304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300</v>
      </c>
      <c r="B10" s="98" t="s">
        <v>585</v>
      </c>
      <c r="C10" s="4">
        <v>75</v>
      </c>
      <c r="D10" s="4">
        <v>75</v>
      </c>
      <c r="E10" s="93"/>
    </row>
    <row r="11" spans="1:5" s="10" customFormat="1" x14ac:dyDescent="0.2">
      <c r="A11" s="98" t="s">
        <v>301</v>
      </c>
      <c r="B11" s="98" t="s">
        <v>586</v>
      </c>
      <c r="C11" s="4">
        <v>15</v>
      </c>
      <c r="D11" s="4">
        <v>15</v>
      </c>
      <c r="E11" s="94"/>
    </row>
    <row r="12" spans="1:5" s="10" customFormat="1" x14ac:dyDescent="0.2">
      <c r="A12" s="87" t="s">
        <v>259</v>
      </c>
      <c r="B12" s="87" t="s">
        <v>587</v>
      </c>
      <c r="C12" s="4">
        <v>100</v>
      </c>
      <c r="D12" s="4">
        <v>100</v>
      </c>
      <c r="E12" s="94"/>
    </row>
    <row r="13" spans="1:5" s="10" customFormat="1" x14ac:dyDescent="0.2">
      <c r="A13" s="87" t="s">
        <v>259</v>
      </c>
      <c r="B13" s="87" t="s">
        <v>588</v>
      </c>
      <c r="C13" s="4">
        <v>20</v>
      </c>
      <c r="D13" s="4">
        <v>20</v>
      </c>
      <c r="E13" s="94"/>
    </row>
    <row r="14" spans="1:5" s="10" customFormat="1" x14ac:dyDescent="0.2">
      <c r="A14" s="87" t="s">
        <v>259</v>
      </c>
      <c r="B14" s="87"/>
      <c r="C14" s="4"/>
      <c r="D14" s="4"/>
      <c r="E14" s="94"/>
    </row>
    <row r="15" spans="1:5" s="10" customFormat="1" x14ac:dyDescent="0.2">
      <c r="A15" s="87" t="s">
        <v>259</v>
      </c>
      <c r="B15" s="87"/>
      <c r="C15" s="4"/>
      <c r="D15" s="4"/>
      <c r="E15" s="94"/>
    </row>
    <row r="16" spans="1:5" s="10" customFormat="1" x14ac:dyDescent="0.2">
      <c r="A16" s="87" t="s">
        <v>259</v>
      </c>
      <c r="B16" s="87"/>
      <c r="C16" s="4"/>
      <c r="D16" s="4"/>
      <c r="E16" s="94"/>
    </row>
    <row r="17" spans="1:5" s="10" customFormat="1" ht="17.25" customHeight="1" x14ac:dyDescent="0.2">
      <c r="A17" s="98" t="s">
        <v>302</v>
      </c>
      <c r="B17" s="87"/>
      <c r="C17" s="4"/>
      <c r="D17" s="4"/>
      <c r="E17" s="94"/>
    </row>
    <row r="18" spans="1:5" s="10" customFormat="1" ht="18" customHeight="1" x14ac:dyDescent="0.2">
      <c r="A18" s="98" t="s">
        <v>303</v>
      </c>
      <c r="B18" s="87"/>
      <c r="C18" s="4"/>
      <c r="D18" s="4"/>
      <c r="E18" s="94"/>
    </row>
    <row r="19" spans="1:5" s="10" customFormat="1" x14ac:dyDescent="0.2">
      <c r="A19" s="87" t="s">
        <v>259</v>
      </c>
      <c r="B19" s="87"/>
      <c r="C19" s="4"/>
      <c r="D19" s="4"/>
      <c r="E19" s="94"/>
    </row>
    <row r="20" spans="1:5" s="10" customFormat="1" x14ac:dyDescent="0.2">
      <c r="A20" s="87" t="s">
        <v>259</v>
      </c>
      <c r="B20" s="87"/>
      <c r="C20" s="4"/>
      <c r="D20" s="4"/>
      <c r="E20" s="94"/>
    </row>
    <row r="21" spans="1:5" s="10" customFormat="1" x14ac:dyDescent="0.2">
      <c r="A21" s="87" t="s">
        <v>259</v>
      </c>
      <c r="B21" s="87"/>
      <c r="C21" s="4"/>
      <c r="D21" s="4"/>
      <c r="E21" s="94"/>
    </row>
    <row r="22" spans="1:5" s="10" customFormat="1" x14ac:dyDescent="0.2">
      <c r="A22" s="87" t="s">
        <v>259</v>
      </c>
      <c r="B22" s="87"/>
      <c r="C22" s="4"/>
      <c r="D22" s="4"/>
      <c r="E22" s="94"/>
    </row>
    <row r="23" spans="1:5" s="10" customFormat="1" x14ac:dyDescent="0.2">
      <c r="A23" s="87" t="s">
        <v>259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306</v>
      </c>
      <c r="C25" s="86">
        <f>SUM(C10:C24)</f>
        <v>210</v>
      </c>
      <c r="D25" s="86">
        <f>SUM(D10:D24)</f>
        <v>210</v>
      </c>
      <c r="E25" s="96"/>
    </row>
    <row r="26" spans="1:5" x14ac:dyDescent="0.3">
      <c r="A26" s="45"/>
      <c r="B26" s="45"/>
    </row>
    <row r="27" spans="1:5" x14ac:dyDescent="0.3">
      <c r="A27" s="2" t="s">
        <v>375</v>
      </c>
      <c r="E27" s="5"/>
    </row>
    <row r="28" spans="1:5" x14ac:dyDescent="0.3">
      <c r="A28" s="2" t="s">
        <v>370</v>
      </c>
    </row>
    <row r="29" spans="1:5" x14ac:dyDescent="0.3">
      <c r="A29" s="198" t="s">
        <v>371</v>
      </c>
    </row>
    <row r="30" spans="1:5" x14ac:dyDescent="0.3">
      <c r="A30" s="198"/>
    </row>
    <row r="31" spans="1:5" x14ac:dyDescent="0.3">
      <c r="A31" s="198" t="s">
        <v>319</v>
      </c>
    </row>
    <row r="32" spans="1:5" s="23" customFormat="1" ht="12.75" x14ac:dyDescent="0.2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252</v>
      </c>
      <c r="D36" s="12"/>
      <c r="E36"/>
      <c r="F36"/>
      <c r="G36"/>
      <c r="H36"/>
      <c r="I36"/>
    </row>
    <row r="37" spans="1:9" x14ac:dyDescent="0.3">
      <c r="B37" s="2" t="s">
        <v>251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5" sqref="I25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404</v>
      </c>
      <c r="B1" s="74"/>
      <c r="C1" s="77"/>
      <c r="D1" s="77"/>
      <c r="E1" s="77"/>
      <c r="F1" s="77"/>
      <c r="G1" s="256"/>
      <c r="H1" s="256"/>
      <c r="I1" s="433" t="s">
        <v>97</v>
      </c>
      <c r="J1" s="433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6"/>
      <c r="H2" s="256"/>
      <c r="I2" s="431" t="str">
        <f>'ფორმა N1'!L2</f>
        <v>01/09-21/09/20 ჩ</v>
      </c>
      <c r="J2" s="431"/>
    </row>
    <row r="3" spans="1:10" ht="15" x14ac:dyDescent="0.3">
      <c r="A3" s="76"/>
      <c r="B3" s="76"/>
      <c r="C3" s="74"/>
      <c r="D3" s="74"/>
      <c r="E3" s="74"/>
      <c r="F3" s="74"/>
      <c r="G3" s="256"/>
      <c r="H3" s="256"/>
      <c r="I3" s="256"/>
    </row>
    <row r="4" spans="1:10" ht="15" x14ac:dyDescent="0.3">
      <c r="A4" s="77" t="s">
        <v>255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13" t="str">
        <f>'ფორმა N1'!A5</f>
        <v xml:space="preserve">                                                          საქართველოს ლეიბორისტული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 x14ac:dyDescent="0.2">
      <c r="A8" s="90" t="s">
        <v>64</v>
      </c>
      <c r="B8" s="90" t="s">
        <v>310</v>
      </c>
      <c r="C8" s="90" t="s">
        <v>311</v>
      </c>
      <c r="D8" s="90" t="s">
        <v>213</v>
      </c>
      <c r="E8" s="90" t="s">
        <v>315</v>
      </c>
      <c r="F8" s="90" t="s">
        <v>318</v>
      </c>
      <c r="G8" s="79" t="s">
        <v>10</v>
      </c>
      <c r="H8" s="79" t="s">
        <v>9</v>
      </c>
      <c r="I8" s="79" t="s">
        <v>355</v>
      </c>
      <c r="J8" s="211" t="s">
        <v>317</v>
      </c>
    </row>
    <row r="9" spans="1:10" ht="15" x14ac:dyDescent="0.2">
      <c r="A9" s="98">
        <v>1</v>
      </c>
      <c r="B9" s="98" t="s">
        <v>524</v>
      </c>
      <c r="C9" s="98" t="s">
        <v>525</v>
      </c>
      <c r="D9" s="98">
        <v>1022001763</v>
      </c>
      <c r="E9" s="98"/>
      <c r="F9" s="98" t="s">
        <v>317</v>
      </c>
      <c r="G9" s="4">
        <v>625</v>
      </c>
      <c r="H9" s="4">
        <f>G9</f>
        <v>625</v>
      </c>
      <c r="I9" s="4">
        <f>H9*20/100</f>
        <v>125</v>
      </c>
      <c r="J9" s="211" t="s">
        <v>0</v>
      </c>
    </row>
    <row r="10" spans="1:10" ht="15" x14ac:dyDescent="0.2">
      <c r="A10" s="98">
        <v>2</v>
      </c>
      <c r="B10" s="98" t="s">
        <v>526</v>
      </c>
      <c r="C10" s="98" t="s">
        <v>527</v>
      </c>
      <c r="D10" s="98">
        <v>1010018530</v>
      </c>
      <c r="E10" s="98"/>
      <c r="F10" s="98" t="s">
        <v>317</v>
      </c>
      <c r="G10" s="4">
        <v>127.55</v>
      </c>
      <c r="H10" s="4">
        <f t="shared" ref="H10:H23" si="0">G10</f>
        <v>127.55</v>
      </c>
      <c r="I10" s="4">
        <f t="shared" ref="I10:I21" si="1">H10*20/100</f>
        <v>25.51</v>
      </c>
    </row>
    <row r="11" spans="1:10" ht="15" x14ac:dyDescent="0.2">
      <c r="A11" s="98">
        <v>3</v>
      </c>
      <c r="B11" s="87" t="s">
        <v>528</v>
      </c>
      <c r="C11" s="87" t="s">
        <v>529</v>
      </c>
      <c r="D11" s="87">
        <v>58001000338</v>
      </c>
      <c r="E11" s="98"/>
      <c r="F11" s="98" t="s">
        <v>317</v>
      </c>
      <c r="G11" s="4">
        <v>1875</v>
      </c>
      <c r="H11" s="4">
        <f t="shared" si="0"/>
        <v>1875</v>
      </c>
      <c r="I11" s="4">
        <f t="shared" si="1"/>
        <v>375</v>
      </c>
    </row>
    <row r="12" spans="1:10" ht="15" x14ac:dyDescent="0.2">
      <c r="A12" s="98">
        <v>4</v>
      </c>
      <c r="B12" s="87" t="s">
        <v>530</v>
      </c>
      <c r="C12" s="87" t="s">
        <v>531</v>
      </c>
      <c r="D12" s="87">
        <v>1014003443</v>
      </c>
      <c r="E12" s="98"/>
      <c r="F12" s="98" t="s">
        <v>317</v>
      </c>
      <c r="G12" s="4">
        <v>1875</v>
      </c>
      <c r="H12" s="4">
        <f t="shared" si="0"/>
        <v>1875</v>
      </c>
      <c r="I12" s="4">
        <f t="shared" si="1"/>
        <v>375</v>
      </c>
    </row>
    <row r="13" spans="1:10" ht="15" x14ac:dyDescent="0.2">
      <c r="A13" s="98">
        <v>5</v>
      </c>
      <c r="B13" s="87" t="s">
        <v>532</v>
      </c>
      <c r="C13" s="87" t="s">
        <v>533</v>
      </c>
      <c r="D13" s="87">
        <v>54001016498</v>
      </c>
      <c r="E13" s="98"/>
      <c r="F13" s="98" t="s">
        <v>317</v>
      </c>
      <c r="G13" s="4">
        <v>750</v>
      </c>
      <c r="H13" s="4">
        <f t="shared" si="0"/>
        <v>750</v>
      </c>
      <c r="I13" s="4">
        <f t="shared" si="1"/>
        <v>150</v>
      </c>
    </row>
    <row r="14" spans="1:10" ht="15" x14ac:dyDescent="0.2">
      <c r="A14" s="98">
        <v>6</v>
      </c>
      <c r="B14" s="87" t="s">
        <v>534</v>
      </c>
      <c r="C14" s="87" t="s">
        <v>535</v>
      </c>
      <c r="D14" s="87">
        <v>1006011079</v>
      </c>
      <c r="E14" s="98"/>
      <c r="F14" s="98" t="s">
        <v>317</v>
      </c>
      <c r="G14" s="4">
        <v>375</v>
      </c>
      <c r="H14" s="4">
        <f t="shared" si="0"/>
        <v>375</v>
      </c>
      <c r="I14" s="4">
        <f t="shared" si="1"/>
        <v>75</v>
      </c>
    </row>
    <row r="15" spans="1:10" ht="15" x14ac:dyDescent="0.2">
      <c r="A15" s="98">
        <v>7</v>
      </c>
      <c r="B15" s="87" t="s">
        <v>536</v>
      </c>
      <c r="C15" s="87" t="s">
        <v>537</v>
      </c>
      <c r="D15" s="87">
        <v>1008054765</v>
      </c>
      <c r="E15" s="98"/>
      <c r="F15" s="98" t="s">
        <v>317</v>
      </c>
      <c r="G15" s="4">
        <v>1281.25</v>
      </c>
      <c r="H15" s="4">
        <f t="shared" si="0"/>
        <v>1281.25</v>
      </c>
      <c r="I15" s="4">
        <f t="shared" si="1"/>
        <v>256.25</v>
      </c>
    </row>
    <row r="16" spans="1:10" ht="15" x14ac:dyDescent="0.2">
      <c r="A16" s="98">
        <v>8</v>
      </c>
      <c r="B16" s="87" t="s">
        <v>538</v>
      </c>
      <c r="C16" s="87" t="s">
        <v>539</v>
      </c>
      <c r="D16" s="87">
        <v>1026008465</v>
      </c>
      <c r="E16" s="98"/>
      <c r="F16" s="98" t="s">
        <v>317</v>
      </c>
      <c r="G16" s="4">
        <v>1625</v>
      </c>
      <c r="H16" s="4">
        <f t="shared" si="0"/>
        <v>1625</v>
      </c>
      <c r="I16" s="4">
        <f t="shared" si="1"/>
        <v>325</v>
      </c>
    </row>
    <row r="17" spans="1:9" ht="15" x14ac:dyDescent="0.2">
      <c r="A17" s="98">
        <v>9</v>
      </c>
      <c r="B17" s="87" t="s">
        <v>540</v>
      </c>
      <c r="C17" s="87" t="s">
        <v>541</v>
      </c>
      <c r="D17" s="87">
        <v>1011086083</v>
      </c>
      <c r="E17" s="98"/>
      <c r="F17" s="98" t="s">
        <v>317</v>
      </c>
      <c r="G17" s="4">
        <v>619.89</v>
      </c>
      <c r="H17" s="4">
        <f t="shared" si="0"/>
        <v>619.89</v>
      </c>
      <c r="I17" s="4">
        <v>121.5</v>
      </c>
    </row>
    <row r="18" spans="1:9" ht="15" x14ac:dyDescent="0.2">
      <c r="A18" s="98">
        <v>10</v>
      </c>
      <c r="B18" s="87" t="s">
        <v>542</v>
      </c>
      <c r="C18" s="87" t="s">
        <v>543</v>
      </c>
      <c r="D18" s="87">
        <v>14001003911</v>
      </c>
      <c r="E18" s="98"/>
      <c r="F18" s="98" t="s">
        <v>317</v>
      </c>
      <c r="G18" s="4">
        <v>1637.5</v>
      </c>
      <c r="H18" s="4">
        <f t="shared" si="0"/>
        <v>1637.5</v>
      </c>
      <c r="I18" s="4">
        <f t="shared" si="1"/>
        <v>327.5</v>
      </c>
    </row>
    <row r="19" spans="1:9" ht="15" x14ac:dyDescent="0.2">
      <c r="A19" s="98">
        <v>11</v>
      </c>
      <c r="B19" s="87" t="s">
        <v>544</v>
      </c>
      <c r="C19" s="87" t="s">
        <v>545</v>
      </c>
      <c r="D19" s="87">
        <v>23001009537</v>
      </c>
      <c r="E19" s="98"/>
      <c r="F19" s="98" t="s">
        <v>317</v>
      </c>
      <c r="G19" s="4">
        <v>750</v>
      </c>
      <c r="H19" s="4">
        <f t="shared" si="0"/>
        <v>750</v>
      </c>
      <c r="I19" s="4">
        <v>147</v>
      </c>
    </row>
    <row r="20" spans="1:9" ht="15" x14ac:dyDescent="0.2">
      <c r="A20" s="98">
        <v>12</v>
      </c>
      <c r="B20" s="87" t="s">
        <v>546</v>
      </c>
      <c r="C20" s="87" t="s">
        <v>547</v>
      </c>
      <c r="D20" s="87">
        <v>1008019822</v>
      </c>
      <c r="E20" s="98"/>
      <c r="F20" s="98" t="s">
        <v>317</v>
      </c>
      <c r="G20" s="4">
        <v>937.5</v>
      </c>
      <c r="H20" s="4">
        <f t="shared" si="0"/>
        <v>937.5</v>
      </c>
      <c r="I20" s="4">
        <f t="shared" si="1"/>
        <v>187.5</v>
      </c>
    </row>
    <row r="21" spans="1:9" ht="15" x14ac:dyDescent="0.2">
      <c r="A21" s="98">
        <v>13</v>
      </c>
      <c r="B21" s="87" t="s">
        <v>548</v>
      </c>
      <c r="C21" s="87" t="s">
        <v>549</v>
      </c>
      <c r="D21" s="87">
        <v>1024036647</v>
      </c>
      <c r="E21" s="98"/>
      <c r="F21" s="98" t="s">
        <v>317</v>
      </c>
      <c r="G21" s="4">
        <v>1262.5</v>
      </c>
      <c r="H21" s="4">
        <f t="shared" si="0"/>
        <v>1262.5</v>
      </c>
      <c r="I21" s="4">
        <f t="shared" si="1"/>
        <v>252.5</v>
      </c>
    </row>
    <row r="22" spans="1:9" ht="15" x14ac:dyDescent="0.2">
      <c r="A22" s="98">
        <v>14</v>
      </c>
      <c r="B22" s="87" t="s">
        <v>550</v>
      </c>
      <c r="C22" s="87" t="s">
        <v>551</v>
      </c>
      <c r="D22" s="87">
        <v>20001012264</v>
      </c>
      <c r="E22" s="98"/>
      <c r="F22" s="98" t="s">
        <v>317</v>
      </c>
      <c r="G22" s="4">
        <v>750</v>
      </c>
      <c r="H22" s="4">
        <f t="shared" si="0"/>
        <v>750</v>
      </c>
      <c r="I22" s="4">
        <v>147</v>
      </c>
    </row>
    <row r="23" spans="1:9" ht="15" x14ac:dyDescent="0.2">
      <c r="A23" s="98">
        <v>15</v>
      </c>
      <c r="B23" s="87" t="s">
        <v>552</v>
      </c>
      <c r="C23" s="87" t="s">
        <v>543</v>
      </c>
      <c r="D23" s="87">
        <v>14001005156</v>
      </c>
      <c r="E23" s="98"/>
      <c r="F23" s="98" t="s">
        <v>317</v>
      </c>
      <c r="G23" s="4">
        <v>500</v>
      </c>
      <c r="H23" s="4">
        <f t="shared" si="0"/>
        <v>500</v>
      </c>
      <c r="I23" s="4">
        <v>98</v>
      </c>
    </row>
    <row r="24" spans="1:9" ht="15" x14ac:dyDescent="0.2">
      <c r="A24" s="87" t="s">
        <v>257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392</v>
      </c>
      <c r="G25" s="86">
        <f>SUM(G9:G24)</f>
        <v>14991.189999999999</v>
      </c>
      <c r="H25" s="86">
        <v>14991</v>
      </c>
      <c r="I25" s="457">
        <f>SUM(I9:I24)</f>
        <v>2987.76</v>
      </c>
    </row>
    <row r="26" spans="1:9" ht="15" x14ac:dyDescent="0.3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 x14ac:dyDescent="0.3">
      <c r="A27" s="210" t="s">
        <v>405</v>
      </c>
      <c r="B27" s="210"/>
      <c r="C27" s="209"/>
      <c r="D27" s="209"/>
      <c r="E27" s="209"/>
      <c r="F27" s="209"/>
      <c r="G27" s="209"/>
      <c r="H27" s="181"/>
      <c r="I27" s="181"/>
    </row>
    <row r="28" spans="1:9" ht="15" x14ac:dyDescent="0.3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 x14ac:dyDescent="0.3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 x14ac:dyDescent="0.3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 x14ac:dyDescent="0.3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 x14ac:dyDescent="0.3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 x14ac:dyDescent="0.3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 x14ac:dyDescent="0.3">
      <c r="A35" s="187"/>
      <c r="B35" s="187"/>
      <c r="C35" s="187" t="s">
        <v>354</v>
      </c>
      <c r="D35" s="187"/>
      <c r="E35" s="187"/>
      <c r="F35" s="187"/>
      <c r="G35" s="187"/>
      <c r="H35" s="181"/>
      <c r="I35" s="181"/>
    </row>
    <row r="36" spans="1:9" ht="15" x14ac:dyDescent="0.3">
      <c r="A36" s="181"/>
      <c r="B36" s="181"/>
      <c r="C36" s="181" t="s">
        <v>353</v>
      </c>
      <c r="D36" s="181"/>
      <c r="E36" s="181"/>
      <c r="F36" s="181"/>
      <c r="G36" s="181"/>
      <c r="H36" s="181"/>
      <c r="I36" s="181"/>
    </row>
    <row r="37" spans="1:9" x14ac:dyDescent="0.2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O23" sqref="O2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406</v>
      </c>
      <c r="B1" s="77"/>
      <c r="C1" s="77"/>
      <c r="D1" s="77"/>
      <c r="E1" s="77"/>
      <c r="F1" s="77"/>
      <c r="G1" s="433" t="s">
        <v>97</v>
      </c>
      <c r="H1" s="433"/>
      <c r="I1" s="350"/>
    </row>
    <row r="2" spans="1:9" ht="15" x14ac:dyDescent="0.3">
      <c r="A2" s="76" t="s">
        <v>128</v>
      </c>
      <c r="B2" s="77"/>
      <c r="C2" s="77"/>
      <c r="D2" s="77"/>
      <c r="E2" s="77"/>
      <c r="F2" s="77"/>
      <c r="G2" s="431" t="str">
        <f>'ფორმა N1'!L2</f>
        <v>01/09-21/09/20 ჩ</v>
      </c>
      <c r="H2" s="431"/>
      <c r="I2" s="76"/>
    </row>
    <row r="3" spans="1:9" ht="15" x14ac:dyDescent="0.3">
      <c r="A3" s="76"/>
      <c r="B3" s="76"/>
      <c r="C3" s="76"/>
      <c r="D3" s="76"/>
      <c r="E3" s="76"/>
      <c r="F3" s="76"/>
      <c r="G3" s="256"/>
      <c r="H3" s="256"/>
      <c r="I3" s="350"/>
    </row>
    <row r="4" spans="1:9" ht="15" x14ac:dyDescent="0.3">
      <c r="A4" s="77" t="s">
        <v>255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13" t="str">
        <f>'ფორმა N1'!A5</f>
        <v xml:space="preserve">                                                          საქართველოს ლეიბორისტული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55"/>
      <c r="B7" s="255"/>
      <c r="C7" s="255"/>
      <c r="D7" s="255"/>
      <c r="E7" s="255"/>
      <c r="F7" s="255"/>
      <c r="G7" s="78"/>
      <c r="H7" s="78"/>
      <c r="I7" s="350"/>
    </row>
    <row r="8" spans="1:9" ht="45" x14ac:dyDescent="0.2">
      <c r="A8" s="346" t="s">
        <v>64</v>
      </c>
      <c r="B8" s="79" t="s">
        <v>310</v>
      </c>
      <c r="C8" s="90" t="s">
        <v>311</v>
      </c>
      <c r="D8" s="90" t="s">
        <v>213</v>
      </c>
      <c r="E8" s="90" t="s">
        <v>314</v>
      </c>
      <c r="F8" s="90" t="s">
        <v>313</v>
      </c>
      <c r="G8" s="90" t="s">
        <v>350</v>
      </c>
      <c r="H8" s="79" t="s">
        <v>10</v>
      </c>
      <c r="I8" s="79" t="s">
        <v>9</v>
      </c>
    </row>
    <row r="9" spans="1:9" ht="15" x14ac:dyDescent="0.2">
      <c r="A9" s="347"/>
      <c r="B9" s="348" t="s">
        <v>553</v>
      </c>
      <c r="C9" s="98" t="s">
        <v>554</v>
      </c>
      <c r="D9" s="98">
        <v>1024074645</v>
      </c>
      <c r="E9" s="98"/>
      <c r="F9" s="98" t="s">
        <v>583</v>
      </c>
      <c r="G9" s="98"/>
      <c r="H9" s="4">
        <v>210</v>
      </c>
      <c r="I9" s="4">
        <f>H9</f>
        <v>210</v>
      </c>
    </row>
    <row r="10" spans="1:9" ht="15" x14ac:dyDescent="0.2">
      <c r="A10" s="347"/>
      <c r="B10" s="348" t="s">
        <v>540</v>
      </c>
      <c r="C10" s="98" t="s">
        <v>541</v>
      </c>
      <c r="D10" s="98">
        <v>1011086083</v>
      </c>
      <c r="E10" s="98"/>
      <c r="F10" s="98" t="s">
        <v>583</v>
      </c>
      <c r="G10" s="98"/>
      <c r="H10" s="4">
        <v>210</v>
      </c>
      <c r="I10" s="4">
        <f t="shared" ref="I10:I29" si="0">H10</f>
        <v>210</v>
      </c>
    </row>
    <row r="11" spans="1:9" ht="15" x14ac:dyDescent="0.2">
      <c r="A11" s="347"/>
      <c r="B11" s="348" t="s">
        <v>555</v>
      </c>
      <c r="C11" s="87" t="s">
        <v>556</v>
      </c>
      <c r="D11" s="87">
        <v>1011086035</v>
      </c>
      <c r="E11" s="87"/>
      <c r="F11" s="98" t="s">
        <v>583</v>
      </c>
      <c r="G11" s="87"/>
      <c r="H11" s="4">
        <v>210</v>
      </c>
      <c r="I11" s="4">
        <f t="shared" si="0"/>
        <v>210</v>
      </c>
    </row>
    <row r="12" spans="1:9" ht="15" x14ac:dyDescent="0.2">
      <c r="A12" s="347"/>
      <c r="B12" s="348" t="s">
        <v>557</v>
      </c>
      <c r="C12" s="87" t="s">
        <v>558</v>
      </c>
      <c r="D12" s="87">
        <v>1031006153</v>
      </c>
      <c r="E12" s="87"/>
      <c r="F12" s="98" t="s">
        <v>583</v>
      </c>
      <c r="G12" s="87"/>
      <c r="H12" s="4">
        <v>585</v>
      </c>
      <c r="I12" s="4">
        <f t="shared" si="0"/>
        <v>585</v>
      </c>
    </row>
    <row r="13" spans="1:9" ht="15" x14ac:dyDescent="0.2">
      <c r="A13" s="347"/>
      <c r="B13" s="348" t="s">
        <v>559</v>
      </c>
      <c r="C13" s="87" t="s">
        <v>560</v>
      </c>
      <c r="D13" s="87">
        <v>1005034665</v>
      </c>
      <c r="E13" s="87"/>
      <c r="F13" s="98" t="s">
        <v>583</v>
      </c>
      <c r="G13" s="87"/>
      <c r="H13" s="4">
        <v>210</v>
      </c>
      <c r="I13" s="4">
        <f t="shared" si="0"/>
        <v>210</v>
      </c>
    </row>
    <row r="14" spans="1:9" ht="15" x14ac:dyDescent="0.2">
      <c r="A14" s="347"/>
      <c r="B14" s="348" t="s">
        <v>561</v>
      </c>
      <c r="C14" s="87" t="s">
        <v>562</v>
      </c>
      <c r="D14" s="87">
        <v>60001122794</v>
      </c>
      <c r="E14" s="87"/>
      <c r="F14" s="98" t="s">
        <v>583</v>
      </c>
      <c r="G14" s="87"/>
      <c r="H14" s="4">
        <v>210</v>
      </c>
      <c r="I14" s="4">
        <f t="shared" si="0"/>
        <v>210</v>
      </c>
    </row>
    <row r="15" spans="1:9" ht="15" x14ac:dyDescent="0.2">
      <c r="A15" s="347"/>
      <c r="B15" s="348" t="s">
        <v>563</v>
      </c>
      <c r="C15" s="87" t="s">
        <v>564</v>
      </c>
      <c r="D15" s="87">
        <v>1030009671</v>
      </c>
      <c r="E15" s="87"/>
      <c r="F15" s="98" t="s">
        <v>583</v>
      </c>
      <c r="G15" s="87"/>
      <c r="H15" s="4">
        <v>150</v>
      </c>
      <c r="I15" s="4">
        <f t="shared" si="0"/>
        <v>150</v>
      </c>
    </row>
    <row r="16" spans="1:9" ht="15" x14ac:dyDescent="0.2">
      <c r="A16" s="347"/>
      <c r="B16" s="348" t="s">
        <v>524</v>
      </c>
      <c r="C16" s="87" t="s">
        <v>525</v>
      </c>
      <c r="D16" s="87">
        <v>1022001763</v>
      </c>
      <c r="E16" s="87"/>
      <c r="F16" s="98" t="s">
        <v>583</v>
      </c>
      <c r="G16" s="87"/>
      <c r="H16" s="4">
        <v>150</v>
      </c>
      <c r="I16" s="4">
        <f t="shared" si="0"/>
        <v>150</v>
      </c>
    </row>
    <row r="17" spans="1:9" ht="15" x14ac:dyDescent="0.2">
      <c r="A17" s="347"/>
      <c r="B17" s="348" t="s">
        <v>565</v>
      </c>
      <c r="C17" s="87" t="s">
        <v>566</v>
      </c>
      <c r="D17" s="87">
        <v>1027019748</v>
      </c>
      <c r="E17" s="87"/>
      <c r="F17" s="98" t="s">
        <v>583</v>
      </c>
      <c r="G17" s="87"/>
      <c r="H17" s="4">
        <v>150</v>
      </c>
      <c r="I17" s="4">
        <f t="shared" si="0"/>
        <v>150</v>
      </c>
    </row>
    <row r="18" spans="1:9" ht="15" x14ac:dyDescent="0.2">
      <c r="A18" s="347"/>
      <c r="B18" s="348" t="s">
        <v>528</v>
      </c>
      <c r="C18" s="87" t="s">
        <v>529</v>
      </c>
      <c r="D18" s="87">
        <v>582001000338</v>
      </c>
      <c r="E18" s="87"/>
      <c r="F18" s="98" t="s">
        <v>583</v>
      </c>
      <c r="G18" s="87"/>
      <c r="H18" s="4">
        <v>150</v>
      </c>
      <c r="I18" s="4">
        <f t="shared" si="0"/>
        <v>150</v>
      </c>
    </row>
    <row r="19" spans="1:9" ht="15" x14ac:dyDescent="0.2">
      <c r="A19" s="347"/>
      <c r="B19" s="348" t="s">
        <v>557</v>
      </c>
      <c r="C19" s="87" t="s">
        <v>567</v>
      </c>
      <c r="D19" s="87">
        <v>1002408349</v>
      </c>
      <c r="E19" s="87"/>
      <c r="F19" s="98" t="s">
        <v>583</v>
      </c>
      <c r="G19" s="87"/>
      <c r="H19" s="4">
        <v>210</v>
      </c>
      <c r="I19" s="4">
        <f t="shared" si="0"/>
        <v>210</v>
      </c>
    </row>
    <row r="20" spans="1:9" ht="15" x14ac:dyDescent="0.2">
      <c r="A20" s="347"/>
      <c r="B20" s="348" t="s">
        <v>568</v>
      </c>
      <c r="C20" s="87" t="s">
        <v>560</v>
      </c>
      <c r="D20" s="87">
        <v>1005034331</v>
      </c>
      <c r="E20" s="87"/>
      <c r="F20" s="98" t="s">
        <v>583</v>
      </c>
      <c r="G20" s="87"/>
      <c r="H20" s="4">
        <v>210</v>
      </c>
      <c r="I20" s="4">
        <f t="shared" si="0"/>
        <v>210</v>
      </c>
    </row>
    <row r="21" spans="1:9" ht="15" x14ac:dyDescent="0.2">
      <c r="A21" s="347"/>
      <c r="B21" s="348" t="s">
        <v>569</v>
      </c>
      <c r="C21" s="87" t="s">
        <v>531</v>
      </c>
      <c r="D21" s="87">
        <v>1024070766</v>
      </c>
      <c r="E21" s="87"/>
      <c r="F21" s="98" t="s">
        <v>583</v>
      </c>
      <c r="G21" s="87"/>
      <c r="H21" s="4">
        <v>210</v>
      </c>
      <c r="I21" s="4">
        <f t="shared" si="0"/>
        <v>210</v>
      </c>
    </row>
    <row r="22" spans="1:9" ht="15" x14ac:dyDescent="0.2">
      <c r="A22" s="347"/>
      <c r="B22" s="348" t="s">
        <v>570</v>
      </c>
      <c r="C22" s="87" t="s">
        <v>571</v>
      </c>
      <c r="D22" s="87">
        <v>1024069907</v>
      </c>
      <c r="E22" s="87"/>
      <c r="F22" s="98" t="s">
        <v>583</v>
      </c>
      <c r="G22" s="87"/>
      <c r="H22" s="4">
        <v>210</v>
      </c>
      <c r="I22" s="4">
        <f t="shared" si="0"/>
        <v>210</v>
      </c>
    </row>
    <row r="23" spans="1:9" ht="15" x14ac:dyDescent="0.2">
      <c r="A23" s="347"/>
      <c r="B23" s="348" t="s">
        <v>572</v>
      </c>
      <c r="C23" s="87" t="s">
        <v>531</v>
      </c>
      <c r="D23" s="87">
        <v>1024070767</v>
      </c>
      <c r="E23" s="87"/>
      <c r="F23" s="98" t="s">
        <v>583</v>
      </c>
      <c r="G23" s="87"/>
      <c r="H23" s="4">
        <v>210</v>
      </c>
      <c r="I23" s="4">
        <f t="shared" si="0"/>
        <v>210</v>
      </c>
    </row>
    <row r="24" spans="1:9" ht="15" x14ac:dyDescent="0.2">
      <c r="A24" s="347"/>
      <c r="B24" s="348" t="s">
        <v>573</v>
      </c>
      <c r="C24" s="87" t="s">
        <v>574</v>
      </c>
      <c r="D24" s="87">
        <v>48001006278</v>
      </c>
      <c r="E24" s="87"/>
      <c r="F24" s="98" t="s">
        <v>583</v>
      </c>
      <c r="G24" s="87"/>
      <c r="H24" s="4">
        <v>200</v>
      </c>
      <c r="I24" s="4">
        <f t="shared" si="0"/>
        <v>200</v>
      </c>
    </row>
    <row r="25" spans="1:9" ht="15" x14ac:dyDescent="0.2">
      <c r="A25" s="347"/>
      <c r="B25" s="348" t="s">
        <v>575</v>
      </c>
      <c r="C25" s="87" t="s">
        <v>576</v>
      </c>
      <c r="D25" s="87">
        <v>16001029143</v>
      </c>
      <c r="E25" s="87"/>
      <c r="F25" s="98" t="s">
        <v>583</v>
      </c>
      <c r="G25" s="87"/>
      <c r="H25" s="4">
        <v>375</v>
      </c>
      <c r="I25" s="4">
        <f t="shared" si="0"/>
        <v>375</v>
      </c>
    </row>
    <row r="26" spans="1:9" ht="15" x14ac:dyDescent="0.2">
      <c r="A26" s="347"/>
      <c r="B26" s="348" t="s">
        <v>555</v>
      </c>
      <c r="C26" s="87" t="s">
        <v>577</v>
      </c>
      <c r="D26" s="87">
        <v>50001002861</v>
      </c>
      <c r="E26" s="87"/>
      <c r="F26" s="98" t="s">
        <v>583</v>
      </c>
      <c r="G26" s="87"/>
      <c r="H26" s="4">
        <v>375</v>
      </c>
      <c r="I26" s="4">
        <f t="shared" si="0"/>
        <v>375</v>
      </c>
    </row>
    <row r="27" spans="1:9" ht="15" x14ac:dyDescent="0.2">
      <c r="A27" s="347"/>
      <c r="B27" s="348" t="s">
        <v>578</v>
      </c>
      <c r="C27" s="87" t="s">
        <v>579</v>
      </c>
      <c r="D27" s="87">
        <v>1027057625</v>
      </c>
      <c r="E27" s="87"/>
      <c r="F27" s="98" t="s">
        <v>583</v>
      </c>
      <c r="G27" s="87"/>
      <c r="H27" s="4">
        <v>375</v>
      </c>
      <c r="I27" s="4">
        <f t="shared" si="0"/>
        <v>375</v>
      </c>
    </row>
    <row r="28" spans="1:9" ht="15" x14ac:dyDescent="0.2">
      <c r="A28" s="347"/>
      <c r="B28" s="348" t="s">
        <v>575</v>
      </c>
      <c r="C28" s="87" t="s">
        <v>580</v>
      </c>
      <c r="D28" s="87">
        <v>1024076907</v>
      </c>
      <c r="E28" s="87"/>
      <c r="F28" s="98" t="s">
        <v>583</v>
      </c>
      <c r="G28" s="87"/>
      <c r="H28" s="4">
        <v>375</v>
      </c>
      <c r="I28" s="4">
        <f t="shared" si="0"/>
        <v>375</v>
      </c>
    </row>
    <row r="29" spans="1:9" ht="15" x14ac:dyDescent="0.2">
      <c r="A29" s="347"/>
      <c r="B29" s="348" t="s">
        <v>581</v>
      </c>
      <c r="C29" s="87" t="s">
        <v>582</v>
      </c>
      <c r="D29" s="87">
        <v>35001125676</v>
      </c>
      <c r="E29" s="87"/>
      <c r="F29" s="98" t="s">
        <v>583</v>
      </c>
      <c r="G29" s="87"/>
      <c r="H29" s="4">
        <v>375</v>
      </c>
      <c r="I29" s="4">
        <f t="shared" si="0"/>
        <v>375</v>
      </c>
    </row>
    <row r="30" spans="1:9" ht="15" x14ac:dyDescent="0.2">
      <c r="A30" s="347"/>
      <c r="B30" s="348"/>
      <c r="C30" s="87"/>
      <c r="D30" s="87"/>
      <c r="E30" s="87"/>
      <c r="F30" s="87"/>
      <c r="G30" s="87"/>
      <c r="H30" s="4"/>
      <c r="I30" s="4"/>
    </row>
    <row r="31" spans="1:9" ht="15" x14ac:dyDescent="0.2">
      <c r="A31" s="347"/>
      <c r="B31" s="348"/>
      <c r="C31" s="87"/>
      <c r="D31" s="87"/>
      <c r="E31" s="87"/>
      <c r="F31" s="87"/>
      <c r="G31" s="87"/>
      <c r="H31" s="4"/>
      <c r="I31" s="4"/>
    </row>
    <row r="32" spans="1:9" ht="15" x14ac:dyDescent="0.2">
      <c r="A32" s="347"/>
      <c r="B32" s="348"/>
      <c r="C32" s="87"/>
      <c r="D32" s="87"/>
      <c r="E32" s="87"/>
      <c r="F32" s="87"/>
      <c r="G32" s="87"/>
      <c r="H32" s="4"/>
      <c r="I32" s="4"/>
    </row>
    <row r="33" spans="1:9" ht="15" x14ac:dyDescent="0.2">
      <c r="A33" s="347"/>
      <c r="B33" s="348"/>
      <c r="C33" s="87"/>
      <c r="D33" s="87"/>
      <c r="E33" s="87"/>
      <c r="F33" s="87"/>
      <c r="G33" s="87"/>
      <c r="H33" s="4"/>
      <c r="I33" s="4"/>
    </row>
    <row r="34" spans="1:9" ht="15" x14ac:dyDescent="0.3">
      <c r="A34" s="347"/>
      <c r="B34" s="349"/>
      <c r="C34" s="99"/>
      <c r="D34" s="99"/>
      <c r="E34" s="99"/>
      <c r="F34" s="99"/>
      <c r="G34" s="99" t="s">
        <v>309</v>
      </c>
      <c r="H34" s="86">
        <f>SUM(H9:H33)</f>
        <v>5360</v>
      </c>
      <c r="I34" s="86">
        <f>SUM(I9:I33)</f>
        <v>5360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8" t="s">
        <v>407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8"/>
      <c r="B37" s="45"/>
      <c r="C37" s="45"/>
      <c r="D37" s="45"/>
      <c r="E37" s="45"/>
      <c r="F37" s="45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252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251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Q31" sqref="Q31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408</v>
      </c>
      <c r="B1" s="74"/>
      <c r="C1" s="77"/>
      <c r="D1" s="77"/>
      <c r="E1" s="77"/>
      <c r="F1" s="77"/>
      <c r="G1" s="433" t="s">
        <v>97</v>
      </c>
      <c r="H1" s="433"/>
    </row>
    <row r="2" spans="1:10" ht="15" x14ac:dyDescent="0.3">
      <c r="A2" s="76" t="s">
        <v>128</v>
      </c>
      <c r="B2" s="74"/>
      <c r="C2" s="77"/>
      <c r="D2" s="77"/>
      <c r="E2" s="77"/>
      <c r="F2" s="77"/>
      <c r="G2" s="431" t="str">
        <f>'ფორმა N1'!L2</f>
        <v>01/09-21/09/20 ჩ</v>
      </c>
      <c r="H2" s="431"/>
    </row>
    <row r="3" spans="1:10" ht="15" x14ac:dyDescent="0.3">
      <c r="A3" s="76"/>
      <c r="B3" s="76"/>
      <c r="C3" s="76"/>
      <c r="D3" s="76"/>
      <c r="E3" s="76"/>
      <c r="F3" s="76"/>
      <c r="G3" s="256"/>
      <c r="H3" s="256"/>
    </row>
    <row r="4" spans="1:10" ht="15" x14ac:dyDescent="0.3">
      <c r="A4" s="77" t="s">
        <v>255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13" t="str">
        <f>'ფორმა N1'!A5</f>
        <v xml:space="preserve">                                                          საქართველოს ლეიბორისტული პარტია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</row>
    <row r="8" spans="1:10" ht="30" x14ac:dyDescent="0.2">
      <c r="A8" s="90" t="s">
        <v>64</v>
      </c>
      <c r="B8" s="90" t="s">
        <v>310</v>
      </c>
      <c r="C8" s="90" t="s">
        <v>311</v>
      </c>
      <c r="D8" s="90" t="s">
        <v>213</v>
      </c>
      <c r="E8" s="90" t="s">
        <v>318</v>
      </c>
      <c r="F8" s="90" t="s">
        <v>312</v>
      </c>
      <c r="G8" s="79" t="s">
        <v>10</v>
      </c>
      <c r="H8" s="79" t="s">
        <v>9</v>
      </c>
      <c r="J8" s="211" t="s">
        <v>317</v>
      </c>
    </row>
    <row r="9" spans="1:10" ht="15" x14ac:dyDescent="0.2">
      <c r="A9" s="98"/>
      <c r="B9" s="98" t="s">
        <v>589</v>
      </c>
      <c r="C9" s="98" t="s">
        <v>590</v>
      </c>
      <c r="D9" s="98">
        <v>19001107979</v>
      </c>
      <c r="E9" s="98" t="s">
        <v>625</v>
      </c>
      <c r="F9" s="98" t="s">
        <v>626</v>
      </c>
      <c r="G9" s="4">
        <v>437.5</v>
      </c>
      <c r="H9" s="4">
        <f>G9</f>
        <v>437.5</v>
      </c>
      <c r="J9" s="211" t="s">
        <v>0</v>
      </c>
    </row>
    <row r="10" spans="1:10" ht="15" x14ac:dyDescent="0.2">
      <c r="A10" s="98"/>
      <c r="B10" s="98" t="s">
        <v>591</v>
      </c>
      <c r="C10" s="98" t="s">
        <v>592</v>
      </c>
      <c r="D10" s="98">
        <v>14001001562</v>
      </c>
      <c r="E10" s="98" t="s">
        <v>625</v>
      </c>
      <c r="F10" s="98" t="s">
        <v>626</v>
      </c>
      <c r="G10" s="4">
        <v>1875</v>
      </c>
      <c r="H10" s="4">
        <f t="shared" ref="H10:H27" si="0">G10</f>
        <v>1875</v>
      </c>
    </row>
    <row r="11" spans="1:10" ht="15" x14ac:dyDescent="0.2">
      <c r="A11" s="87"/>
      <c r="B11" s="87" t="s">
        <v>593</v>
      </c>
      <c r="C11" s="87" t="s">
        <v>594</v>
      </c>
      <c r="D11" s="87">
        <v>20001014448</v>
      </c>
      <c r="E11" s="98" t="s">
        <v>625</v>
      </c>
      <c r="F11" s="98" t="s">
        <v>626</v>
      </c>
      <c r="G11" s="4">
        <v>375</v>
      </c>
      <c r="H11" s="4">
        <f t="shared" si="0"/>
        <v>375</v>
      </c>
    </row>
    <row r="12" spans="1:10" ht="15" x14ac:dyDescent="0.2">
      <c r="A12" s="87"/>
      <c r="B12" s="87" t="s">
        <v>595</v>
      </c>
      <c r="C12" s="87" t="s">
        <v>596</v>
      </c>
      <c r="D12" s="87">
        <v>53001049272</v>
      </c>
      <c r="E12" s="98" t="s">
        <v>625</v>
      </c>
      <c r="F12" s="98" t="s">
        <v>626</v>
      </c>
      <c r="G12" s="4">
        <v>500</v>
      </c>
      <c r="H12" s="4">
        <f t="shared" si="0"/>
        <v>500</v>
      </c>
    </row>
    <row r="13" spans="1:10" ht="15" x14ac:dyDescent="0.2">
      <c r="A13" s="87"/>
      <c r="B13" s="87" t="s">
        <v>530</v>
      </c>
      <c r="C13" s="87" t="s">
        <v>535</v>
      </c>
      <c r="D13" s="87">
        <v>62006031738</v>
      </c>
      <c r="E13" s="98" t="s">
        <v>625</v>
      </c>
      <c r="F13" s="98" t="s">
        <v>626</v>
      </c>
      <c r="G13" s="4">
        <v>1000</v>
      </c>
      <c r="H13" s="4">
        <f t="shared" si="0"/>
        <v>1000</v>
      </c>
    </row>
    <row r="14" spans="1:10" ht="15" x14ac:dyDescent="0.2">
      <c r="A14" s="87"/>
      <c r="B14" s="87" t="s">
        <v>597</v>
      </c>
      <c r="C14" s="87" t="s">
        <v>598</v>
      </c>
      <c r="D14" s="87">
        <v>1008024987</v>
      </c>
      <c r="E14" s="98" t="s">
        <v>625</v>
      </c>
      <c r="F14" s="98" t="s">
        <v>626</v>
      </c>
      <c r="G14" s="4">
        <v>1250</v>
      </c>
      <c r="H14" s="4">
        <f t="shared" si="0"/>
        <v>1250</v>
      </c>
    </row>
    <row r="15" spans="1:10" ht="15" x14ac:dyDescent="0.2">
      <c r="A15" s="87"/>
      <c r="B15" s="87" t="s">
        <v>599</v>
      </c>
      <c r="C15" s="87" t="s">
        <v>600</v>
      </c>
      <c r="D15" s="87">
        <v>45001017359</v>
      </c>
      <c r="E15" s="98" t="s">
        <v>625</v>
      </c>
      <c r="F15" s="98" t="s">
        <v>626</v>
      </c>
      <c r="G15" s="4">
        <v>500</v>
      </c>
      <c r="H15" s="4">
        <f t="shared" si="0"/>
        <v>500</v>
      </c>
    </row>
    <row r="16" spans="1:10" ht="15" x14ac:dyDescent="0.2">
      <c r="A16" s="87"/>
      <c r="B16" s="87" t="s">
        <v>601</v>
      </c>
      <c r="C16" s="87" t="s">
        <v>602</v>
      </c>
      <c r="D16" s="87">
        <v>1005044893</v>
      </c>
      <c r="E16" s="87" t="s">
        <v>624</v>
      </c>
      <c r="F16" s="98" t="s">
        <v>626</v>
      </c>
      <c r="G16" s="4">
        <v>75</v>
      </c>
      <c r="H16" s="4">
        <f t="shared" si="0"/>
        <v>75</v>
      </c>
    </row>
    <row r="17" spans="1:8" ht="15" x14ac:dyDescent="0.2">
      <c r="A17" s="87"/>
      <c r="B17" s="87" t="s">
        <v>603</v>
      </c>
      <c r="C17" s="87" t="s">
        <v>604</v>
      </c>
      <c r="D17" s="87">
        <v>1027040775</v>
      </c>
      <c r="E17" s="87" t="s">
        <v>625</v>
      </c>
      <c r="F17" s="98" t="s">
        <v>626</v>
      </c>
      <c r="G17" s="4">
        <v>1625</v>
      </c>
      <c r="H17" s="4">
        <f t="shared" si="0"/>
        <v>1625</v>
      </c>
    </row>
    <row r="18" spans="1:8" ht="30" x14ac:dyDescent="0.2">
      <c r="A18" s="87"/>
      <c r="B18" s="87" t="s">
        <v>605</v>
      </c>
      <c r="C18" s="87" t="s">
        <v>606</v>
      </c>
      <c r="D18" s="87">
        <v>59001024257</v>
      </c>
      <c r="E18" s="87" t="s">
        <v>625</v>
      </c>
      <c r="F18" s="98" t="s">
        <v>626</v>
      </c>
      <c r="G18" s="4">
        <v>625</v>
      </c>
      <c r="H18" s="4">
        <f t="shared" si="0"/>
        <v>625</v>
      </c>
    </row>
    <row r="19" spans="1:8" ht="15" x14ac:dyDescent="0.2">
      <c r="A19" s="87"/>
      <c r="B19" s="87" t="s">
        <v>607</v>
      </c>
      <c r="C19" s="87" t="s">
        <v>608</v>
      </c>
      <c r="D19" s="87">
        <v>61001037574</v>
      </c>
      <c r="E19" s="87" t="s">
        <v>625</v>
      </c>
      <c r="F19" s="98" t="s">
        <v>626</v>
      </c>
      <c r="G19" s="4">
        <v>1187.5</v>
      </c>
      <c r="H19" s="4">
        <f t="shared" si="0"/>
        <v>1187.5</v>
      </c>
    </row>
    <row r="20" spans="1:8" ht="30" x14ac:dyDescent="0.2">
      <c r="A20" s="87"/>
      <c r="B20" s="87" t="s">
        <v>609</v>
      </c>
      <c r="C20" s="87" t="s">
        <v>610</v>
      </c>
      <c r="D20" s="87">
        <v>1024035212</v>
      </c>
      <c r="E20" s="87" t="s">
        <v>625</v>
      </c>
      <c r="F20" s="98" t="s">
        <v>626</v>
      </c>
      <c r="G20" s="4">
        <v>625</v>
      </c>
      <c r="H20" s="4">
        <f t="shared" si="0"/>
        <v>625</v>
      </c>
    </row>
    <row r="21" spans="1:8" ht="15" x14ac:dyDescent="0.2">
      <c r="A21" s="87"/>
      <c r="B21" s="87" t="s">
        <v>611</v>
      </c>
      <c r="C21" s="87" t="s">
        <v>612</v>
      </c>
      <c r="D21" s="87">
        <v>57001014592</v>
      </c>
      <c r="E21" s="87" t="s">
        <v>625</v>
      </c>
      <c r="F21" s="98" t="s">
        <v>626</v>
      </c>
      <c r="G21" s="4">
        <v>437.5</v>
      </c>
      <c r="H21" s="4">
        <f t="shared" si="0"/>
        <v>437.5</v>
      </c>
    </row>
    <row r="22" spans="1:8" ht="30" x14ac:dyDescent="0.2">
      <c r="A22" s="87"/>
      <c r="B22" s="87" t="s">
        <v>613</v>
      </c>
      <c r="C22" s="87" t="s">
        <v>614</v>
      </c>
      <c r="D22" s="87">
        <v>1002002389</v>
      </c>
      <c r="E22" s="87" t="s">
        <v>625</v>
      </c>
      <c r="F22" s="98" t="s">
        <v>626</v>
      </c>
      <c r="G22" s="4">
        <v>1250</v>
      </c>
      <c r="H22" s="4">
        <f t="shared" si="0"/>
        <v>1250</v>
      </c>
    </row>
    <row r="23" spans="1:8" ht="15" x14ac:dyDescent="0.2">
      <c r="A23" s="87"/>
      <c r="B23" s="87" t="s">
        <v>615</v>
      </c>
      <c r="C23" s="87" t="s">
        <v>616</v>
      </c>
      <c r="D23" s="87">
        <v>1023001632</v>
      </c>
      <c r="E23" s="87" t="s">
        <v>625</v>
      </c>
      <c r="F23" s="98" t="s">
        <v>626</v>
      </c>
      <c r="G23" s="4">
        <v>500</v>
      </c>
      <c r="H23" s="4">
        <f t="shared" si="0"/>
        <v>500</v>
      </c>
    </row>
    <row r="24" spans="1:8" ht="15" x14ac:dyDescent="0.2">
      <c r="A24" s="87"/>
      <c r="B24" s="87" t="s">
        <v>617</v>
      </c>
      <c r="C24" s="87" t="s">
        <v>618</v>
      </c>
      <c r="D24" s="87">
        <v>35001015147</v>
      </c>
      <c r="E24" s="87" t="s">
        <v>625</v>
      </c>
      <c r="F24" s="98" t="s">
        <v>626</v>
      </c>
      <c r="G24" s="4">
        <v>2250</v>
      </c>
      <c r="H24" s="4">
        <f t="shared" si="0"/>
        <v>2250</v>
      </c>
    </row>
    <row r="25" spans="1:8" ht="15" x14ac:dyDescent="0.2">
      <c r="A25" s="87"/>
      <c r="B25" s="87" t="s">
        <v>619</v>
      </c>
      <c r="C25" s="87" t="s">
        <v>620</v>
      </c>
      <c r="D25" s="87">
        <v>16001003970</v>
      </c>
      <c r="E25" s="87" t="s">
        <v>625</v>
      </c>
      <c r="F25" s="98" t="s">
        <v>626</v>
      </c>
      <c r="G25" s="4">
        <v>1000</v>
      </c>
      <c r="H25" s="4">
        <f t="shared" si="0"/>
        <v>1000</v>
      </c>
    </row>
    <row r="26" spans="1:8" ht="30" x14ac:dyDescent="0.2">
      <c r="A26" s="87"/>
      <c r="B26" s="87" t="s">
        <v>621</v>
      </c>
      <c r="C26" s="87" t="s">
        <v>622</v>
      </c>
      <c r="D26" s="87">
        <v>33001019291</v>
      </c>
      <c r="E26" s="87" t="s">
        <v>625</v>
      </c>
      <c r="F26" s="98" t="s">
        <v>626</v>
      </c>
      <c r="G26" s="4">
        <v>3125</v>
      </c>
      <c r="H26" s="4">
        <v>1210.25</v>
      </c>
    </row>
    <row r="27" spans="1:8" ht="30" x14ac:dyDescent="0.2">
      <c r="A27" s="87"/>
      <c r="B27" s="87" t="s">
        <v>546</v>
      </c>
      <c r="C27" s="87" t="s">
        <v>623</v>
      </c>
      <c r="D27" s="87">
        <v>40001012316</v>
      </c>
      <c r="E27" s="87" t="s">
        <v>625</v>
      </c>
      <c r="F27" s="98" t="s">
        <v>626</v>
      </c>
      <c r="G27" s="4">
        <v>1250</v>
      </c>
      <c r="H27" s="4">
        <f t="shared" si="0"/>
        <v>1250</v>
      </c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316</v>
      </c>
      <c r="G34" s="86">
        <f>SUM(G9:G33)</f>
        <v>19887.5</v>
      </c>
      <c r="H34" s="86">
        <f>SUM(H9:H33)</f>
        <v>17972.75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 x14ac:dyDescent="0.3">
      <c r="A36" s="210" t="s">
        <v>409</v>
      </c>
      <c r="B36" s="210"/>
      <c r="C36" s="209"/>
      <c r="D36" s="209"/>
      <c r="E36" s="209"/>
      <c r="F36" s="209"/>
      <c r="G36" s="209"/>
      <c r="H36" s="181"/>
      <c r="I36" s="181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 x14ac:dyDescent="0.3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374</v>
      </c>
      <c r="D44" s="187"/>
      <c r="E44" s="209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251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2020-09-24T11:36:15Z</cp:lastPrinted>
  <dcterms:created xsi:type="dcterms:W3CDTF">2011-12-27T13:20:18Z</dcterms:created>
  <dcterms:modified xsi:type="dcterms:W3CDTF">2020-09-24T12:09:44Z</dcterms:modified>
</cp:coreProperties>
</file>