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no\2018\evropa-2018\nino-aprili-2019\ანგარიშები-შუალედური არჩევნები\"/>
    </mc:Choice>
  </mc:AlternateContent>
  <bookViews>
    <workbookView xWindow="0" yWindow="300" windowWidth="20730" windowHeight="9330" tabRatio="954" firstSheet="7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7" sheetId="12" r:id="rId15"/>
    <sheet name="ფორმა N8" sheetId="9" r:id="rId16"/>
    <sheet name="ფორმა N 8.1" sheetId="18" r:id="rId17"/>
    <sheet name="ფორმა N9" sheetId="10" r:id="rId18"/>
    <sheet name="ფორმა 9.1" sheetId="56" r:id="rId19"/>
    <sheet name="ფორმა 9.2" sheetId="57" r:id="rId20"/>
    <sheet name="ფორმა 9.6" sheetId="39" r:id="rId21"/>
    <sheet name="ფორმა N 9.7" sheetId="35" r:id="rId22"/>
    <sheet name="შემაჯამებელი ფორმა" sheetId="59" r:id="rId23"/>
    <sheet name="Validation" sheetId="13" state="veryHidden" r:id="rId24"/>
  </sheets>
  <externalReferences>
    <externalReference r:id="rId25"/>
    <externalReference r:id="rId26"/>
    <externalReference r:id="rId27"/>
  </externalReferences>
  <definedNames>
    <definedName name="_xlnm._FilterDatabase" localSheetId="5" hidden="1">'ფორმა 4.2'!$A$8:$I$36</definedName>
    <definedName name="_xlnm._FilterDatabase" localSheetId="10" hidden="1">'ფორმა 5.2'!$A$8:$I$32</definedName>
    <definedName name="_xlnm._FilterDatabase" localSheetId="18" hidden="1">'ფორმა 9.1'!$A$7:$I$39</definedName>
    <definedName name="_xlnm._FilterDatabase" localSheetId="0" hidden="1">'ფორმა N1'!$A$8:$L$8</definedName>
    <definedName name="_xlnm._FilterDatabase" localSheetId="1" hidden="1">'ფორმა N2'!$A$8:$F$8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N4.1'!$B$9:$D$21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Date" localSheetId="7">#REF!</definedName>
    <definedName name="Date" localSheetId="12">#REF!</definedName>
    <definedName name="Date" localSheetId="13">#REF!</definedName>
    <definedName name="Date" localSheetId="18">#REF!</definedName>
    <definedName name="Date" localSheetId="19">#REF!</definedName>
    <definedName name="Date" localSheetId="20">#REF!</definedName>
    <definedName name="Date" localSheetId="21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22">#REF!</definedName>
    <definedName name="Date">#REF!</definedName>
    <definedName name="_xlnm.Print_Area" localSheetId="5">'ფორმა 4.2'!$A$1:$I$57</definedName>
    <definedName name="_xlnm.Print_Area" localSheetId="7">'ფორმა 4.4'!$A$1:$H$46</definedName>
    <definedName name="_xlnm.Print_Area" localSheetId="10">'ფორმა 5.2'!$A$1:$I$54</definedName>
    <definedName name="_xlnm.Print_Area" localSheetId="12">'ფორმა 5.4'!$A$1:$H$46</definedName>
    <definedName name="_xlnm.Print_Area" localSheetId="13">'ფორმა 5.5'!$A$1:$M$49</definedName>
    <definedName name="_xlnm.Print_Area" localSheetId="18">'ფორმა 9.1'!$A$1:$I$64</definedName>
    <definedName name="_xlnm.Print_Area" localSheetId="19">'ფორმა 9.2'!$A$1:$K$35</definedName>
    <definedName name="_xlnm.Print_Area" localSheetId="20">'ფორმა 9.6'!$A$1:$I$35</definedName>
    <definedName name="_xlnm.Print_Area" localSheetId="16">'ფორმა N 8.1'!$A$1:$H$51</definedName>
    <definedName name="_xlnm.Print_Area" localSheetId="21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N4.1'!$A$1:$D$36</definedName>
    <definedName name="_xlnm.Print_Area" localSheetId="8">'ფორმა N5'!$A$1:$D$88</definedName>
    <definedName name="_xlnm.Print_Area" localSheetId="9">'ფორმა N5.1'!$A$1:$D$38</definedName>
    <definedName name="_xlnm.Print_Area" localSheetId="14">'ფორმა N7'!$A$1:$D$90</definedName>
    <definedName name="_xlnm.Print_Area" localSheetId="15">'ფორმა N8'!$A$1:$J$21</definedName>
    <definedName name="_xlnm.Print_Area" localSheetId="17">'ფორმა N9'!$A$1:$J$52</definedName>
    <definedName name="_xlnm.Print_Area" localSheetId="22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G43" i="29" l="1"/>
  <c r="I2" i="56" l="1"/>
  <c r="D11" i="12"/>
  <c r="D76" i="40" l="1"/>
  <c r="D67" i="40"/>
  <c r="D61" i="40"/>
  <c r="C61" i="40"/>
  <c r="D56" i="40"/>
  <c r="D50" i="40"/>
  <c r="C50" i="40"/>
  <c r="D39" i="40"/>
  <c r="D35" i="40"/>
  <c r="C35" i="40"/>
  <c r="D26" i="40"/>
  <c r="C26" i="40"/>
  <c r="C17" i="40"/>
  <c r="C12" i="40"/>
  <c r="D17" i="40" l="1"/>
  <c r="C20" i="40"/>
  <c r="D20" i="40"/>
  <c r="D16" i="40" l="1"/>
  <c r="C16" i="40"/>
  <c r="H43" i="29"/>
  <c r="C11" i="40" l="1"/>
  <c r="D12" i="40"/>
  <c r="I43" i="29"/>
  <c r="D11" i="40" l="1"/>
  <c r="C12" i="59"/>
  <c r="D73" i="47" l="1"/>
  <c r="D65" i="47"/>
  <c r="D59" i="47"/>
  <c r="D54" i="47"/>
  <c r="D37" i="47"/>
  <c r="D33" i="47"/>
  <c r="D15" i="47"/>
  <c r="C14" i="59" s="1"/>
  <c r="D10" i="47"/>
  <c r="C13" i="59" l="1"/>
  <c r="C11" i="59"/>
  <c r="D24" i="47"/>
  <c r="D48" i="47"/>
  <c r="D18" i="47" l="1"/>
  <c r="A5" i="56"/>
  <c r="H41" i="43"/>
  <c r="C73" i="47"/>
  <c r="C59" i="47"/>
  <c r="C54" i="47"/>
  <c r="C48" i="47"/>
  <c r="C37" i="47"/>
  <c r="C24" i="47"/>
  <c r="C15" i="47"/>
  <c r="D31" i="7"/>
  <c r="C31" i="7"/>
  <c r="D27" i="7"/>
  <c r="D26" i="7" s="1"/>
  <c r="C27" i="7"/>
  <c r="C26" i="7" s="1"/>
  <c r="D19" i="7"/>
  <c r="C19" i="7"/>
  <c r="D16" i="7"/>
  <c r="C16" i="7"/>
  <c r="D12" i="7"/>
  <c r="C12" i="7"/>
  <c r="C10" i="7" l="1"/>
  <c r="C9" i="7" s="1"/>
  <c r="D10" i="7"/>
  <c r="D9" i="7" s="1"/>
  <c r="G41" i="43"/>
  <c r="C18" i="47"/>
  <c r="D14" i="47"/>
  <c r="I41" i="43"/>
  <c r="C14" i="47" l="1"/>
  <c r="C10" i="47"/>
  <c r="D9" i="47"/>
  <c r="C10" i="59" s="1"/>
  <c r="C9" i="47" l="1"/>
  <c r="C25" i="59"/>
  <c r="C23" i="59"/>
  <c r="C21" i="59"/>
  <c r="C19" i="59"/>
  <c r="C18" i="59"/>
  <c r="I2" i="35" l="1"/>
  <c r="I2" i="39"/>
  <c r="K2" i="57"/>
  <c r="I2" i="10"/>
  <c r="G2" i="18"/>
  <c r="I2" i="9"/>
  <c r="D2" i="12"/>
  <c r="L3" i="46"/>
  <c r="G2" i="45"/>
  <c r="G2" i="44"/>
  <c r="C2" i="27"/>
  <c r="C2" i="47"/>
  <c r="G2" i="34"/>
  <c r="G2" i="30"/>
  <c r="I2" i="29"/>
  <c r="C2" i="26"/>
  <c r="C2" i="40"/>
  <c r="C2" i="7"/>
  <c r="C2" i="3"/>
  <c r="C2" i="59"/>
  <c r="A5" i="57"/>
  <c r="A6" i="59"/>
  <c r="I38" i="35" l="1"/>
  <c r="A5" i="9"/>
  <c r="A5" i="35" l="1"/>
  <c r="A5" i="39"/>
  <c r="A5" i="10"/>
  <c r="A5" i="18"/>
  <c r="A5" i="12"/>
  <c r="A6" i="46"/>
  <c r="A5" i="45"/>
  <c r="A5" i="44"/>
  <c r="A6" i="27"/>
  <c r="A5" i="47"/>
  <c r="A5" i="34"/>
  <c r="A5" i="30"/>
  <c r="A5" i="29"/>
  <c r="A6" i="26"/>
  <c r="A7" i="40"/>
  <c r="A5" i="7"/>
  <c r="A5" i="3"/>
  <c r="I34" i="44" l="1"/>
  <c r="H34" i="44"/>
  <c r="D31" i="3" l="1"/>
  <c r="C31" i="3"/>
  <c r="C24" i="59" l="1"/>
  <c r="L35" i="46"/>
  <c r="H34" i="45"/>
  <c r="G34" i="45"/>
  <c r="D27" i="3" l="1"/>
  <c r="C27" i="3"/>
  <c r="C22" i="59" l="1"/>
  <c r="C20" i="59" s="1"/>
  <c r="C12" i="3" l="1"/>
  <c r="A6" i="40" l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A4" i="29"/>
  <c r="D25" i="27" l="1"/>
  <c r="C25" i="27"/>
  <c r="A5" i="27"/>
  <c r="D22" i="26"/>
  <c r="C22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D10" i="12" s="1"/>
  <c r="C34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D66" i="12" l="1"/>
  <c r="C26" i="3"/>
  <c r="D10" i="3"/>
  <c r="B9" i="10"/>
  <c r="D44" i="12"/>
  <c r="J9" i="10"/>
  <c r="D26" i="3"/>
  <c r="C10" i="12"/>
  <c r="D9" i="10"/>
  <c r="F9" i="10"/>
  <c r="C10" i="3" l="1"/>
  <c r="D9" i="3"/>
  <c r="C64" i="12"/>
  <c r="C17" i="59" l="1"/>
  <c r="C9" i="3"/>
  <c r="C44" i="12"/>
</calcChain>
</file>

<file path=xl/sharedStrings.xml><?xml version="1.0" encoding="utf-8"?>
<sst xmlns="http://schemas.openxmlformats.org/spreadsheetml/2006/main" count="1346" uniqueCount="771">
  <si>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</si>
  <si>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</si>
  <si>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</si>
  <si>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</si>
  <si>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</si>
  <si>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</si>
  <si>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</si>
  <si>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</si>
  <si>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</si>
  <si>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</si>
  <si>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</si>
  <si>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</si>
  <si>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</si>
  <si>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</si>
  <si>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</si>
  <si>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</si>
  <si>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</si>
  <si>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</si>
  <si>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</si>
  <si>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</si>
  <si>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</si>
  <si>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</si>
  <si>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</si>
  <si>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</si>
  <si>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</si>
  <si>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</si>
  <si>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</si>
  <si>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</si>
  <si>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</si>
  <si>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</si>
  <si>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</si>
  <si>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</si>
  <si>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</si>
  <si>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</si>
  <si>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</si>
  <si>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</si>
  <si>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</si>
  <si>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</si>
  <si>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</si>
  <si>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</si>
  <si>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</si>
  <si>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</si>
  <si>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</si>
  <si>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</si>
  <si>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</si>
  <si>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</si>
  <si>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</si>
  <si>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</si>
  <si>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</si>
  <si>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</si>
  <si>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</si>
  <si>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</si>
  <si>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</si>
  <si>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</si>
  <si>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</si>
  <si>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</si>
  <si>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</si>
  <si>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</si>
  <si>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</si>
  <si>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</si>
  <si>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</si>
  <si>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</si>
  <si>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</si>
  <si>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</si>
  <si>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</si>
  <si>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</si>
  <si>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</si>
  <si>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</si>
  <si>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</si>
  <si>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</si>
  <si>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</si>
  <si>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</si>
  <si>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</si>
  <si>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</si>
  <si>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</si>
  <si>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</si>
  <si>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</si>
  <si>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</si>
  <si>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</si>
  <si>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</si>
  <si>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</si>
  <si>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</si>
  <si>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</si>
  <si>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</si>
  <si>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</si>
  <si>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</si>
  <si>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</si>
  <si>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</si>
  <si>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</si>
  <si>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</si>
  <si>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</si>
  <si>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</si>
  <si>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</si>
  <si>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</si>
  <si>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</si>
  <si>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</si>
  <si>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</si>
  <si>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</si>
  <si>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</si>
  <si>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</si>
  <si>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</si>
  <si>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</si>
  <si>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</si>
  <si>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</si>
  <si>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</si>
  <si>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</si>
  <si>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</si>
  <si>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</si>
  <si>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</si>
  <si>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</si>
  <si>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</si>
  <si>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</si>
  <si>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</si>
  <si>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</si>
  <si>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</si>
  <si>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</si>
  <si>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</si>
  <si>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</si>
  <si>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</si>
  <si>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</si>
  <si>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</si>
  <si>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</si>
  <si>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</si>
  <si>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</si>
  <si>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</si>
  <si>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</si>
  <si>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</si>
  <si>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</si>
  <si>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</si>
  <si>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</si>
  <si>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</si>
  <si>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</si>
  <si>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</si>
  <si>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</si>
  <si>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</si>
  <si>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</si>
  <si>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</si>
  <si>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</si>
  <si>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</si>
  <si>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</si>
  <si>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</si>
  <si>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</si>
  <si>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</si>
  <si>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</si>
  <si>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</si>
  <si>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</si>
  <si>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</si>
  <si>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</si>
  <si>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</si>
  <si>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</si>
  <si>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</si>
  <si>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</si>
  <si>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</si>
  <si>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</si>
  <si>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</si>
  <si>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</si>
  <si>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</si>
  <si>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</si>
  <si>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</si>
  <si>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</si>
  <si>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</si>
  <si>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</si>
  <si>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</si>
  <si>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</si>
  <si>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</si>
  <si>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</si>
  <si>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</si>
  <si>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</si>
  <si>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</si>
  <si>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</si>
  <si>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</si>
  <si>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</si>
  <si>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</si>
  <si>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</si>
  <si>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</si>
  <si>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</si>
  <si>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</si>
  <si>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</si>
  <si>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</si>
  <si>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</si>
  <si>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</si>
  <si>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</si>
  <si>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</si>
  <si>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</si>
  <si>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</si>
  <si>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</si>
  <si>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</si>
  <si>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</si>
  <si>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</si>
  <si>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</si>
  <si>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</si>
  <si>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</si>
  <si>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</si>
  <si>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</si>
  <si>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</si>
  <si>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</si>
  <si>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</si>
  <si>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</si>
  <si>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</si>
  <si>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</si>
  <si>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</si>
  <si>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</si>
  <si>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</si>
  <si>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</si>
  <si>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</si>
  <si>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</si>
  <si>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</si>
  <si>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</si>
  <si>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</si>
  <si>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</si>
  <si>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</si>
  <si>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</si>
  <si>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</si>
  <si>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</si>
  <si>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</si>
  <si>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</si>
  <si>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</si>
  <si>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</si>
  <si>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</si>
  <si>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</si>
  <si>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</si>
  <si>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</si>
  <si>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</si>
  <si>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</si>
  <si>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</si>
  <si>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</si>
  <si>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</si>
  <si>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</si>
  <si>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</si>
  <si>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</si>
  <si>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</si>
  <si>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</si>
  <si>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</si>
  <si>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</si>
  <si>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</si>
  <si>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</si>
  <si>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</si>
  <si>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</si>
  <si>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</si>
  <si>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</si>
  <si>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</si>
  <si>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</si>
  <si>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</si>
  <si>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</si>
  <si>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</si>
  <si>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</si>
  <si>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</si>
  <si>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</si>
  <si>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</si>
  <si>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</si>
  <si>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</si>
  <si>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</si>
  <si>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</si>
  <si>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</si>
  <si>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</si>
  <si>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</si>
  <si>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</si>
  <si>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</si>
  <si>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</si>
  <si>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</si>
  <si>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</si>
  <si>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</si>
  <si>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</si>
  <si>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</si>
  <si>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</si>
  <si>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</si>
  <si>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</si>
  <si>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</si>
  <si>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</si>
  <si>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</si>
  <si>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</si>
  <si>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</si>
  <si>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</si>
  <si>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</si>
  <si>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</si>
  <si>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</si>
  <si>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</si>
  <si>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</si>
  <si>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</si>
  <si>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</si>
  <si>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</si>
  <si>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</si>
  <si>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</si>
  <si>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</si>
  <si>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</si>
  <si>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</si>
  <si>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</si>
  <si>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</si>
  <si>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</si>
  <si>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</si>
  <si>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</si>
  <si>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</si>
  <si>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</si>
  <si>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</si>
  <si>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</si>
  <si>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</si>
  <si>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</si>
  <si>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</si>
  <si>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</si>
  <si>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</si>
  <si>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</si>
  <si>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</si>
  <si>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</si>
  <si>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</si>
  <si>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</si>
  <si>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</si>
  <si>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</si>
  <si>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</si>
  <si>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</si>
  <si>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</si>
  <si>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</si>
  <si>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</si>
  <si>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</si>
  <si>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</si>
  <si>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</si>
  <si>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</si>
  <si>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</si>
  <si>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</si>
  <si>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</si>
  <si>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</si>
  <si>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</si>
  <si>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</si>
  <si>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</si>
  <si>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</si>
  <si>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</si>
  <si>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</si>
  <si>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</si>
  <si>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</si>
  <si>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</si>
  <si>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</si>
  <si>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</si>
  <si>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</si>
  <si>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</si>
  <si>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</si>
  <si>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</si>
  <si>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</si>
  <si>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</si>
  <si>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</si>
  <si>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</si>
  <si>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</si>
  <si>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</si>
  <si>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</si>
  <si>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</si>
  <si>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</si>
  <si>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</si>
  <si>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</si>
  <si>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</si>
  <si>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</si>
  <si>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</si>
  <si>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</si>
  <si>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</si>
  <si>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</si>
  <si>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</si>
  <si>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</si>
  <si>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</si>
  <si>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</si>
  <si>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</si>
  <si>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</si>
  <si>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</si>
  <si>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</si>
  <si>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</si>
  <si>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</si>
  <si>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</si>
  <si>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</si>
  <si>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</si>
  <si>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</si>
  <si>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</si>
  <si>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</si>
  <si>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</si>
  <si>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</si>
  <si>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</si>
  <si>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</si>
  <si>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</si>
  <si>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</si>
  <si>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</si>
  <si>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</si>
  <si>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</si>
  <si>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</si>
  <si>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</si>
  <si>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</si>
  <si>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</si>
  <si>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</si>
  <si>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</si>
  <si>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</si>
  <si>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</si>
  <si>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</si>
  <si>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</si>
  <si>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</si>
  <si>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</si>
  <si>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</si>
  <si>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</si>
  <si>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</si>
  <si>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</si>
  <si>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</si>
  <si>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</si>
  <si>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</si>
  <si>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</si>
  <si>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</si>
  <si>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</si>
  <si>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</si>
  <si>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</si>
  <si>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</si>
  <si>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</si>
  <si>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</si>
  <si>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</si>
  <si>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</si>
  <si>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</si>
  <si>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</si>
  <si>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</si>
  <si>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</si>
  <si>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</si>
  <si>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</si>
  <si>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</si>
  <si>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</si>
  <si>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</si>
  <si>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</si>
  <si>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</si>
  <si>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</si>
  <si>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</si>
  <si>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</si>
  <si>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</si>
  <si>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</si>
  <si>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</si>
  <si>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</si>
  <si>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</si>
  <si>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</si>
  <si>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</si>
  <si>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</si>
  <si>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</si>
  <si>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</si>
  <si>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</si>
  <si>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</si>
  <si>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</si>
  <si>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</si>
  <si>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</si>
  <si>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</si>
  <si>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</si>
  <si>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</si>
  <si>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</si>
  <si>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</si>
  <si>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</si>
  <si>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</si>
  <si>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</si>
  <si>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</si>
  <si>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</si>
  <si>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</si>
  <si>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</si>
  <si>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</si>
  <si>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</si>
  <si>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</si>
  <si>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</si>
  <si>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</si>
  <si>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</si>
  <si>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</si>
  <si>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</si>
  <si>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</si>
  <si>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</si>
  <si>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</si>
  <si>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</si>
  <si>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</si>
  <si>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</si>
  <si>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</si>
  <si>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</si>
  <si>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</si>
  <si>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</si>
  <si>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</si>
  <si>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</si>
  <si>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</si>
  <si>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</si>
  <si>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</si>
  <si>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</si>
  <si>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</si>
  <si>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</si>
  <si>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</si>
  <si>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</si>
  <si>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</si>
  <si>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</si>
  <si>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</si>
  <si>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</si>
  <si>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</si>
  <si>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</si>
  <si>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</si>
  <si>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</si>
  <si>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</si>
  <si>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</si>
  <si>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</si>
  <si>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</si>
  <si>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</si>
  <si>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</si>
  <si>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</si>
  <si>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</si>
  <si>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01008012003</t>
  </si>
  <si>
    <t>ჯინჯოლავა</t>
  </si>
  <si>
    <t>01025014417</t>
  </si>
  <si>
    <t>ხაჭაპურიძე</t>
  </si>
  <si>
    <t>ლიბერთი</t>
  </si>
  <si>
    <t>იჯარა</t>
  </si>
  <si>
    <t>72.07.04.940</t>
  </si>
  <si>
    <t>ქ.დუშეთი, სტალინის ქ.#88</t>
  </si>
  <si>
    <t>71.21.02.195</t>
  </si>
  <si>
    <t>01017019404</t>
  </si>
  <si>
    <t>ნელი ჩხიკვაძე</t>
  </si>
  <si>
    <t>ხულო, ჭავჭავაძის ქ. 2</t>
  </si>
  <si>
    <t>23.11.01.069.01.501</t>
  </si>
  <si>
    <t>61009004129</t>
  </si>
  <si>
    <t xml:space="preserve">რამაზ ბოლქვაძე 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</si>
  <si>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</si>
  <si>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</si>
  <si>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</si>
  <si>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</si>
  <si>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</si>
  <si>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61008007806</t>
  </si>
  <si>
    <t>ავთანდილ ბერიძე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</si>
  <si>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</si>
  <si>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</si>
  <si>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</si>
  <si>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</si>
  <si>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მზიური სვანიძე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</si>
  <si>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</si>
  <si>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</si>
  <si>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</si>
  <si>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</si>
  <si>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</si>
  <si>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</si>
  <si>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</si>
  <si>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</si>
  <si>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</si>
  <si>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ლევან ბობოხიძე</t>
  </si>
  <si>
    <t>55001005379</t>
  </si>
  <si>
    <t>ქუთაისი, ნიუპორტის ქ. 5</t>
  </si>
  <si>
    <t>03.03.22.026.01.500</t>
  </si>
  <si>
    <t>60002006906</t>
  </si>
  <si>
    <t>გურამი ჯანელიძე</t>
  </si>
  <si>
    <t>ქ.ჭიათურა, ნინოშვილის ქ.16</t>
  </si>
  <si>
    <t>38.10.04.067.01.002</t>
  </si>
  <si>
    <t>54001018037</t>
  </si>
  <si>
    <t>ავთანდილ გვარუციძე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</si>
  <si>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</si>
  <si>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</si>
  <si>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</si>
  <si>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</si>
  <si>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ქ.წყალტუბო, რუსთაველის ქ.6</t>
  </si>
  <si>
    <t>221291144</t>
  </si>
  <si>
    <t>შპს "წყალტუბოპროფკურორტი"</t>
  </si>
  <si>
    <t>ქ.ვანი, ჯორჯიაშვილის ქ.#36</t>
  </si>
  <si>
    <t>31.01.29.268</t>
  </si>
  <si>
    <t>17001001286</t>
  </si>
  <si>
    <t>ირინე დვალიშვილი</t>
  </si>
  <si>
    <t>ბაღდათი, აკ.წერეთლის ქ.#6ა</t>
  </si>
  <si>
    <t>30.11.33.161</t>
  </si>
  <si>
    <t>მარნეული, ჩოლოყაშვილის N3</t>
  </si>
  <si>
    <t>83.02.06.577.01.504</t>
  </si>
  <si>
    <t>28001008957</t>
  </si>
  <si>
    <t>სამირ გასანოვი</t>
  </si>
  <si>
    <t>თემურ მგელაძე</t>
  </si>
  <si>
    <t>61009012499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</si>
  <si>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</si>
  <si>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</si>
  <si>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</si>
  <si>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</si>
  <si>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ახალციხე, ნათენაძის ქ. 2</t>
  </si>
  <si>
    <t>62.09.58.398</t>
  </si>
  <si>
    <t>424066352</t>
  </si>
  <si>
    <t>შპს "მესხეთი პალასი"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</si>
  <si>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</si>
  <si>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</si>
  <si>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</si>
  <si>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</si>
  <si>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</si>
  <si>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</si>
  <si>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</si>
  <si>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</si>
  <si>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</si>
  <si>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</si>
  <si>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</si>
  <si>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</si>
  <si>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დაბა ადიგენი,თამარ მეფის #4</t>
  </si>
  <si>
    <t>61.05.01.046</t>
  </si>
  <si>
    <t>ქ.თელავი, აბანოს ქ.#1</t>
  </si>
  <si>
    <t>53.20.37.050.01.504</t>
  </si>
  <si>
    <t>ნინო ზარიძე</t>
  </si>
  <si>
    <t>ქ.ამეტა, რუსთაველის #58</t>
  </si>
  <si>
    <t>50.04.09.039.01.501</t>
  </si>
  <si>
    <t>08001025021</t>
  </si>
  <si>
    <t>მარინე იდიძე</t>
  </si>
  <si>
    <t>დედოფლისწყარო,სტალინის ქ.41 კ.4.ბ-3</t>
  </si>
  <si>
    <t>52.08.06.080.01.003</t>
  </si>
  <si>
    <t>14001003829</t>
  </si>
  <si>
    <t>ზინა გელაშვილი</t>
  </si>
  <si>
    <t>გურჯაანი, ნონეშვილის გამზ.  N10</t>
  </si>
  <si>
    <t>51.01.60.029.01.525</t>
  </si>
  <si>
    <t>13001020067</t>
  </si>
  <si>
    <t>ნათელა სარქისაშვილი</t>
  </si>
  <si>
    <t>ქ.სიღნაღი, ბარათაშვილის ქ.20</t>
  </si>
  <si>
    <t>56.14.42.132</t>
  </si>
  <si>
    <t>40001008703</t>
  </si>
  <si>
    <t>ნინო ჭანიშვილი</t>
  </si>
  <si>
    <t>ნინო ნოღაიდელი</t>
  </si>
  <si>
    <t>01012015574</t>
  </si>
  <si>
    <t>01017016970</t>
  </si>
  <si>
    <t>01018002806</t>
  </si>
  <si>
    <t>01011011702</t>
  </si>
  <si>
    <t>01033002819</t>
  </si>
  <si>
    <t>01015001535</t>
  </si>
  <si>
    <t>01021008775</t>
  </si>
  <si>
    <t>01001064632</t>
  </si>
  <si>
    <t>45001003369</t>
  </si>
  <si>
    <t>43001002377</t>
  </si>
  <si>
    <t>47001015262</t>
  </si>
  <si>
    <t>18001023639</t>
  </si>
  <si>
    <t>იურიდიული სამსახურის უფროსი</t>
  </si>
  <si>
    <t>ბუღალტერი</t>
  </si>
  <si>
    <t>რეგიონალური სამსახური,სპეციალისტი</t>
  </si>
  <si>
    <t>სასწავლო ცენტრი, ტრენერი</t>
  </si>
  <si>
    <t>გოგოლიძე</t>
  </si>
  <si>
    <t xml:space="preserve">ტოროშელიძე </t>
  </si>
  <si>
    <t>იოსებ</t>
  </si>
  <si>
    <t>გძელიშვილი</t>
  </si>
  <si>
    <t>ცქიფურიშვილი</t>
  </si>
  <si>
    <t>ყაჯრიშვილი</t>
  </si>
  <si>
    <t>შალიკაშვილი</t>
  </si>
  <si>
    <t>გეწაძე</t>
  </si>
  <si>
    <t>გორდულაძე</t>
  </si>
  <si>
    <t xml:space="preserve">სევერიან </t>
  </si>
  <si>
    <t>მპგ "მოძრაობა თავისუფალი საქართველოსთვის"</t>
  </si>
  <si>
    <t>ქ.ზესტაფონი, რობაქიძის 1 ბ.1</t>
  </si>
  <si>
    <t>32.10.07.933.01.001</t>
  </si>
  <si>
    <t>85.21.25.458</t>
  </si>
  <si>
    <t>ქალაქი წალკა, 25 მარტის ქ.57ა</t>
  </si>
  <si>
    <t>ბათუმი, მ. აბაშიძის ქ. 53</t>
  </si>
  <si>
    <t>05.22.20.002.01.013</t>
  </si>
  <si>
    <t>01008000927</t>
  </si>
  <si>
    <r>
      <t>GE16LB</t>
    </r>
    <r>
      <rPr>
        <sz val="12"/>
        <rFont val="AcadNusx"/>
      </rPr>
      <t>0123160696602000</t>
    </r>
  </si>
  <si>
    <t>01027022859</t>
  </si>
  <si>
    <t>მარინე</t>
  </si>
  <si>
    <t xml:space="preserve"> ჭაია</t>
  </si>
  <si>
    <t xml:space="preserve">გელა </t>
  </si>
  <si>
    <t>სხილაძე</t>
  </si>
  <si>
    <t>სარაშვილი</t>
  </si>
  <si>
    <t>14001003768</t>
  </si>
  <si>
    <t>08001006879</t>
  </si>
  <si>
    <t>აბულაძე</t>
  </si>
  <si>
    <t>მერაბიშვილი</t>
  </si>
  <si>
    <t>კაციტაძე</t>
  </si>
  <si>
    <t>იაკობიძე</t>
  </si>
  <si>
    <t>ქებაძე</t>
  </si>
  <si>
    <t>კოკილაშვილი</t>
  </si>
  <si>
    <t>ქოიავა</t>
  </si>
  <si>
    <t xml:space="preserve">ხათუნა </t>
  </si>
  <si>
    <t>უძილაური</t>
  </si>
  <si>
    <t>საჩხერე,მერაბ კოსტავას 17</t>
  </si>
  <si>
    <t>35.01.14.039</t>
  </si>
  <si>
    <t>38001019287</t>
  </si>
  <si>
    <t>ზაზა კურტანიძე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</si>
  <si>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</si>
  <si>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</si>
  <si>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</si>
  <si>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</si>
  <si>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</si>
  <si>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</si>
  <si>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</si>
  <si>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</si>
  <si>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</si>
  <si>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</si>
  <si>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>რაისა ზურაბიანი</t>
  </si>
  <si>
    <t xml:space="preserve">გიორგი </t>
  </si>
  <si>
    <t>41001004171</t>
  </si>
  <si>
    <t xml:space="preserve">ავთანდილ </t>
  </si>
  <si>
    <t xml:space="preserve">გივი </t>
  </si>
  <si>
    <t xml:space="preserve">მარიამ </t>
  </si>
  <si>
    <t xml:space="preserve">გოგიტა </t>
  </si>
  <si>
    <t xml:space="preserve">წიწრიაშვილი </t>
  </si>
  <si>
    <t xml:space="preserve"> ნინო</t>
  </si>
  <si>
    <t xml:space="preserve">ვახტანგ </t>
  </si>
  <si>
    <t xml:space="preserve">ვახტანგი </t>
  </si>
  <si>
    <t xml:space="preserve">თამარ </t>
  </si>
  <si>
    <t xml:space="preserve">ლელა </t>
  </si>
  <si>
    <t xml:space="preserve">სვანიძე </t>
  </si>
  <si>
    <t xml:space="preserve">ლია </t>
  </si>
  <si>
    <t>რამინაშვილი</t>
  </si>
  <si>
    <t xml:space="preserve">მარინე </t>
  </si>
  <si>
    <t xml:space="preserve">მარჯანიძე </t>
  </si>
  <si>
    <t>29.08.38.065</t>
  </si>
  <si>
    <t>21.07.34.443</t>
  </si>
  <si>
    <t>03/20/2019-04/09/2019</t>
  </si>
  <si>
    <t xml:space="preserve"> დავით</t>
  </si>
  <si>
    <t>დემეტრაძე</t>
  </si>
  <si>
    <t xml:space="preserve">მაია </t>
  </si>
  <si>
    <t>პარტიის თავმჯდომარე</t>
  </si>
  <si>
    <t>01024019598</t>
  </si>
  <si>
    <t>47001003304</t>
  </si>
  <si>
    <t>51001001896</t>
  </si>
  <si>
    <t>01001016590</t>
  </si>
  <si>
    <t>პრემი</t>
  </si>
  <si>
    <t>93756.94</t>
  </si>
  <si>
    <t>01.01.2019-30.11.2019 და ავტ. 31.12.2020</t>
  </si>
  <si>
    <t>ქალაქი გარდაბანი</t>
  </si>
  <si>
    <t>81.15.15.114</t>
  </si>
  <si>
    <t>12001004074</t>
  </si>
  <si>
    <t>გოიჩაკ ალახვერდიევი</t>
  </si>
  <si>
    <t>ქ.ლაგოდეხი,ზაქათალის ქ.# 38</t>
  </si>
  <si>
    <t>54.01.56.419</t>
  </si>
  <si>
    <t>25001004644</t>
  </si>
  <si>
    <t>ნატალია ნაყეური</t>
  </si>
  <si>
    <t>09001015587</t>
  </si>
  <si>
    <t>მაკა გიორგიძე</t>
  </si>
  <si>
    <t>01.12.2017 31.12.2020</t>
  </si>
  <si>
    <t>01.12.2018-31.10.2019 და ავტ. 31.12.2020</t>
  </si>
  <si>
    <t>01.02.2019-31.12.2019 და ავტ. 31.12.2020</t>
  </si>
  <si>
    <t>10.01.2019-30.11.2019 და ავტ. 31.12.2020</t>
  </si>
  <si>
    <t>ქ.ბათუმი, ფრიდინ  ხალვაშის გამზ.251 ბ ბ.2</t>
  </si>
  <si>
    <t>05.35.23.225.01.002</t>
  </si>
  <si>
    <t>01.02.2019-30.11.2019 და ავტ. 31.12.2020</t>
  </si>
  <si>
    <t>61006017425</t>
  </si>
  <si>
    <t>ხათუნა ვასაძე</t>
  </si>
  <si>
    <t>ქ.რუსთავი  კოსტავას გამზ. #4</t>
  </si>
  <si>
    <t>02.05.06.082.01.513</t>
  </si>
  <si>
    <t>ლელა გოძიაშვილი</t>
  </si>
  <si>
    <t>01.06.2019-30.11.2019 და ავტ. 31.12.2020</t>
  </si>
  <si>
    <t>ქ.საგარეჯო, სტალინის ქ.#84</t>
  </si>
  <si>
    <t>55.12.52.264</t>
  </si>
  <si>
    <t>36001035662</t>
  </si>
  <si>
    <t>მარიამი ქვლივიძე</t>
  </si>
  <si>
    <t>დაბა ლენტეხი,თამარ მეფის # 12 შენობა 3</t>
  </si>
  <si>
    <t>87.04.24.207</t>
  </si>
  <si>
    <t>ელევნორა ონიანი</t>
  </si>
  <si>
    <t>16.05.2018-16.05.2019 და ავტ.16.05.2020</t>
  </si>
  <si>
    <t>ირაკლი გაბისონია</t>
  </si>
  <si>
    <t>29001032354</t>
  </si>
  <si>
    <t>41.09.39.392</t>
  </si>
  <si>
    <t xml:space="preserve">მარტვილი, თავისუფლების ქ. </t>
  </si>
  <si>
    <t>თეიმურაზ ხარებაშვილი</t>
  </si>
  <si>
    <t>59001032210</t>
  </si>
  <si>
    <t>66.45.19.015</t>
  </si>
  <si>
    <t>ქალაქი გორი ქუთაისის ქ. 41</t>
  </si>
  <si>
    <t>თორნიკე ხარჩილავა</t>
  </si>
  <si>
    <t>51001000281</t>
  </si>
  <si>
    <t>47.11.43.020</t>
  </si>
  <si>
    <t>ქ.წალენჯიხა, 9 აპრილის ქ.#2</t>
  </si>
  <si>
    <t>რომეო ჭითავა</t>
  </si>
  <si>
    <t>58001006638</t>
  </si>
  <si>
    <t>45.21.23.045.01.503</t>
  </si>
  <si>
    <t>ხობი, ცოტნე დადიანის N208</t>
  </si>
  <si>
    <t>იამზე ზარანდია-ეჯიბია</t>
  </si>
  <si>
    <t>39001013821</t>
  </si>
  <si>
    <t>44.01.31.485</t>
  </si>
  <si>
    <t>სენაკი,დ.ვახანიას ქ.#10</t>
  </si>
  <si>
    <t>ციცინო ნეფარიძე</t>
  </si>
  <si>
    <t>04001002669</t>
  </si>
  <si>
    <t>ამბროლაური,კოსტავას ქ 1</t>
  </si>
  <si>
    <t>ვახტანგი დარცმელიძე</t>
  </si>
  <si>
    <t>42031001437</t>
  </si>
  <si>
    <t>04.01.09.131.01.004</t>
  </si>
  <si>
    <t>ფოთი, გორგასლის ქ. 24</t>
  </si>
  <si>
    <t>ნუკრი ოსეფაიშვილი</t>
  </si>
  <si>
    <t>46001004225</t>
  </si>
  <si>
    <t>28.01.22.081.01.500</t>
  </si>
  <si>
    <t>ჩოხატაური, დუმბაძის ქ.7 შენობა 1, სართ.2</t>
  </si>
  <si>
    <t>01.04.2019-31.12.2019 და ავტ-12.10.2019</t>
  </si>
  <si>
    <t>01.04.2019-31.12.2019 და ავტ-12.10.2020</t>
  </si>
  <si>
    <t>01.04.2019-31.12.2019 და ავტ-12.10.2021</t>
  </si>
  <si>
    <t>01.04.2019-31.12.2019 და ავტ-12.10.2022</t>
  </si>
  <si>
    <t>01.04.2019-31.12.2019 და ავტ-12.10.2023</t>
  </si>
  <si>
    <t>01.04.2019-31.12.2019 და ავტ-12.10.2024</t>
  </si>
  <si>
    <t>01.04.2019-31.12.2019 და ავტ-12.10.2025</t>
  </si>
  <si>
    <t>01.04.2019-31.12.2019 და ავტ-12.10.2026</t>
  </si>
  <si>
    <t>415030166</t>
  </si>
  <si>
    <t>მპგ"მოძრაობა თავისუფალი საქართველოსთვის"</t>
  </si>
  <si>
    <t>01.02.2019-31.03.2019</t>
  </si>
  <si>
    <t>01.01.2019-31.03.2019</t>
  </si>
  <si>
    <t>01.12.2018-31.03.2019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</si>
</sst>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0"/>
      <color rgb="FF000000"/>
      <name val="Sylfaen"/>
      <family val="1"/>
    </font>
    <font>
      <sz val="12"/>
      <name val="Sylfaen"/>
      <family val="1"/>
    </font>
    <font>
      <sz val="12"/>
      <name val="AcadNusx"/>
    </font>
    <font>
      <sz val="12"/>
      <color theme="1"/>
      <name val="Sylfaen"/>
      <family val="1"/>
    </font>
    <font>
      <sz val="12"/>
      <color rgb="FF000000"/>
      <name val="Sylfaen"/>
      <family val="1"/>
    </font>
    <font>
      <sz val="1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1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Fill="1" applyBorder="1" applyAlignment="1" applyProtection="1">
      <alignment horizontal="left" inden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3" fontId="22" fillId="4" borderId="1" xfId="1" applyNumberFormat="1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27" xfId="2" applyFont="1" applyFill="1" applyBorder="1" applyAlignment="1" applyProtection="1">
      <alignment horizontal="center" vertical="top" wrapText="1"/>
    </xf>
    <xf numFmtId="1" fontId="24" fillId="4" borderId="27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8" xfId="2" applyFont="1" applyFill="1" applyBorder="1" applyAlignment="1" applyProtection="1">
      <alignment horizontal="left" vertical="top"/>
      <protection locked="0"/>
    </xf>
    <xf numFmtId="0" fontId="24" fillId="4" borderId="28" xfId="2" applyFont="1" applyFill="1" applyBorder="1" applyAlignment="1" applyProtection="1">
      <alignment horizontal="left" vertical="top" wrapText="1"/>
      <protection locked="0"/>
    </xf>
    <xf numFmtId="0" fontId="24" fillId="4" borderId="29" xfId="2" applyFont="1" applyFill="1" applyBorder="1" applyAlignment="1" applyProtection="1">
      <alignment horizontal="left" vertical="top" wrapText="1"/>
      <protection locked="0"/>
    </xf>
    <xf numFmtId="1" fontId="24" fillId="4" borderId="29" xfId="2" applyNumberFormat="1" applyFont="1" applyFill="1" applyBorder="1" applyAlignment="1" applyProtection="1">
      <alignment horizontal="left" vertical="top" wrapText="1"/>
      <protection locked="0"/>
    </xf>
    <xf numFmtId="1" fontId="24" fillId="4" borderId="30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Protection="1">
      <protection locked="0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3" borderId="25" xfId="9" applyFont="1" applyFill="1" applyBorder="1" applyAlignment="1" applyProtection="1">
      <alignment vertical="center"/>
      <protection locked="0"/>
    </xf>
    <xf numFmtId="0" fontId="32" fillId="3" borderId="23" xfId="9" applyFont="1" applyFill="1" applyBorder="1" applyAlignment="1" applyProtection="1">
      <alignment vertical="center" wrapText="1"/>
      <protection locked="0"/>
    </xf>
    <xf numFmtId="0" fontId="32" fillId="3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3" borderId="21" xfId="9" applyFont="1" applyFill="1" applyBorder="1" applyAlignment="1" applyProtection="1">
      <alignment vertical="center"/>
      <protection locked="0"/>
    </xf>
    <xf numFmtId="0" fontId="32" fillId="3" borderId="1" xfId="9" applyFont="1" applyFill="1" applyBorder="1" applyAlignment="1" applyProtection="1">
      <alignment vertical="center" wrapText="1"/>
      <protection locked="0"/>
    </xf>
    <xf numFmtId="0" fontId="32" fillId="3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6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1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4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7" fillId="4" borderId="38" xfId="9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vertical="center"/>
    </xf>
    <xf numFmtId="0" fontId="27" fillId="4" borderId="0" xfId="9" applyFont="1" applyFill="1" applyBorder="1" applyAlignment="1" applyProtection="1">
      <alignment vertical="center"/>
    </xf>
    <xf numFmtId="0" fontId="28" fillId="4" borderId="0" xfId="9" applyFont="1" applyFill="1" applyBorder="1" applyAlignment="1" applyProtection="1">
      <alignment vertical="center"/>
    </xf>
    <xf numFmtId="0" fontId="27" fillId="4" borderId="39" xfId="9" applyFont="1" applyFill="1" applyBorder="1" applyAlignment="1" applyProtection="1">
      <alignment vertical="center"/>
    </xf>
    <xf numFmtId="0" fontId="19" fillId="4" borderId="38" xfId="9" applyFont="1" applyFill="1" applyBorder="1" applyAlignment="1" applyProtection="1">
      <alignment vertical="center"/>
      <protection locked="0"/>
    </xf>
    <xf numFmtId="0" fontId="19" fillId="4" borderId="0" xfId="9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vertical="center"/>
      <protection locked="0"/>
    </xf>
    <xf numFmtId="49" fontId="19" fillId="4" borderId="0" xfId="9" applyNumberFormat="1" applyFont="1" applyFill="1" applyBorder="1" applyAlignment="1" applyProtection="1">
      <alignment vertical="center"/>
      <protection locked="0"/>
    </xf>
    <xf numFmtId="14" fontId="19" fillId="4" borderId="0" xfId="9" applyNumberFormat="1" applyFont="1" applyFill="1" applyBorder="1" applyAlignment="1" applyProtection="1">
      <alignment vertical="center"/>
    </xf>
    <xf numFmtId="167" fontId="19" fillId="4" borderId="0" xfId="9" applyNumberFormat="1" applyFont="1" applyFill="1" applyBorder="1" applyAlignment="1" applyProtection="1">
      <alignment vertical="center"/>
    </xf>
    <xf numFmtId="0" fontId="21" fillId="4" borderId="0" xfId="9" applyFont="1" applyFill="1" applyBorder="1" applyAlignment="1" applyProtection="1">
      <alignment horizontal="right" vertical="center"/>
    </xf>
    <xf numFmtId="0" fontId="19" fillId="4" borderId="39" xfId="9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39" xfId="0" applyFont="1" applyFill="1" applyBorder="1" applyAlignment="1" applyProtection="1">
      <alignment vertical="center"/>
    </xf>
    <xf numFmtId="0" fontId="19" fillId="4" borderId="38" xfId="9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39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26" fillId="4" borderId="6" xfId="2" applyFont="1" applyFill="1" applyBorder="1" applyAlignment="1" applyProtection="1">
      <alignment horizontal="center" vertical="center" wrapText="1"/>
    </xf>
    <xf numFmtId="1" fontId="26" fillId="4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4" borderId="39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9" fillId="4" borderId="0" xfId="9" applyFont="1" applyFill="1" applyAlignment="1" applyProtection="1">
      <alignment vertical="center"/>
      <protection locked="0"/>
    </xf>
    <xf numFmtId="14" fontId="21" fillId="4" borderId="0" xfId="9" applyNumberFormat="1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horizontal="left" vertical="center"/>
    </xf>
    <xf numFmtId="0" fontId="31" fillId="4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0" xfId="1" applyFont="1" applyFill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 applyProtection="1"/>
    <xf numFmtId="0" fontId="17" fillId="0" borderId="0" xfId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/>
    </xf>
    <xf numFmtId="3" fontId="22" fillId="0" borderId="1" xfId="1" applyNumberFormat="1" applyFont="1" applyFill="1" applyBorder="1" applyAlignment="1" applyProtection="1">
      <alignment horizontal="left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>
      <protection locked="0"/>
    </xf>
    <xf numFmtId="0" fontId="22" fillId="0" borderId="1" xfId="0" applyFont="1" applyFill="1" applyBorder="1" applyProtection="1"/>
    <xf numFmtId="0" fontId="22" fillId="0" borderId="0" xfId="1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Protection="1">
      <protection locked="0"/>
    </xf>
    <xf numFmtId="0" fontId="23" fillId="0" borderId="0" xfId="1" applyFont="1" applyFill="1" applyAlignment="1" applyProtection="1">
      <alignment horizontal="center" vertical="center" wrapText="1"/>
      <protection locked="0"/>
    </xf>
    <xf numFmtId="0" fontId="17" fillId="0" borderId="1" xfId="0" applyFont="1" applyFill="1" applyBorder="1" applyProtection="1"/>
    <xf numFmtId="0" fontId="17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Protection="1">
      <protection locked="0"/>
    </xf>
    <xf numFmtId="0" fontId="16" fillId="0" borderId="0" xfId="0" applyFont="1" applyFill="1"/>
    <xf numFmtId="0" fontId="17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3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/>
    <xf numFmtId="49" fontId="37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4" borderId="0" xfId="1" applyFont="1" applyFill="1" applyAlignment="1" applyProtection="1">
      <alignment horizontal="right" vertical="center"/>
    </xf>
    <xf numFmtId="0" fontId="17" fillId="4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37" fillId="0" borderId="1" xfId="0" applyNumberFormat="1" applyFont="1" applyFill="1" applyBorder="1" applyAlignment="1">
      <alignment horizontal="center" wrapText="1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22" fillId="4" borderId="0" xfId="0" applyFont="1" applyFill="1" applyAlignment="1" applyProtection="1"/>
    <xf numFmtId="0" fontId="17" fillId="4" borderId="0" xfId="0" applyFont="1" applyFill="1" applyBorder="1" applyAlignment="1" applyProtection="1"/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/>
    <xf numFmtId="0" fontId="17" fillId="4" borderId="0" xfId="0" applyFont="1" applyFill="1" applyAlignment="1" applyProtection="1">
      <alignment horizontal="left"/>
    </xf>
    <xf numFmtId="0" fontId="17" fillId="2" borderId="0" xfId="0" applyFont="1" applyFill="1" applyAlignment="1" applyProtection="1">
      <alignment horizontal="left"/>
    </xf>
    <xf numFmtId="0" fontId="17" fillId="4" borderId="0" xfId="1" applyFont="1" applyFill="1" applyAlignment="1" applyProtection="1">
      <alignment horizontal="left" vertical="center"/>
    </xf>
    <xf numFmtId="3" fontId="22" fillId="5" borderId="1" xfId="1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protection locked="0"/>
    </xf>
    <xf numFmtId="0" fontId="37" fillId="0" borderId="1" xfId="0" applyFont="1" applyFill="1" applyBorder="1" applyAlignment="1"/>
    <xf numFmtId="0" fontId="22" fillId="0" borderId="1" xfId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protection locked="0"/>
    </xf>
    <xf numFmtId="3" fontId="22" fillId="4" borderId="1" xfId="0" applyNumberFormat="1" applyFont="1" applyFill="1" applyBorder="1" applyAlignment="1" applyProtection="1">
      <alignment horizontal="left"/>
    </xf>
    <xf numFmtId="0" fontId="2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2" borderId="3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/>
    <xf numFmtId="0" fontId="16" fillId="2" borderId="0" xfId="0" applyFont="1" applyFill="1" applyAlignment="1">
      <alignment horizontal="left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8" fillId="0" borderId="1" xfId="0" applyFont="1" applyBorder="1"/>
    <xf numFmtId="0" fontId="22" fillId="0" borderId="0" xfId="3" applyFont="1" applyAlignment="1" applyProtection="1">
      <alignment horizontal="center"/>
      <protection locked="0"/>
    </xf>
    <xf numFmtId="0" fontId="17" fillId="0" borderId="3" xfId="3" applyFont="1" applyBorder="1" applyProtection="1">
      <protection locked="0"/>
    </xf>
    <xf numFmtId="0" fontId="11" fillId="0" borderId="3" xfId="3" applyBorder="1"/>
    <xf numFmtId="14" fontId="11" fillId="0" borderId="1" xfId="3" applyNumberFormat="1" applyFill="1" applyBorder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9" fillId="0" borderId="18" xfId="9" applyFont="1" applyFill="1" applyBorder="1" applyAlignment="1" applyProtection="1">
      <alignment horizontal="center" vertical="center"/>
      <protection locked="0"/>
    </xf>
    <xf numFmtId="0" fontId="19" fillId="0" borderId="2" xfId="9" applyFont="1" applyFill="1" applyBorder="1" applyAlignment="1" applyProtection="1">
      <alignment vertical="center" wrapText="1"/>
      <protection locked="0"/>
    </xf>
    <xf numFmtId="0" fontId="19" fillId="0" borderId="18" xfId="9" applyFont="1" applyFill="1" applyBorder="1" applyAlignment="1" applyProtection="1">
      <alignment vertical="center" wrapText="1"/>
      <protection locked="0"/>
    </xf>
    <xf numFmtId="0" fontId="19" fillId="0" borderId="19" xfId="9" applyFont="1" applyFill="1" applyBorder="1" applyAlignment="1" applyProtection="1">
      <alignment vertical="center"/>
      <protection locked="0"/>
    </xf>
    <xf numFmtId="0" fontId="19" fillId="0" borderId="37" xfId="9" applyFont="1" applyFill="1" applyBorder="1" applyAlignment="1" applyProtection="1">
      <alignment vertical="center" wrapText="1"/>
      <protection locked="0"/>
    </xf>
    <xf numFmtId="0" fontId="19" fillId="0" borderId="0" xfId="9" applyFont="1" applyFill="1" applyAlignment="1" applyProtection="1">
      <alignment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0" fillId="6" borderId="0" xfId="4" applyFont="1" applyFill="1" applyProtection="1">
      <protection locked="0"/>
    </xf>
    <xf numFmtId="0" fontId="17" fillId="6" borderId="0" xfId="0" applyFont="1" applyFill="1" applyProtection="1">
      <protection locked="0"/>
    </xf>
    <xf numFmtId="0" fontId="23" fillId="7" borderId="0" xfId="1" applyFont="1" applyFill="1" applyAlignment="1" applyProtection="1">
      <alignment horizontal="center" vertical="center" wrapText="1"/>
      <protection locked="0"/>
    </xf>
    <xf numFmtId="0" fontId="17" fillId="7" borderId="0" xfId="3" applyFont="1" applyFill="1" applyProtection="1">
      <protection locked="0"/>
    </xf>
    <xf numFmtId="0" fontId="11" fillId="4" borderId="1" xfId="0" applyFont="1" applyFill="1" applyBorder="1"/>
    <xf numFmtId="3" fontId="22" fillId="0" borderId="1" xfId="0" applyNumberFormat="1" applyFont="1" applyFill="1" applyBorder="1" applyAlignment="1" applyProtection="1">
      <alignment horizontal="left"/>
    </xf>
    <xf numFmtId="0" fontId="22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protection locked="0"/>
    </xf>
    <xf numFmtId="0" fontId="17" fillId="0" borderId="3" xfId="0" applyFont="1" applyFill="1" applyBorder="1" applyAlignment="1" applyProtection="1">
      <alignment horizontal="left"/>
      <protection locked="0"/>
    </xf>
    <xf numFmtId="0" fontId="17" fillId="0" borderId="0" xfId="0" applyFont="1" applyFill="1"/>
    <xf numFmtId="0" fontId="17" fillId="0" borderId="1" xfId="0" applyFont="1" applyFill="1" applyBorder="1" applyAlignment="1"/>
    <xf numFmtId="0" fontId="22" fillId="0" borderId="0" xfId="0" applyFont="1" applyFill="1"/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/>
    <xf numFmtId="0" fontId="17" fillId="0" borderId="0" xfId="1" applyFont="1" applyFill="1" applyAlignment="1" applyProtection="1">
      <alignment horizontal="right" vertical="center"/>
    </xf>
    <xf numFmtId="0" fontId="11" fillId="0" borderId="0" xfId="3" applyFill="1" applyBorder="1" applyProtection="1"/>
    <xf numFmtId="0" fontId="11" fillId="0" borderId="0" xfId="3" applyFill="1" applyProtection="1"/>
    <xf numFmtId="0" fontId="21" fillId="0" borderId="1" xfId="15" applyFont="1" applyFill="1" applyBorder="1" applyAlignment="1" applyProtection="1">
      <alignment horizontal="center" vertical="center" wrapText="1"/>
    </xf>
    <xf numFmtId="0" fontId="24" fillId="0" borderId="40" xfId="2" applyFont="1" applyFill="1" applyBorder="1" applyAlignment="1" applyProtection="1">
      <alignment horizontal="center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19" fillId="0" borderId="38" xfId="9" applyNumberFormat="1" applyFont="1" applyBorder="1" applyAlignment="1" applyProtection="1">
      <alignment horizontal="right" vertical="center"/>
      <protection locked="0"/>
    </xf>
    <xf numFmtId="0" fontId="29" fillId="0" borderId="10" xfId="9" applyFont="1" applyFill="1" applyBorder="1" applyAlignment="1" applyProtection="1">
      <alignment horizontal="center" vertical="center" wrapText="1"/>
    </xf>
    <xf numFmtId="49" fontId="29" fillId="0" borderId="14" xfId="9" applyNumberFormat="1" applyFont="1" applyFill="1" applyBorder="1" applyAlignment="1" applyProtection="1">
      <alignment horizontal="center" vertical="center" wrapText="1"/>
    </xf>
    <xf numFmtId="0" fontId="29" fillId="0" borderId="17" xfId="9" applyFont="1" applyFill="1" applyBorder="1" applyAlignment="1" applyProtection="1">
      <alignment horizontal="center" vertical="center" wrapText="1"/>
    </xf>
    <xf numFmtId="0" fontId="29" fillId="0" borderId="16" xfId="9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3" applyFont="1" applyFill="1" applyBorder="1" applyAlignment="1" applyProtection="1">
      <alignment horizontal="right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3" fontId="22" fillId="0" borderId="1" xfId="0" applyNumberFormat="1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right"/>
    </xf>
    <xf numFmtId="0" fontId="17" fillId="0" borderId="32" xfId="0" applyFont="1" applyFill="1" applyBorder="1" applyAlignment="1" applyProtection="1">
      <alignment horizontal="right"/>
    </xf>
    <xf numFmtId="0" fontId="17" fillId="0" borderId="4" xfId="0" applyFont="1" applyFill="1" applyBorder="1" applyAlignment="1" applyProtection="1">
      <alignment horizontal="right"/>
      <protection locked="0"/>
    </xf>
    <xf numFmtId="0" fontId="17" fillId="0" borderId="2" xfId="0" applyFont="1" applyFill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  <protection locked="0"/>
    </xf>
    <xf numFmtId="0" fontId="17" fillId="0" borderId="0" xfId="3" applyFont="1" applyFill="1" applyProtection="1"/>
    <xf numFmtId="3" fontId="22" fillId="0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3" applyFont="1" applyFill="1" applyBorder="1" applyProtection="1"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3" fontId="17" fillId="0" borderId="33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0" fontId="17" fillId="0" borderId="5" xfId="3" applyFont="1" applyFill="1" applyBorder="1" applyAlignment="1" applyProtection="1">
      <alignment horizontal="left" vertical="center" indent="1"/>
    </xf>
    <xf numFmtId="3" fontId="17" fillId="0" borderId="32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0" fontId="17" fillId="0" borderId="0" xfId="1" applyFont="1" applyFill="1" applyBorder="1" applyAlignment="1" applyProtection="1">
      <alignment horizontal="left" vertical="center" wrapText="1" indent="1"/>
    </xf>
    <xf numFmtId="0" fontId="0" fillId="0" borderId="0" xfId="0" applyFill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wrapText="1"/>
    </xf>
    <xf numFmtId="0" fontId="19" fillId="0" borderId="1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horizontal="center" vertical="center" wrapText="1"/>
    </xf>
    <xf numFmtId="0" fontId="21" fillId="0" borderId="5" xfId="4" applyFont="1" applyFill="1" applyBorder="1" applyAlignment="1" applyProtection="1">
      <alignment horizontal="center" vertical="center" wrapText="1"/>
    </xf>
    <xf numFmtId="0" fontId="21" fillId="0" borderId="4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vertical="center" wrapText="1"/>
      <protection locked="0"/>
    </xf>
    <xf numFmtId="3" fontId="17" fillId="0" borderId="1" xfId="3" applyNumberFormat="1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/>
      <protection locked="0"/>
    </xf>
    <xf numFmtId="0" fontId="40" fillId="0" borderId="1" xfId="0" applyFont="1" applyFill="1" applyBorder="1" applyAlignment="1">
      <alignment horizontal="left"/>
    </xf>
    <xf numFmtId="0" fontId="40" fillId="0" borderId="1" xfId="0" applyFont="1" applyFill="1" applyBorder="1" applyAlignment="1"/>
    <xf numFmtId="0" fontId="41" fillId="0" borderId="1" xfId="0" applyFont="1" applyFill="1" applyBorder="1" applyAlignment="1">
      <alignment horizontal="left"/>
    </xf>
    <xf numFmtId="49" fontId="38" fillId="0" borderId="1" xfId="0" applyNumberFormat="1" applyFont="1" applyFill="1" applyBorder="1" applyAlignment="1" applyProtection="1">
      <alignment vertical="center" wrapText="1"/>
      <protection locked="0"/>
    </xf>
    <xf numFmtId="0" fontId="40" fillId="0" borderId="1" xfId="0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/>
    <xf numFmtId="49" fontId="41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2" fontId="40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 applyProtection="1">
      <alignment horizontal="left" vertical="center"/>
    </xf>
    <xf numFmtId="49" fontId="38" fillId="0" borderId="1" xfId="0" applyNumberFormat="1" applyFont="1" applyFill="1" applyBorder="1" applyAlignment="1" applyProtection="1">
      <alignment horizontal="left" vertical="center" wrapText="1"/>
    </xf>
    <xf numFmtId="2" fontId="38" fillId="0" borderId="1" xfId="0" applyNumberFormat="1" applyFont="1" applyFill="1" applyBorder="1" applyAlignment="1" applyProtection="1">
      <alignment horizontal="left" vertical="center" wrapText="1"/>
    </xf>
    <xf numFmtId="3" fontId="22" fillId="4" borderId="1" xfId="1" applyNumberFormat="1" applyFont="1" applyFill="1" applyBorder="1" applyAlignment="1" applyProtection="1">
      <alignment vertical="center" wrapText="1"/>
    </xf>
    <xf numFmtId="14" fontId="17" fillId="4" borderId="0" xfId="1" applyNumberFormat="1" applyFont="1" applyFill="1" applyBorder="1" applyAlignment="1" applyProtection="1">
      <alignment horizontal="left" vertical="center"/>
    </xf>
    <xf numFmtId="0" fontId="42" fillId="0" borderId="1" xfId="5" applyFont="1" applyBorder="1" applyAlignment="1" applyProtection="1">
      <alignment wrapText="1"/>
      <protection locked="0"/>
    </xf>
    <xf numFmtId="1" fontId="17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42" fillId="0" borderId="1" xfId="5" applyNumberFormat="1" applyFont="1" applyFill="1" applyBorder="1" applyAlignment="1" applyProtection="1">
      <alignment horizontal="left" vertical="center" wrapText="1"/>
      <protection locked="0"/>
    </xf>
    <xf numFmtId="1" fontId="17" fillId="4" borderId="1" xfId="2" applyNumberFormat="1" applyFont="1" applyFill="1" applyBorder="1" applyAlignment="1" applyProtection="1">
      <alignment horizontal="center" vertical="top" wrapText="1"/>
    </xf>
    <xf numFmtId="2" fontId="17" fillId="0" borderId="1" xfId="0" applyNumberFormat="1" applyFont="1" applyBorder="1" applyAlignment="1" applyProtection="1">
      <alignment horizontal="right" wrapText="1"/>
      <protection locked="0"/>
    </xf>
    <xf numFmtId="0" fontId="35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9" fillId="0" borderId="0" xfId="15" applyFont="1" applyFill="1" applyBorder="1" applyAlignment="1" applyProtection="1">
      <alignment horizontal="center" vertical="center" wrapText="1"/>
      <protection locked="0"/>
    </xf>
    <xf numFmtId="0" fontId="19" fillId="0" borderId="0" xfId="15" applyFont="1" applyFill="1" applyBorder="1" applyAlignment="1" applyProtection="1">
      <alignment vertical="center" wrapText="1"/>
      <protection locked="0"/>
    </xf>
    <xf numFmtId="0" fontId="19" fillId="0" borderId="0" xfId="15" applyFont="1" applyFill="1" applyBorder="1" applyAlignment="1" applyProtection="1">
      <alignment horizontal="left" vertical="center" wrapText="1"/>
      <protection locked="0"/>
    </xf>
    <xf numFmtId="2" fontId="19" fillId="0" borderId="0" xfId="15" applyNumberFormat="1" applyFont="1" applyFill="1" applyBorder="1" applyAlignment="1" applyProtection="1">
      <alignment horizontal="left" vertical="center" wrapText="1"/>
      <protection locked="0"/>
    </xf>
    <xf numFmtId="2" fontId="17" fillId="0" borderId="0" xfId="0" applyNumberFormat="1" applyFont="1" applyFill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2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>
      <alignment horizontal="left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2" fontId="36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15" applyFont="1" applyFill="1" applyBorder="1" applyAlignment="1" applyProtection="1">
      <alignment vertical="top" wrapText="1"/>
      <protection locked="0"/>
    </xf>
    <xf numFmtId="49" fontId="19" fillId="0" borderId="1" xfId="0" applyNumberFormat="1" applyFont="1" applyFill="1" applyBorder="1" applyAlignment="1">
      <alignment vertical="center"/>
    </xf>
    <xf numFmtId="2" fontId="19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1" fillId="4" borderId="0" xfId="3" applyFill="1" applyAlignment="1" applyProtection="1">
      <alignment vertical="top"/>
    </xf>
    <xf numFmtId="0" fontId="17" fillId="4" borderId="0" xfId="3" applyFont="1" applyFill="1" applyBorder="1" applyAlignment="1" applyProtection="1">
      <alignment vertical="top"/>
    </xf>
    <xf numFmtId="0" fontId="17" fillId="2" borderId="0" xfId="3" applyFont="1" applyFill="1" applyBorder="1" applyAlignment="1" applyProtection="1">
      <alignment vertical="top"/>
    </xf>
    <xf numFmtId="0" fontId="11" fillId="4" borderId="0" xfId="3" applyFont="1" applyFill="1" applyAlignment="1" applyProtection="1">
      <alignment vertical="top"/>
    </xf>
    <xf numFmtId="0" fontId="21" fillId="4" borderId="1" xfId="15" applyFont="1" applyFill="1" applyBorder="1" applyAlignment="1" applyProtection="1">
      <alignment horizontal="center" vertical="top" wrapText="1"/>
    </xf>
    <xf numFmtId="0" fontId="21" fillId="4" borderId="5" xfId="15" applyFont="1" applyFill="1" applyBorder="1" applyAlignment="1" applyProtection="1">
      <alignment horizontal="center" vertical="top" wrapText="1"/>
    </xf>
    <xf numFmtId="0" fontId="19" fillId="0" borderId="0" xfId="15" applyFont="1" applyFill="1" applyBorder="1" applyAlignment="1" applyProtection="1">
      <alignment vertical="top" wrapText="1"/>
      <protection locked="0"/>
    </xf>
    <xf numFmtId="0" fontId="17" fillId="0" borderId="0" xfId="3" applyFont="1" applyAlignment="1" applyProtection="1">
      <alignment vertical="top"/>
      <protection locked="0"/>
    </xf>
    <xf numFmtId="0" fontId="11" fillId="0" borderId="0" xfId="3" applyFill="1" applyAlignment="1">
      <alignment vertical="top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3" borderId="10" xfId="9" applyFont="1" applyFill="1" applyBorder="1" applyAlignment="1" applyProtection="1">
      <alignment horizontal="center" vertical="center"/>
    </xf>
    <xf numFmtId="0" fontId="29" fillId="3" borderId="12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right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left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9" fillId="0" borderId="1" xfId="4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31</xdr:row>
      <xdr:rowOff>180975</xdr:rowOff>
    </xdr:from>
    <xdr:to>
      <xdr:col>2</xdr:col>
      <xdr:colOff>554556</xdr:colOff>
      <xdr:row>31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51</xdr:row>
      <xdr:rowOff>171450</xdr:rowOff>
    </xdr:from>
    <xdr:to>
      <xdr:col>2</xdr:col>
      <xdr:colOff>1495425</xdr:colOff>
      <xdr:row>51</xdr:row>
      <xdr:rowOff>171450</xdr:rowOff>
    </xdr:to>
    <xdr:cxnSp macro="">
      <xdr:nvCxnSpPr>
        <xdr:cNvPr id="5" name="Straight Connector 4"/>
        <xdr:cNvCxnSpPr/>
      </xdr:nvCxnSpPr>
      <xdr:spPr>
        <a:xfrm>
          <a:off x="1752600" y="619648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171450</xdr:rowOff>
    </xdr:from>
    <xdr:to>
      <xdr:col>2</xdr:col>
      <xdr:colOff>1495425</xdr:colOff>
      <xdr:row>49</xdr:row>
      <xdr:rowOff>171450</xdr:rowOff>
    </xdr:to>
    <xdr:cxnSp macro="">
      <xdr:nvCxnSpPr>
        <xdr:cNvPr id="4" name="Straight Connector 3"/>
        <xdr:cNvCxnSpPr/>
      </xdr:nvCxnSpPr>
      <xdr:spPr>
        <a:xfrm>
          <a:off x="1885950" y="6186201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no/2018/evropa-2018/nino-ianvari-2019/&#4321;&#4304;&#4318;&#4320;&#4308;&#4310;&#4312;&#4307;&#4308;&#4316;&#4322;&#4317;%20&#4304;&#4320;&#4329;&#4308;&#4309;&#4316;&#4308;&#4305;&#4312;-01,08,2018/&#4315;&#4311;&#4314;&#4312;&#4304;&#4316;&#4312;%2001,08,2018-14,11,2018-&#4325;&#4317;&#4312;&#4304;&#4309;&#4304;/&#4304;&#4316;&#4306;&#4304;&#4320;&#4312;&#4328;&#4312;-&#4315;&#4317;&#4331;&#4320;&#4304;&#4317;&#4305;&#4304;%20&#4311;&#4304;&#4309;&#4312;&#4321;&#4323;&#4324;&#4304;&#4314;&#4312;%20&#4321;&#4304;&#4325;&#4304;&#4320;&#4311;&#4309;&#4308;&#4314;&#4317;&#4321;&#4311;&#4309;&#4312;&#4321;-2018%20&#4332;%20&#4306;&#4304;&#4308;&#4320;&#4311;&#4312;&#4304;&#4316;&#4308;&#4305;&#4323;&#4314;&#4312;%20gasagzav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08/01/2018-11/14/2018</v>
          </cell>
        </row>
        <row r="5">
          <cell r="A5" t="str">
            <v>მპგ "მოძრაობა თავისუფალი საქართველოსთვის"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0"/>
  <sheetViews>
    <sheetView showGridLines="0" view="pageBreakPreview" zoomScale="78" zoomScaleNormal="100" zoomScaleSheetLayoutView="78" workbookViewId="0">
      <selection activeCell="E4" sqref="E4"/>
    </sheetView>
  </sheetViews>
  <sheetFormatPr defaultRowHeight="15" x14ac:dyDescent="0.2"/>
  <cols>
    <col min="1" max="1" width="6.28515625" style="213" bestFit="1" customWidth="1"/>
    <col min="2" max="2" width="13.140625" style="213" customWidth="1"/>
    <col min="3" max="3" width="23.7109375" style="213" bestFit="1" customWidth="1"/>
    <col min="4" max="4" width="15.140625" style="213" customWidth="1"/>
    <col min="5" max="5" width="24.5703125" style="213" customWidth="1"/>
    <col min="6" max="6" width="19.140625" style="214" customWidth="1"/>
    <col min="7" max="7" width="26.85546875" style="214" bestFit="1" customWidth="1"/>
    <col min="8" max="8" width="19.140625" style="214" customWidth="1"/>
    <col min="9" max="9" width="16.42578125" style="213" bestFit="1" customWidth="1"/>
    <col min="10" max="10" width="17.42578125" style="213" customWidth="1"/>
    <col min="11" max="11" width="13.140625" style="213" bestFit="1" customWidth="1"/>
    <col min="12" max="12" width="15.28515625" style="213" customWidth="1"/>
    <col min="13" max="16384" width="9.140625" style="213"/>
  </cols>
  <sheetData>
    <row r="1" spans="1:12" s="224" customFormat="1" x14ac:dyDescent="0.2">
      <c r="A1" s="277" t="s">
        <v>289</v>
      </c>
      <c r="B1" s="266"/>
      <c r="C1" s="266"/>
      <c r="D1" s="266"/>
      <c r="E1" s="267"/>
      <c r="F1" s="261"/>
      <c r="G1" s="267"/>
      <c r="H1" s="276"/>
      <c r="I1" s="266"/>
      <c r="J1" s="267"/>
      <c r="K1" s="267"/>
      <c r="L1" s="275" t="s">
        <v>97</v>
      </c>
    </row>
    <row r="2" spans="1:12" s="224" customFormat="1" x14ac:dyDescent="0.2">
      <c r="A2" s="274" t="s">
        <v>128</v>
      </c>
      <c r="B2" s="266"/>
      <c r="C2" s="266"/>
      <c r="D2" s="266"/>
      <c r="E2" s="267"/>
      <c r="F2" s="261"/>
      <c r="G2" s="267"/>
      <c r="H2" s="273"/>
      <c r="I2" s="266"/>
      <c r="J2" s="267"/>
      <c r="K2" s="267"/>
      <c r="L2" s="455" t="s">
        <v>684</v>
      </c>
    </row>
    <row r="3" spans="1:12" s="224" customFormat="1" x14ac:dyDescent="0.2">
      <c r="A3" s="272"/>
      <c r="B3" s="266"/>
      <c r="C3" s="271"/>
      <c r="D3" s="270"/>
      <c r="E3" s="267"/>
      <c r="F3" s="269"/>
      <c r="G3" s="267"/>
      <c r="H3" s="267"/>
      <c r="I3" s="261"/>
      <c r="J3" s="266"/>
      <c r="K3" s="266"/>
      <c r="L3" s="265"/>
    </row>
    <row r="4" spans="1:12" s="224" customFormat="1" x14ac:dyDescent="0.2">
      <c r="A4" s="295" t="s">
        <v>257</v>
      </c>
      <c r="B4" s="261"/>
      <c r="C4" s="261"/>
      <c r="D4" s="302"/>
      <c r="E4" s="303"/>
      <c r="F4" s="268"/>
      <c r="G4" s="267"/>
      <c r="H4" s="304"/>
      <c r="I4" s="303"/>
      <c r="J4" s="266"/>
      <c r="K4" s="267"/>
      <c r="L4" s="265"/>
    </row>
    <row r="5" spans="1:12" s="224" customFormat="1" ht="15.75" thickBot="1" x14ac:dyDescent="0.25">
      <c r="A5" s="573" t="s">
        <v>624</v>
      </c>
      <c r="B5" s="573"/>
      <c r="C5" s="573"/>
      <c r="D5" s="573"/>
      <c r="E5" s="573"/>
      <c r="F5" s="573"/>
      <c r="G5" s="268"/>
      <c r="H5" s="268"/>
      <c r="I5" s="267"/>
      <c r="J5" s="266"/>
      <c r="K5" s="266"/>
      <c r="L5" s="265"/>
    </row>
    <row r="6" spans="1:12" ht="15.75" thickBot="1" x14ac:dyDescent="0.25">
      <c r="A6" s="264"/>
      <c r="B6" s="263"/>
      <c r="C6" s="262"/>
      <c r="D6" s="262"/>
      <c r="E6" s="262"/>
      <c r="F6" s="261"/>
      <c r="G6" s="261"/>
      <c r="H6" s="261"/>
      <c r="I6" s="576" t="s">
        <v>418</v>
      </c>
      <c r="J6" s="577"/>
      <c r="K6" s="578"/>
      <c r="L6" s="260"/>
    </row>
    <row r="7" spans="1:12" s="252" customFormat="1" ht="51.75" thickBot="1" x14ac:dyDescent="0.25">
      <c r="A7" s="259" t="s">
        <v>64</v>
      </c>
      <c r="B7" s="258" t="s">
        <v>129</v>
      </c>
      <c r="C7" s="258" t="s">
        <v>417</v>
      </c>
      <c r="D7" s="257" t="s">
        <v>263</v>
      </c>
      <c r="E7" s="456" t="s">
        <v>416</v>
      </c>
      <c r="F7" s="457" t="s">
        <v>415</v>
      </c>
      <c r="G7" s="458" t="s">
        <v>216</v>
      </c>
      <c r="H7" s="459" t="s">
        <v>213</v>
      </c>
      <c r="I7" s="256" t="s">
        <v>414</v>
      </c>
      <c r="J7" s="255" t="s">
        <v>260</v>
      </c>
      <c r="K7" s="254" t="s">
        <v>217</v>
      </c>
      <c r="L7" s="253" t="s">
        <v>218</v>
      </c>
    </row>
    <row r="8" spans="1:12" s="246" customFormat="1" ht="15.75" thickBot="1" x14ac:dyDescent="0.25">
      <c r="A8" s="250">
        <v>1</v>
      </c>
      <c r="B8" s="249">
        <v>2</v>
      </c>
      <c r="C8" s="251">
        <v>3</v>
      </c>
      <c r="D8" s="251">
        <v>4</v>
      </c>
      <c r="E8" s="250">
        <v>5</v>
      </c>
      <c r="F8" s="249">
        <v>6</v>
      </c>
      <c r="G8" s="251">
        <v>7</v>
      </c>
      <c r="H8" s="249">
        <v>8</v>
      </c>
      <c r="I8" s="250">
        <v>9</v>
      </c>
      <c r="J8" s="249">
        <v>10</v>
      </c>
      <c r="K8" s="248">
        <v>11</v>
      </c>
      <c r="L8" s="247">
        <v>12</v>
      </c>
    </row>
    <row r="9" spans="1:12" s="431" customFormat="1" ht="18" customHeight="1" x14ac:dyDescent="0.3">
      <c r="A9" s="426">
        <v>1</v>
      </c>
      <c r="B9" s="397"/>
      <c r="C9" s="427"/>
      <c r="D9" s="398"/>
      <c r="E9" s="399"/>
      <c r="F9" s="371"/>
      <c r="G9" s="399"/>
      <c r="H9" s="397"/>
      <c r="I9" s="428"/>
      <c r="J9" s="427"/>
      <c r="K9" s="429"/>
      <c r="L9" s="430"/>
    </row>
    <row r="10" spans="1:12" x14ac:dyDescent="0.2">
      <c r="A10" s="245">
        <v>2</v>
      </c>
      <c r="B10" s="244"/>
      <c r="C10" s="243"/>
      <c r="D10" s="242"/>
      <c r="E10" s="241"/>
      <c r="F10" s="240"/>
      <c r="G10" s="240"/>
      <c r="H10" s="240"/>
      <c r="I10" s="239"/>
      <c r="J10" s="238"/>
      <c r="K10" s="237"/>
      <c r="L10" s="236"/>
    </row>
    <row r="11" spans="1:12" x14ac:dyDescent="0.2">
      <c r="A11" s="245">
        <v>3</v>
      </c>
      <c r="B11" s="244"/>
      <c r="C11" s="243"/>
      <c r="D11" s="242"/>
      <c r="E11" s="241"/>
      <c r="F11" s="308"/>
      <c r="G11" s="240"/>
      <c r="H11" s="240"/>
      <c r="I11" s="239"/>
      <c r="J11" s="238"/>
      <c r="K11" s="237"/>
      <c r="L11" s="236"/>
    </row>
    <row r="12" spans="1:12" x14ac:dyDescent="0.2">
      <c r="A12" s="245">
        <v>4</v>
      </c>
      <c r="B12" s="244"/>
      <c r="C12" s="243"/>
      <c r="D12" s="242"/>
      <c r="E12" s="241"/>
      <c r="F12" s="240"/>
      <c r="G12" s="240"/>
      <c r="H12" s="240"/>
      <c r="I12" s="239"/>
      <c r="J12" s="238"/>
      <c r="K12" s="237"/>
      <c r="L12" s="236"/>
    </row>
    <row r="13" spans="1:12" x14ac:dyDescent="0.2">
      <c r="A13" s="245">
        <v>5</v>
      </c>
      <c r="B13" s="244"/>
      <c r="C13" s="243"/>
      <c r="D13" s="242"/>
      <c r="E13" s="241"/>
      <c r="F13" s="240"/>
      <c r="G13" s="240"/>
      <c r="H13" s="240"/>
      <c r="I13" s="239"/>
      <c r="J13" s="238"/>
      <c r="K13" s="237"/>
      <c r="L13" s="236"/>
    </row>
    <row r="14" spans="1:12" x14ac:dyDescent="0.2">
      <c r="A14" s="245">
        <v>6</v>
      </c>
      <c r="B14" s="244"/>
      <c r="C14" s="243"/>
      <c r="D14" s="242"/>
      <c r="E14" s="241"/>
      <c r="F14" s="240"/>
      <c r="G14" s="240"/>
      <c r="H14" s="240"/>
      <c r="I14" s="239"/>
      <c r="J14" s="238"/>
      <c r="K14" s="237"/>
      <c r="L14" s="236"/>
    </row>
    <row r="15" spans="1:12" x14ac:dyDescent="0.2">
      <c r="A15" s="245">
        <v>7</v>
      </c>
      <c r="B15" s="244"/>
      <c r="C15" s="243"/>
      <c r="D15" s="242"/>
      <c r="E15" s="241"/>
      <c r="F15" s="240"/>
      <c r="G15" s="240"/>
      <c r="H15" s="240"/>
      <c r="I15" s="239"/>
      <c r="J15" s="238"/>
      <c r="K15" s="237"/>
      <c r="L15" s="236"/>
    </row>
    <row r="16" spans="1:12" x14ac:dyDescent="0.2">
      <c r="A16" s="245">
        <v>8</v>
      </c>
      <c r="B16" s="244"/>
      <c r="C16" s="243"/>
      <c r="D16" s="242"/>
      <c r="E16" s="241"/>
      <c r="F16" s="240"/>
      <c r="G16" s="240"/>
      <c r="H16" s="240"/>
      <c r="I16" s="239"/>
      <c r="J16" s="238"/>
      <c r="K16" s="237"/>
      <c r="L16" s="236"/>
    </row>
    <row r="17" spans="1:12" x14ac:dyDescent="0.2">
      <c r="A17" s="245">
        <v>9</v>
      </c>
      <c r="B17" s="244"/>
      <c r="C17" s="243"/>
      <c r="D17" s="242"/>
      <c r="E17" s="241"/>
      <c r="F17" s="240"/>
      <c r="G17" s="240"/>
      <c r="H17" s="240"/>
      <c r="I17" s="239"/>
      <c r="J17" s="238"/>
      <c r="K17" s="237"/>
      <c r="L17" s="236"/>
    </row>
    <row r="18" spans="1:12" x14ac:dyDescent="0.2">
      <c r="A18" s="245">
        <v>10</v>
      </c>
      <c r="B18" s="244"/>
      <c r="C18" s="243"/>
      <c r="D18" s="242"/>
      <c r="E18" s="241"/>
      <c r="F18" s="240"/>
      <c r="G18" s="240"/>
      <c r="H18" s="240"/>
      <c r="I18" s="239"/>
      <c r="J18" s="238"/>
      <c r="K18" s="237"/>
      <c r="L18" s="236"/>
    </row>
    <row r="19" spans="1:12" x14ac:dyDescent="0.2">
      <c r="A19" s="245">
        <v>11</v>
      </c>
      <c r="B19" s="244"/>
      <c r="C19" s="243"/>
      <c r="D19" s="242"/>
      <c r="E19" s="241"/>
      <c r="F19" s="240"/>
      <c r="G19" s="240"/>
      <c r="H19" s="240"/>
      <c r="I19" s="239"/>
      <c r="J19" s="238"/>
      <c r="K19" s="237"/>
      <c r="L19" s="236"/>
    </row>
    <row r="20" spans="1:12" x14ac:dyDescent="0.2">
      <c r="A20" s="245">
        <v>12</v>
      </c>
      <c r="B20" s="244"/>
      <c r="C20" s="243"/>
      <c r="D20" s="242"/>
      <c r="E20" s="241"/>
      <c r="F20" s="240"/>
      <c r="G20" s="240"/>
      <c r="H20" s="240"/>
      <c r="I20" s="239"/>
      <c r="J20" s="238"/>
      <c r="K20" s="237"/>
      <c r="L20" s="236"/>
    </row>
    <row r="21" spans="1:12" x14ac:dyDescent="0.2">
      <c r="A21" s="245">
        <v>13</v>
      </c>
      <c r="B21" s="244"/>
      <c r="C21" s="243"/>
      <c r="D21" s="242"/>
      <c r="E21" s="241"/>
      <c r="F21" s="240"/>
      <c r="G21" s="240"/>
      <c r="H21" s="240"/>
      <c r="I21" s="239"/>
      <c r="J21" s="238"/>
      <c r="K21" s="237"/>
      <c r="L21" s="236"/>
    </row>
    <row r="22" spans="1:12" x14ac:dyDescent="0.2">
      <c r="A22" s="245">
        <v>14</v>
      </c>
      <c r="B22" s="244"/>
      <c r="C22" s="243"/>
      <c r="D22" s="242"/>
      <c r="E22" s="241"/>
      <c r="F22" s="240"/>
      <c r="G22" s="240"/>
      <c r="H22" s="240"/>
      <c r="I22" s="239"/>
      <c r="J22" s="238"/>
      <c r="K22" s="237"/>
      <c r="L22" s="236"/>
    </row>
    <row r="23" spans="1:12" x14ac:dyDescent="0.2">
      <c r="A23" s="245">
        <v>15</v>
      </c>
      <c r="B23" s="244"/>
      <c r="C23" s="243"/>
      <c r="D23" s="242"/>
      <c r="E23" s="241"/>
      <c r="F23" s="240"/>
      <c r="G23" s="240"/>
      <c r="H23" s="240"/>
      <c r="I23" s="239"/>
      <c r="J23" s="238"/>
      <c r="K23" s="237"/>
      <c r="L23" s="236"/>
    </row>
    <row r="24" spans="1:12" x14ac:dyDescent="0.2">
      <c r="A24" s="245">
        <v>16</v>
      </c>
      <c r="B24" s="244"/>
      <c r="C24" s="243"/>
      <c r="D24" s="242"/>
      <c r="E24" s="241"/>
      <c r="F24" s="240"/>
      <c r="G24" s="240"/>
      <c r="H24" s="240"/>
      <c r="I24" s="239"/>
      <c r="J24" s="238"/>
      <c r="K24" s="237"/>
      <c r="L24" s="236"/>
    </row>
    <row r="25" spans="1:12" x14ac:dyDescent="0.2">
      <c r="A25" s="245">
        <v>17</v>
      </c>
      <c r="B25" s="244"/>
      <c r="C25" s="243"/>
      <c r="D25" s="242"/>
      <c r="E25" s="241"/>
      <c r="F25" s="240"/>
      <c r="G25" s="240"/>
      <c r="H25" s="240"/>
      <c r="I25" s="239"/>
      <c r="J25" s="238"/>
      <c r="K25" s="237"/>
      <c r="L25" s="236"/>
    </row>
    <row r="26" spans="1:12" x14ac:dyDescent="0.2">
      <c r="A26" s="245">
        <v>18</v>
      </c>
      <c r="B26" s="244"/>
      <c r="C26" s="243"/>
      <c r="D26" s="242"/>
      <c r="E26" s="241"/>
      <c r="F26" s="240"/>
      <c r="G26" s="240"/>
      <c r="H26" s="240"/>
      <c r="I26" s="239"/>
      <c r="J26" s="238"/>
      <c r="K26" s="237"/>
      <c r="L26" s="236"/>
    </row>
    <row r="27" spans="1:12" x14ac:dyDescent="0.2">
      <c r="A27" s="245">
        <v>19</v>
      </c>
      <c r="B27" s="244"/>
      <c r="C27" s="243"/>
      <c r="D27" s="242"/>
      <c r="E27" s="241"/>
      <c r="F27" s="240"/>
      <c r="G27" s="240"/>
      <c r="H27" s="240"/>
      <c r="I27" s="239"/>
      <c r="J27" s="238"/>
      <c r="K27" s="237"/>
      <c r="L27" s="236"/>
    </row>
    <row r="28" spans="1:12" ht="15.75" thickBot="1" x14ac:dyDescent="0.25">
      <c r="A28" s="235" t="s">
        <v>259</v>
      </c>
      <c r="B28" s="234"/>
      <c r="C28" s="233"/>
      <c r="D28" s="232"/>
      <c r="E28" s="231"/>
      <c r="F28" s="230"/>
      <c r="G28" s="230"/>
      <c r="H28" s="230"/>
      <c r="I28" s="229"/>
      <c r="J28" s="228"/>
      <c r="K28" s="227"/>
      <c r="L28" s="226"/>
    </row>
    <row r="29" spans="1:12" x14ac:dyDescent="0.2">
      <c r="A29" s="216"/>
      <c r="B29" s="217"/>
      <c r="C29" s="216"/>
      <c r="D29" s="217"/>
      <c r="E29" s="216"/>
      <c r="F29" s="217"/>
      <c r="G29" s="216"/>
      <c r="H29" s="217"/>
      <c r="I29" s="216"/>
      <c r="J29" s="217"/>
      <c r="K29" s="216"/>
      <c r="L29" s="217"/>
    </row>
    <row r="30" spans="1:12" x14ac:dyDescent="0.2">
      <c r="A30" s="216"/>
      <c r="B30" s="223"/>
      <c r="C30" s="216"/>
      <c r="D30" s="223"/>
      <c r="E30" s="216"/>
      <c r="F30" s="223"/>
      <c r="G30" s="216"/>
      <c r="H30" s="223"/>
      <c r="I30" s="216"/>
      <c r="J30" s="223"/>
      <c r="K30" s="216"/>
      <c r="L30" s="223"/>
    </row>
    <row r="31" spans="1:12" s="224" customFormat="1" x14ac:dyDescent="0.2">
      <c r="A31" s="575" t="s">
        <v>384</v>
      </c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</row>
    <row r="32" spans="1:12" s="225" customFormat="1" ht="12.75" x14ac:dyDescent="0.2">
      <c r="A32" s="575" t="s">
        <v>413</v>
      </c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</row>
    <row r="33" spans="1:12" s="225" customFormat="1" ht="12.75" x14ac:dyDescent="0.2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</row>
    <row r="34" spans="1:12" s="224" customFormat="1" x14ac:dyDescent="0.2">
      <c r="A34" s="575" t="s">
        <v>412</v>
      </c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</row>
    <row r="35" spans="1:12" s="224" customFormat="1" x14ac:dyDescent="0.2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</row>
    <row r="36" spans="1:12" s="224" customFormat="1" x14ac:dyDescent="0.2">
      <c r="A36" s="575" t="s">
        <v>411</v>
      </c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</row>
    <row r="37" spans="1:12" s="224" customFormat="1" x14ac:dyDescent="0.2">
      <c r="A37" s="216"/>
      <c r="B37" s="217"/>
      <c r="C37" s="216"/>
      <c r="D37" s="217"/>
      <c r="E37" s="216"/>
      <c r="F37" s="217"/>
      <c r="G37" s="216"/>
      <c r="H37" s="217"/>
      <c r="I37" s="216"/>
      <c r="J37" s="217"/>
      <c r="K37" s="216"/>
      <c r="L37" s="217"/>
    </row>
    <row r="38" spans="1:12" s="224" customFormat="1" x14ac:dyDescent="0.2">
      <c r="A38" s="216"/>
      <c r="B38" s="223"/>
      <c r="C38" s="216"/>
      <c r="D38" s="223"/>
      <c r="E38" s="216"/>
      <c r="F38" s="223"/>
      <c r="G38" s="216"/>
      <c r="H38" s="223"/>
      <c r="I38" s="216"/>
      <c r="J38" s="223"/>
      <c r="K38" s="216"/>
      <c r="L38" s="223"/>
    </row>
    <row r="39" spans="1:12" s="224" customFormat="1" x14ac:dyDescent="0.2">
      <c r="A39" s="216"/>
      <c r="B39" s="217"/>
      <c r="C39" s="216"/>
      <c r="D39" s="217"/>
      <c r="E39" s="216"/>
      <c r="F39" s="217"/>
      <c r="G39" s="216"/>
      <c r="H39" s="217"/>
      <c r="I39" s="216"/>
      <c r="J39" s="217"/>
      <c r="K39" s="216"/>
      <c r="L39" s="217"/>
    </row>
    <row r="40" spans="1:12" x14ac:dyDescent="0.2">
      <c r="A40" s="216"/>
      <c r="B40" s="223"/>
      <c r="C40" s="216"/>
      <c r="D40" s="223"/>
      <c r="E40" s="216"/>
      <c r="F40" s="223"/>
      <c r="G40" s="216"/>
      <c r="H40" s="223"/>
      <c r="I40" s="216"/>
      <c r="J40" s="223"/>
      <c r="K40" s="216"/>
      <c r="L40" s="223"/>
    </row>
    <row r="41" spans="1:12" s="218" customFormat="1" x14ac:dyDescent="0.2">
      <c r="A41" s="581" t="s">
        <v>96</v>
      </c>
      <c r="B41" s="581"/>
      <c r="C41" s="217"/>
      <c r="D41" s="216"/>
      <c r="E41" s="217"/>
      <c r="F41" s="217"/>
      <c r="G41" s="216"/>
      <c r="H41" s="217"/>
      <c r="I41" s="217"/>
      <c r="J41" s="216"/>
      <c r="K41" s="217"/>
      <c r="L41" s="216"/>
    </row>
    <row r="42" spans="1:12" s="218" customFormat="1" x14ac:dyDescent="0.2">
      <c r="A42" s="217"/>
      <c r="B42" s="216"/>
      <c r="C42" s="221"/>
      <c r="D42" s="222"/>
      <c r="E42" s="221"/>
      <c r="F42" s="217"/>
      <c r="G42" s="216"/>
      <c r="H42" s="220"/>
      <c r="I42" s="217"/>
      <c r="J42" s="216"/>
      <c r="K42" s="217"/>
      <c r="L42" s="216"/>
    </row>
    <row r="43" spans="1:12" s="218" customFormat="1" ht="15" customHeight="1" x14ac:dyDescent="0.2">
      <c r="A43" s="217"/>
      <c r="B43" s="216"/>
      <c r="C43" s="574" t="s">
        <v>251</v>
      </c>
      <c r="D43" s="574"/>
      <c r="E43" s="574"/>
      <c r="F43" s="217"/>
      <c r="G43" s="216"/>
      <c r="H43" s="579" t="s">
        <v>410</v>
      </c>
      <c r="I43" s="219"/>
      <c r="J43" s="216"/>
      <c r="K43" s="217"/>
      <c r="L43" s="216"/>
    </row>
    <row r="44" spans="1:12" s="218" customFormat="1" x14ac:dyDescent="0.2">
      <c r="A44" s="217"/>
      <c r="B44" s="216"/>
      <c r="C44" s="217"/>
      <c r="D44" s="216"/>
      <c r="E44" s="217"/>
      <c r="F44" s="217"/>
      <c r="G44" s="216"/>
      <c r="H44" s="580"/>
      <c r="I44" s="219"/>
      <c r="J44" s="216"/>
      <c r="K44" s="217"/>
      <c r="L44" s="216"/>
    </row>
    <row r="45" spans="1:12" s="215" customFormat="1" x14ac:dyDescent="0.2">
      <c r="A45" s="217"/>
      <c r="B45" s="216"/>
      <c r="C45" s="574" t="s">
        <v>127</v>
      </c>
      <c r="D45" s="574"/>
      <c r="E45" s="574"/>
      <c r="F45" s="217"/>
      <c r="G45" s="216"/>
      <c r="H45" s="217"/>
      <c r="I45" s="217"/>
      <c r="J45" s="216"/>
      <c r="K45" s="217"/>
      <c r="L45" s="216"/>
    </row>
    <row r="46" spans="1:12" s="215" customFormat="1" x14ac:dyDescent="0.2">
      <c r="E46" s="213"/>
    </row>
    <row r="47" spans="1:12" s="215" customFormat="1" x14ac:dyDescent="0.2">
      <c r="E47" s="213"/>
    </row>
    <row r="48" spans="1:12" s="215" customFormat="1" x14ac:dyDescent="0.2">
      <c r="E48" s="213"/>
    </row>
    <row r="49" spans="5:5" s="215" customFormat="1" x14ac:dyDescent="0.2">
      <c r="E49" s="213"/>
    </row>
    <row r="50" spans="5:5" s="215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5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1" customWidth="1"/>
    <col min="2" max="2" width="76.28515625" style="21" customWidth="1"/>
    <col min="3" max="3" width="16.140625" style="21" customWidth="1"/>
    <col min="4" max="4" width="16.28515625" style="21" customWidth="1"/>
    <col min="5" max="5" width="0.7109375" style="85" customWidth="1"/>
    <col min="6" max="16384" width="9.140625" style="21"/>
  </cols>
  <sheetData>
    <row r="1" spans="1:5" x14ac:dyDescent="0.3">
      <c r="A1" s="358" t="s">
        <v>284</v>
      </c>
      <c r="B1" s="42"/>
      <c r="C1" s="584" t="s">
        <v>97</v>
      </c>
      <c r="D1" s="584"/>
    </row>
    <row r="2" spans="1:5" x14ac:dyDescent="0.3">
      <c r="A2" s="42" t="s">
        <v>128</v>
      </c>
      <c r="B2" s="42"/>
      <c r="C2" s="582" t="str">
        <f>'ფორმა N1'!L2</f>
        <v>03/20/2019-04/09/2019</v>
      </c>
      <c r="D2" s="583"/>
    </row>
    <row r="3" spans="1:5" x14ac:dyDescent="0.3">
      <c r="A3" s="358"/>
      <c r="B3" s="42"/>
      <c r="C3" s="354"/>
      <c r="D3" s="354"/>
    </row>
    <row r="4" spans="1:5" x14ac:dyDescent="0.3">
      <c r="A4" s="94" t="s">
        <v>257</v>
      </c>
      <c r="B4" s="359"/>
      <c r="C4" s="360"/>
      <c r="D4" s="42"/>
    </row>
    <row r="5" spans="1:5" x14ac:dyDescent="0.3">
      <c r="A5" s="93" t="str">
        <f>'ფორმა N1'!A5</f>
        <v>მპგ "მოძრაობა თავისუფალი საქართველოსთვის"</v>
      </c>
      <c r="B5" s="87"/>
      <c r="C5" s="87"/>
    </row>
    <row r="6" spans="1:5" x14ac:dyDescent="0.3">
      <c r="A6" s="87"/>
      <c r="B6" s="87"/>
      <c r="C6" s="87"/>
    </row>
    <row r="7" spans="1:5" x14ac:dyDescent="0.3">
      <c r="A7" s="42"/>
      <c r="B7" s="42"/>
      <c r="C7" s="42"/>
      <c r="D7" s="42"/>
    </row>
    <row r="8" spans="1:5" s="363" customFormat="1" ht="39" customHeight="1" x14ac:dyDescent="0.3">
      <c r="A8" s="361" t="s">
        <v>64</v>
      </c>
      <c r="B8" s="362" t="s">
        <v>232</v>
      </c>
      <c r="C8" s="362" t="s">
        <v>66</v>
      </c>
      <c r="D8" s="362" t="s">
        <v>67</v>
      </c>
      <c r="E8" s="85"/>
    </row>
    <row r="9" spans="1:5" s="365" customFormat="1" ht="16.5" customHeight="1" x14ac:dyDescent="0.3">
      <c r="A9" s="187">
        <v>1</v>
      </c>
      <c r="B9" s="187" t="s">
        <v>65</v>
      </c>
      <c r="C9" s="364">
        <f>SUM(C10,C26)</f>
        <v>0</v>
      </c>
      <c r="D9" s="364">
        <f>SUM(D10,D26)</f>
        <v>0</v>
      </c>
      <c r="E9" s="85"/>
    </row>
    <row r="10" spans="1:5" s="365" customFormat="1" ht="16.5" customHeight="1" x14ac:dyDescent="0.3">
      <c r="A10" s="64">
        <v>1.1000000000000001</v>
      </c>
      <c r="B10" s="64" t="s">
        <v>69</v>
      </c>
      <c r="C10" s="364">
        <f>SUM(C11,C12,C16,C19,C25,C26)</f>
        <v>0</v>
      </c>
      <c r="D10" s="364">
        <f>SUM(D11,D12,D16,D19,D24,D25)</f>
        <v>0</v>
      </c>
      <c r="E10" s="85"/>
    </row>
    <row r="11" spans="1:5" s="367" customFormat="1" ht="16.5" customHeight="1" x14ac:dyDescent="0.3">
      <c r="A11" s="65" t="s">
        <v>30</v>
      </c>
      <c r="B11" s="65" t="s">
        <v>68</v>
      </c>
      <c r="C11" s="366"/>
      <c r="D11" s="366"/>
      <c r="E11" s="85"/>
    </row>
    <row r="12" spans="1:5" s="369" customFormat="1" ht="16.5" customHeight="1" x14ac:dyDescent="0.3">
      <c r="A12" s="65" t="s">
        <v>31</v>
      </c>
      <c r="B12" s="65" t="s">
        <v>290</v>
      </c>
      <c r="C12" s="368">
        <f>SUM(C14:C15)</f>
        <v>0</v>
      </c>
      <c r="D12" s="368">
        <f>SUM(D14:D15)</f>
        <v>0</v>
      </c>
      <c r="E12" s="85"/>
    </row>
    <row r="13" spans="1:5" s="370" customFormat="1" ht="16.5" customHeight="1" x14ac:dyDescent="0.3">
      <c r="A13" s="74" t="s">
        <v>70</v>
      </c>
      <c r="B13" s="74" t="s">
        <v>293</v>
      </c>
      <c r="C13" s="366"/>
      <c r="D13" s="366"/>
      <c r="E13" s="85"/>
    </row>
    <row r="14" spans="1:5" s="370" customFormat="1" ht="16.5" customHeight="1" x14ac:dyDescent="0.3">
      <c r="A14" s="74" t="s">
        <v>450</v>
      </c>
      <c r="B14" s="74" t="s">
        <v>449</v>
      </c>
      <c r="C14" s="366"/>
      <c r="D14" s="366"/>
      <c r="E14" s="85"/>
    </row>
    <row r="15" spans="1:5" s="370" customFormat="1" ht="23.25" customHeight="1" x14ac:dyDescent="0.3">
      <c r="A15" s="74" t="s">
        <v>451</v>
      </c>
      <c r="B15" s="74" t="s">
        <v>86</v>
      </c>
      <c r="C15" s="366"/>
      <c r="D15" s="366"/>
      <c r="E15" s="85"/>
    </row>
    <row r="16" spans="1:5" s="370" customFormat="1" ht="17.25" customHeight="1" x14ac:dyDescent="0.3">
      <c r="A16" s="65" t="s">
        <v>71</v>
      </c>
      <c r="B16" s="65" t="s">
        <v>72</v>
      </c>
      <c r="C16" s="368">
        <f>SUM(C17:C18)</f>
        <v>0</v>
      </c>
      <c r="D16" s="368">
        <f>SUM(D17:D18)</f>
        <v>0</v>
      </c>
      <c r="E16" s="85"/>
    </row>
    <row r="17" spans="1:5" s="370" customFormat="1" ht="16.5" customHeight="1" x14ac:dyDescent="0.2">
      <c r="A17" s="74" t="s">
        <v>73</v>
      </c>
      <c r="B17" s="74" t="s">
        <v>75</v>
      </c>
      <c r="C17" s="371"/>
      <c r="D17" s="371"/>
      <c r="E17" s="85"/>
    </row>
    <row r="18" spans="1:5" s="370" customFormat="1" ht="40.5" customHeight="1" x14ac:dyDescent="0.2">
      <c r="A18" s="74" t="s">
        <v>74</v>
      </c>
      <c r="B18" s="74" t="s">
        <v>98</v>
      </c>
      <c r="C18" s="371"/>
      <c r="D18" s="371"/>
      <c r="E18" s="85"/>
    </row>
    <row r="19" spans="1:5" s="370" customFormat="1" ht="15.75" customHeight="1" x14ac:dyDescent="0.3">
      <c r="A19" s="65" t="s">
        <v>76</v>
      </c>
      <c r="B19" s="65" t="s">
        <v>380</v>
      </c>
      <c r="C19" s="368">
        <f>SUM(C20:C23)</f>
        <v>0</v>
      </c>
      <c r="D19" s="368">
        <f>SUM(D20:D23)</f>
        <v>0</v>
      </c>
      <c r="E19" s="85"/>
    </row>
    <row r="20" spans="1:5" s="370" customFormat="1" ht="15.75" customHeight="1" x14ac:dyDescent="0.3">
      <c r="A20" s="74" t="s">
        <v>77</v>
      </c>
      <c r="B20" s="74" t="s">
        <v>78</v>
      </c>
      <c r="C20" s="366"/>
      <c r="D20" s="366"/>
      <c r="E20" s="85"/>
    </row>
    <row r="21" spans="1:5" s="370" customFormat="1" ht="15.75" customHeight="1" x14ac:dyDescent="0.3">
      <c r="A21" s="74" t="s">
        <v>81</v>
      </c>
      <c r="B21" s="74" t="s">
        <v>79</v>
      </c>
      <c r="C21" s="366"/>
      <c r="D21" s="366"/>
      <c r="E21" s="85"/>
    </row>
    <row r="22" spans="1:5" s="370" customFormat="1" ht="15.75" customHeight="1" x14ac:dyDescent="0.3">
      <c r="A22" s="74" t="s">
        <v>82</v>
      </c>
      <c r="B22" s="74" t="s">
        <v>80</v>
      </c>
      <c r="C22" s="366"/>
      <c r="D22" s="366"/>
      <c r="E22" s="85"/>
    </row>
    <row r="23" spans="1:5" s="370" customFormat="1" ht="15.75" customHeight="1" x14ac:dyDescent="0.3">
      <c r="A23" s="74" t="s">
        <v>83</v>
      </c>
      <c r="B23" s="74" t="s">
        <v>396</v>
      </c>
      <c r="C23" s="366"/>
      <c r="D23" s="366"/>
      <c r="E23" s="85"/>
    </row>
    <row r="24" spans="1:5" s="370" customFormat="1" ht="15.75" customHeight="1" x14ac:dyDescent="0.3">
      <c r="A24" s="65" t="s">
        <v>84</v>
      </c>
      <c r="B24" s="65" t="s">
        <v>397</v>
      </c>
      <c r="C24" s="366"/>
      <c r="D24" s="366"/>
      <c r="E24" s="85"/>
    </row>
    <row r="25" spans="1:5" s="370" customFormat="1" ht="15.75" customHeight="1" x14ac:dyDescent="0.3">
      <c r="A25" s="65" t="s">
        <v>234</v>
      </c>
      <c r="B25" s="65" t="s">
        <v>403</v>
      </c>
      <c r="C25" s="366"/>
      <c r="D25" s="366"/>
      <c r="E25" s="85"/>
    </row>
    <row r="26" spans="1:5" ht="15.75" customHeight="1" x14ac:dyDescent="0.3">
      <c r="A26" s="64">
        <v>1.2</v>
      </c>
      <c r="B26" s="64" t="s">
        <v>85</v>
      </c>
      <c r="C26" s="364">
        <f>SUM(C27,C35)</f>
        <v>0</v>
      </c>
      <c r="D26" s="364">
        <f>SUM(D27,D35)</f>
        <v>0</v>
      </c>
    </row>
    <row r="27" spans="1:5" ht="15.75" customHeight="1" x14ac:dyDescent="0.3">
      <c r="A27" s="65" t="s">
        <v>32</v>
      </c>
      <c r="B27" s="65" t="s">
        <v>293</v>
      </c>
      <c r="C27" s="368">
        <f>SUM(C28:C30)</f>
        <v>0</v>
      </c>
      <c r="D27" s="368">
        <f>SUM(D28:D30)</f>
        <v>0</v>
      </c>
    </row>
    <row r="28" spans="1:5" ht="15.75" customHeight="1" x14ac:dyDescent="0.3">
      <c r="A28" s="190" t="s">
        <v>87</v>
      </c>
      <c r="B28" s="190" t="s">
        <v>291</v>
      </c>
      <c r="C28" s="366"/>
      <c r="D28" s="366"/>
    </row>
    <row r="29" spans="1:5" ht="15.75" customHeight="1" x14ac:dyDescent="0.3">
      <c r="A29" s="190" t="s">
        <v>88</v>
      </c>
      <c r="B29" s="190" t="s">
        <v>294</v>
      </c>
      <c r="C29" s="366"/>
      <c r="D29" s="366"/>
    </row>
    <row r="30" spans="1:5" ht="15.75" customHeight="1" x14ac:dyDescent="0.3">
      <c r="A30" s="190" t="s">
        <v>405</v>
      </c>
      <c r="B30" s="190" t="s">
        <v>292</v>
      </c>
      <c r="C30" s="366"/>
      <c r="D30" s="366"/>
    </row>
    <row r="31" spans="1:5" ht="15.75" customHeight="1" x14ac:dyDescent="0.3">
      <c r="A31" s="65" t="s">
        <v>33</v>
      </c>
      <c r="B31" s="65" t="s">
        <v>449</v>
      </c>
      <c r="C31" s="368">
        <f>SUM(C32:C34)</f>
        <v>0</v>
      </c>
      <c r="D31" s="368">
        <f>SUM(D32:D34)</f>
        <v>0</v>
      </c>
    </row>
    <row r="32" spans="1:5" ht="15.75" customHeight="1" x14ac:dyDescent="0.3">
      <c r="A32" s="190" t="s">
        <v>12</v>
      </c>
      <c r="B32" s="190" t="s">
        <v>452</v>
      </c>
      <c r="C32" s="366"/>
      <c r="D32" s="366"/>
    </row>
    <row r="33" spans="1:6" ht="15.75" customHeight="1" x14ac:dyDescent="0.3">
      <c r="A33" s="190" t="s">
        <v>13</v>
      </c>
      <c r="B33" s="190" t="s">
        <v>453</v>
      </c>
      <c r="C33" s="366"/>
      <c r="D33" s="366"/>
    </row>
    <row r="34" spans="1:6" ht="15.75" customHeight="1" x14ac:dyDescent="0.3">
      <c r="A34" s="190" t="s">
        <v>264</v>
      </c>
      <c r="B34" s="190" t="s">
        <v>454</v>
      </c>
      <c r="C34" s="366"/>
      <c r="D34" s="366"/>
    </row>
    <row r="35" spans="1:6" ht="15.75" customHeight="1" x14ac:dyDescent="0.3">
      <c r="A35" s="65" t="s">
        <v>34</v>
      </c>
      <c r="B35" s="201" t="s">
        <v>402</v>
      </c>
      <c r="C35" s="366"/>
      <c r="D35" s="366"/>
    </row>
    <row r="37" spans="1:6" x14ac:dyDescent="0.3">
      <c r="A37" s="42"/>
    </row>
    <row r="40" spans="1:6" x14ac:dyDescent="0.3">
      <c r="A40" s="372" t="s">
        <v>96</v>
      </c>
    </row>
    <row r="41" spans="1:6" x14ac:dyDescent="0.3">
      <c r="E41" s="86"/>
      <c r="F41" s="86"/>
    </row>
    <row r="42" spans="1:6" x14ac:dyDescent="0.3">
      <c r="D42" s="87"/>
      <c r="E42" s="86"/>
      <c r="F42" s="86"/>
    </row>
    <row r="43" spans="1:6" x14ac:dyDescent="0.3">
      <c r="A43" s="86"/>
      <c r="B43" s="372" t="s">
        <v>254</v>
      </c>
      <c r="D43" s="87"/>
      <c r="E43" s="86"/>
      <c r="F43" s="86"/>
    </row>
    <row r="44" spans="1:6" x14ac:dyDescent="0.3">
      <c r="A44" s="86"/>
      <c r="B44" s="21" t="s">
        <v>253</v>
      </c>
      <c r="D44" s="87"/>
      <c r="E44" s="86"/>
      <c r="F44" s="86"/>
    </row>
    <row r="45" spans="1:6" s="86" customFormat="1" ht="12.75" x14ac:dyDescent="0.2">
      <c r="B45" s="373" t="s">
        <v>127</v>
      </c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7" sqref="C17:D17"/>
    </sheetView>
  </sheetViews>
  <sheetFormatPr defaultRowHeight="15" x14ac:dyDescent="0.3"/>
  <cols>
    <col min="1" max="1" width="14.28515625" style="16" bestFit="1" customWidth="1"/>
    <col min="2" max="2" width="80" style="196" customWidth="1"/>
    <col min="3" max="3" width="16.5703125" style="16" customWidth="1"/>
    <col min="4" max="4" width="14.28515625" style="16" customWidth="1"/>
    <col min="5" max="5" width="0.42578125" style="14" customWidth="1"/>
    <col min="6" max="16384" width="9.140625" style="16"/>
  </cols>
  <sheetData>
    <row r="1" spans="1:12" s="6" customFormat="1" x14ac:dyDescent="0.3">
      <c r="A1" s="52" t="s">
        <v>255</v>
      </c>
      <c r="B1" s="192"/>
      <c r="C1" s="585" t="s">
        <v>97</v>
      </c>
      <c r="D1" s="585"/>
      <c r="E1" s="89"/>
    </row>
    <row r="2" spans="1:12" s="6" customFormat="1" x14ac:dyDescent="0.3">
      <c r="A2" s="54" t="s">
        <v>128</v>
      </c>
      <c r="B2" s="192"/>
      <c r="C2" s="586" t="str">
        <f>'ფორმა N1'!L2</f>
        <v>03/20/2019-04/09/2019</v>
      </c>
      <c r="D2" s="587"/>
      <c r="E2" s="89"/>
    </row>
    <row r="3" spans="1:12" s="6" customFormat="1" x14ac:dyDescent="0.3">
      <c r="A3" s="54"/>
      <c r="B3" s="192"/>
      <c r="C3" s="53"/>
      <c r="D3" s="53"/>
      <c r="E3" s="89"/>
    </row>
    <row r="4" spans="1:12" s="2" customFormat="1" x14ac:dyDescent="0.3">
      <c r="A4" s="55" t="str">
        <f>'ფორმა N2'!A4</f>
        <v>ანგარიშვალდებული პირის დასახელება:</v>
      </c>
      <c r="B4" s="193"/>
      <c r="C4" s="54"/>
      <c r="D4" s="54"/>
      <c r="E4" s="84"/>
      <c r="L4" s="6"/>
    </row>
    <row r="5" spans="1:12" s="2" customFormat="1" x14ac:dyDescent="0.3">
      <c r="A5" s="93" t="str">
        <f>'ფორმა N1'!A5</f>
        <v>მპგ "მოძრაობა თავისუფალი საქართველოსთვის"</v>
      </c>
      <c r="B5" s="194"/>
      <c r="C5" s="42"/>
      <c r="D5" s="42"/>
      <c r="E5" s="84"/>
    </row>
    <row r="6" spans="1:12" s="2" customFormat="1" x14ac:dyDescent="0.3">
      <c r="A6" s="55"/>
      <c r="B6" s="193"/>
      <c r="C6" s="54"/>
      <c r="D6" s="54"/>
      <c r="E6" s="84"/>
    </row>
    <row r="7" spans="1:12" s="6" customFormat="1" ht="18" x14ac:dyDescent="0.3">
      <c r="A7" s="77"/>
      <c r="B7" s="88"/>
      <c r="C7" s="56"/>
      <c r="D7" s="56"/>
      <c r="E7" s="89"/>
    </row>
    <row r="8" spans="1:12" s="6" customFormat="1" ht="30" x14ac:dyDescent="0.3">
      <c r="A8" s="82" t="s">
        <v>64</v>
      </c>
      <c r="B8" s="57" t="s">
        <v>232</v>
      </c>
      <c r="C8" s="57" t="s">
        <v>66</v>
      </c>
      <c r="D8" s="57" t="s">
        <v>67</v>
      </c>
      <c r="E8" s="89"/>
      <c r="F8" s="15"/>
    </row>
    <row r="9" spans="1:12" s="7" customFormat="1" x14ac:dyDescent="0.3">
      <c r="A9" s="187">
        <v>1</v>
      </c>
      <c r="B9" s="187" t="s">
        <v>65</v>
      </c>
      <c r="C9" s="62">
        <f>SUM(C10,C26)</f>
        <v>42085</v>
      </c>
      <c r="D9" s="62">
        <f>SUM(D10,D26)</f>
        <v>42085</v>
      </c>
      <c r="E9" s="89"/>
    </row>
    <row r="10" spans="1:12" s="7" customFormat="1" x14ac:dyDescent="0.3">
      <c r="A10" s="64">
        <v>1.1000000000000001</v>
      </c>
      <c r="B10" s="64" t="s">
        <v>69</v>
      </c>
      <c r="C10" s="62">
        <f>SUM(C11,C12,C16,C19,C25,C26)</f>
        <v>42085</v>
      </c>
      <c r="D10" s="62">
        <f>SUM(D11,D12,D16,D19,D24,D25)</f>
        <v>42085</v>
      </c>
      <c r="E10" s="89"/>
    </row>
    <row r="11" spans="1:12" s="9" customFormat="1" ht="18" x14ac:dyDescent="0.3">
      <c r="A11" s="65" t="s">
        <v>30</v>
      </c>
      <c r="B11" s="65" t="s">
        <v>68</v>
      </c>
      <c r="C11" s="8"/>
      <c r="D11" s="8"/>
      <c r="E11" s="89"/>
    </row>
    <row r="12" spans="1:12" s="10" customFormat="1" x14ac:dyDescent="0.3">
      <c r="A12" s="65" t="s">
        <v>31</v>
      </c>
      <c r="B12" s="65" t="s">
        <v>290</v>
      </c>
      <c r="C12" s="83">
        <f>SUM(C13:C15)</f>
        <v>0</v>
      </c>
      <c r="D12" s="83">
        <f>SUM(D13:D15)</f>
        <v>0</v>
      </c>
      <c r="E12" s="89"/>
    </row>
    <row r="13" spans="1:12" s="3" customFormat="1" x14ac:dyDescent="0.3">
      <c r="A13" s="74" t="s">
        <v>70</v>
      </c>
      <c r="B13" s="74" t="s">
        <v>293</v>
      </c>
      <c r="C13" s="8"/>
      <c r="D13" s="8"/>
      <c r="E13" s="89"/>
    </row>
    <row r="14" spans="1:12" s="3" customFormat="1" x14ac:dyDescent="0.3">
      <c r="A14" s="74" t="s">
        <v>450</v>
      </c>
      <c r="B14" s="74" t="s">
        <v>449</v>
      </c>
      <c r="C14" s="8"/>
      <c r="D14" s="8"/>
      <c r="E14" s="89"/>
    </row>
    <row r="15" spans="1:12" s="3" customFormat="1" x14ac:dyDescent="0.3">
      <c r="A15" s="74" t="s">
        <v>451</v>
      </c>
      <c r="B15" s="74" t="s">
        <v>86</v>
      </c>
      <c r="C15" s="8"/>
      <c r="D15" s="8"/>
      <c r="E15" s="89"/>
    </row>
    <row r="16" spans="1:12" s="3" customFormat="1" x14ac:dyDescent="0.3">
      <c r="A16" s="65" t="s">
        <v>71</v>
      </c>
      <c r="B16" s="65" t="s">
        <v>72</v>
      </c>
      <c r="C16" s="83">
        <f>SUM(C17:C18)</f>
        <v>42085</v>
      </c>
      <c r="D16" s="83">
        <f>SUM(D17:D18)</f>
        <v>42085</v>
      </c>
      <c r="E16" s="89"/>
    </row>
    <row r="17" spans="1:5" s="3" customFormat="1" x14ac:dyDescent="0.2">
      <c r="A17" s="74" t="s">
        <v>73</v>
      </c>
      <c r="B17" s="74" t="s">
        <v>75</v>
      </c>
      <c r="C17" s="371">
        <v>42085</v>
      </c>
      <c r="D17" s="371">
        <v>42085</v>
      </c>
      <c r="E17" s="89"/>
    </row>
    <row r="18" spans="1:5" s="3" customFormat="1" ht="30" x14ac:dyDescent="0.3">
      <c r="A18" s="74" t="s">
        <v>74</v>
      </c>
      <c r="B18" s="74" t="s">
        <v>98</v>
      </c>
      <c r="C18" s="8"/>
      <c r="D18" s="8"/>
      <c r="E18" s="89"/>
    </row>
    <row r="19" spans="1:5" s="3" customFormat="1" x14ac:dyDescent="0.3">
      <c r="A19" s="65" t="s">
        <v>76</v>
      </c>
      <c r="B19" s="65" t="s">
        <v>380</v>
      </c>
      <c r="C19" s="83">
        <f>SUM(C20:C23)</f>
        <v>0</v>
      </c>
      <c r="D19" s="83">
        <f>SUM(D20:D23)</f>
        <v>0</v>
      </c>
      <c r="E19" s="89"/>
    </row>
    <row r="20" spans="1:5" s="3" customFormat="1" x14ac:dyDescent="0.3">
      <c r="A20" s="74" t="s">
        <v>77</v>
      </c>
      <c r="B20" s="74" t="s">
        <v>78</v>
      </c>
      <c r="C20" s="8"/>
      <c r="D20" s="8"/>
      <c r="E20" s="89"/>
    </row>
    <row r="21" spans="1:5" s="3" customFormat="1" ht="30" x14ac:dyDescent="0.3">
      <c r="A21" s="74" t="s">
        <v>81</v>
      </c>
      <c r="B21" s="74" t="s">
        <v>79</v>
      </c>
      <c r="C21" s="8"/>
      <c r="D21" s="8"/>
      <c r="E21" s="89"/>
    </row>
    <row r="22" spans="1:5" s="3" customFormat="1" x14ac:dyDescent="0.3">
      <c r="A22" s="74" t="s">
        <v>82</v>
      </c>
      <c r="B22" s="74" t="s">
        <v>80</v>
      </c>
      <c r="C22" s="8"/>
      <c r="D22" s="8"/>
      <c r="E22" s="89"/>
    </row>
    <row r="23" spans="1:5" s="3" customFormat="1" x14ac:dyDescent="0.3">
      <c r="A23" s="74" t="s">
        <v>83</v>
      </c>
      <c r="B23" s="74" t="s">
        <v>396</v>
      </c>
      <c r="C23" s="8"/>
      <c r="D23" s="8"/>
      <c r="E23" s="89"/>
    </row>
    <row r="24" spans="1:5" s="3" customFormat="1" x14ac:dyDescent="0.3">
      <c r="A24" s="65" t="s">
        <v>84</v>
      </c>
      <c r="B24" s="65" t="s">
        <v>397</v>
      </c>
      <c r="C24" s="205"/>
      <c r="D24" s="8"/>
      <c r="E24" s="89"/>
    </row>
    <row r="25" spans="1:5" s="3" customFormat="1" x14ac:dyDescent="0.3">
      <c r="A25" s="65" t="s">
        <v>234</v>
      </c>
      <c r="B25" s="65" t="s">
        <v>403</v>
      </c>
      <c r="C25" s="8"/>
      <c r="D25" s="8"/>
      <c r="E25" s="89"/>
    </row>
    <row r="26" spans="1:5" x14ac:dyDescent="0.3">
      <c r="A26" s="64">
        <v>1.2</v>
      </c>
      <c r="B26" s="64" t="s">
        <v>85</v>
      </c>
      <c r="C26" s="62">
        <f>SUM(C27,C35)</f>
        <v>0</v>
      </c>
      <c r="D26" s="62">
        <f>SUM(D27,D35)</f>
        <v>0</v>
      </c>
      <c r="E26" s="89"/>
    </row>
    <row r="27" spans="1:5" x14ac:dyDescent="0.3">
      <c r="A27" s="65" t="s">
        <v>32</v>
      </c>
      <c r="B27" s="65" t="s">
        <v>293</v>
      </c>
      <c r="C27" s="83">
        <f>SUM(C28:C30)</f>
        <v>0</v>
      </c>
      <c r="D27" s="83">
        <f>SUM(D28:D30)</f>
        <v>0</v>
      </c>
      <c r="E27" s="89"/>
    </row>
    <row r="28" spans="1:5" x14ac:dyDescent="0.3">
      <c r="A28" s="190" t="s">
        <v>87</v>
      </c>
      <c r="B28" s="190" t="s">
        <v>291</v>
      </c>
      <c r="C28" s="8"/>
      <c r="D28" s="8"/>
      <c r="E28" s="89"/>
    </row>
    <row r="29" spans="1:5" x14ac:dyDescent="0.3">
      <c r="A29" s="190" t="s">
        <v>88</v>
      </c>
      <c r="B29" s="190" t="s">
        <v>294</v>
      </c>
      <c r="C29" s="8"/>
      <c r="D29" s="8"/>
      <c r="E29" s="89"/>
    </row>
    <row r="30" spans="1:5" x14ac:dyDescent="0.3">
      <c r="A30" s="190" t="s">
        <v>405</v>
      </c>
      <c r="B30" s="190" t="s">
        <v>292</v>
      </c>
      <c r="C30" s="8"/>
      <c r="D30" s="8"/>
      <c r="E30" s="89"/>
    </row>
    <row r="31" spans="1:5" x14ac:dyDescent="0.3">
      <c r="A31" s="65" t="s">
        <v>33</v>
      </c>
      <c r="B31" s="65" t="s">
        <v>449</v>
      </c>
      <c r="C31" s="83">
        <f>SUM(C32:C34)</f>
        <v>0</v>
      </c>
      <c r="D31" s="83">
        <f>SUM(D32:D34)</f>
        <v>0</v>
      </c>
      <c r="E31" s="89"/>
    </row>
    <row r="32" spans="1:5" x14ac:dyDescent="0.3">
      <c r="A32" s="190" t="s">
        <v>12</v>
      </c>
      <c r="B32" s="190" t="s">
        <v>452</v>
      </c>
      <c r="C32" s="8"/>
      <c r="D32" s="8"/>
      <c r="E32" s="89"/>
    </row>
    <row r="33" spans="1:9" x14ac:dyDescent="0.3">
      <c r="A33" s="190" t="s">
        <v>13</v>
      </c>
      <c r="B33" s="190" t="s">
        <v>453</v>
      </c>
      <c r="C33" s="8"/>
      <c r="D33" s="8"/>
      <c r="E33" s="89"/>
    </row>
    <row r="34" spans="1:9" x14ac:dyDescent="0.3">
      <c r="A34" s="190" t="s">
        <v>264</v>
      </c>
      <c r="B34" s="190" t="s">
        <v>454</v>
      </c>
      <c r="C34" s="8"/>
      <c r="D34" s="8"/>
      <c r="E34" s="89"/>
    </row>
    <row r="35" spans="1:9" s="17" customFormat="1" x14ac:dyDescent="0.3">
      <c r="A35" s="65" t="s">
        <v>34</v>
      </c>
      <c r="B35" s="201" t="s">
        <v>402</v>
      </c>
      <c r="C35" s="8"/>
      <c r="D35" s="8"/>
    </row>
    <row r="36" spans="1:9" s="2" customFormat="1" x14ac:dyDescent="0.3">
      <c r="A36" s="1"/>
      <c r="B36" s="195"/>
      <c r="E36" s="5"/>
    </row>
    <row r="37" spans="1:9" s="2" customFormat="1" x14ac:dyDescent="0.3">
      <c r="B37" s="19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47" t="s">
        <v>96</v>
      </c>
      <c r="B40" s="195"/>
      <c r="E40" s="5"/>
    </row>
    <row r="41" spans="1:9" s="2" customFormat="1" x14ac:dyDescent="0.3">
      <c r="B41" s="195"/>
      <c r="E41"/>
      <c r="F41"/>
      <c r="G41"/>
      <c r="H41"/>
      <c r="I41"/>
    </row>
    <row r="42" spans="1:9" s="2" customFormat="1" x14ac:dyDescent="0.3">
      <c r="B42" s="195"/>
      <c r="D42" s="12"/>
      <c r="E42"/>
      <c r="F42"/>
      <c r="G42"/>
      <c r="H42"/>
      <c r="I42"/>
    </row>
    <row r="43" spans="1:9" s="2" customFormat="1" x14ac:dyDescent="0.3">
      <c r="A43"/>
      <c r="B43" s="197" t="s">
        <v>400</v>
      </c>
      <c r="D43" s="12"/>
      <c r="E43"/>
      <c r="F43"/>
      <c r="G43"/>
      <c r="H43"/>
      <c r="I43"/>
    </row>
    <row r="44" spans="1:9" s="2" customFormat="1" x14ac:dyDescent="0.3">
      <c r="A44"/>
      <c r="B44" s="195" t="s">
        <v>253</v>
      </c>
      <c r="D44" s="12"/>
      <c r="E44"/>
      <c r="F44"/>
      <c r="G44"/>
      <c r="H44"/>
      <c r="I44"/>
    </row>
    <row r="45" spans="1:9" customFormat="1" ht="12.75" x14ac:dyDescent="0.2">
      <c r="B45" s="198" t="s">
        <v>127</v>
      </c>
    </row>
    <row r="46" spans="1:9" customFormat="1" ht="12.75" x14ac:dyDescent="0.2">
      <c r="B46" s="19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view="pageBreakPreview" zoomScale="80" zoomScaleNormal="100" zoomScaleSheetLayoutView="80" workbookViewId="0">
      <selection activeCell="F64" sqref="F64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11" customWidth="1"/>
    <col min="4" max="4" width="17.5703125" style="11" customWidth="1"/>
    <col min="5" max="16384" width="9.140625" style="2"/>
  </cols>
  <sheetData>
    <row r="1" spans="1:4" s="6" customFormat="1" x14ac:dyDescent="0.3">
      <c r="A1" s="52" t="s">
        <v>456</v>
      </c>
      <c r="B1" s="185"/>
      <c r="C1" s="588" t="s">
        <v>97</v>
      </c>
      <c r="D1" s="588"/>
    </row>
    <row r="2" spans="1:4" s="6" customFormat="1" x14ac:dyDescent="0.3">
      <c r="A2" s="305" t="s">
        <v>458</v>
      </c>
      <c r="B2" s="185"/>
      <c r="C2" s="589" t="str">
        <f>'ფორმა N1'!L2</f>
        <v>03/20/2019-04/09/2019</v>
      </c>
      <c r="D2" s="590"/>
    </row>
    <row r="3" spans="1:4" s="6" customFormat="1" x14ac:dyDescent="0.3">
      <c r="A3" s="305" t="s">
        <v>457</v>
      </c>
      <c r="B3" s="185"/>
      <c r="C3" s="79"/>
      <c r="D3" s="79"/>
    </row>
    <row r="4" spans="1:4" s="6" customFormat="1" x14ac:dyDescent="0.3">
      <c r="A4" s="54" t="s">
        <v>128</v>
      </c>
      <c r="B4" s="185"/>
      <c r="C4" s="79"/>
      <c r="D4" s="79"/>
    </row>
    <row r="5" spans="1:4" s="6" customFormat="1" x14ac:dyDescent="0.3">
      <c r="A5" s="54"/>
      <c r="B5" s="185"/>
      <c r="C5" s="79"/>
      <c r="D5" s="79"/>
    </row>
    <row r="6" spans="1:4" x14ac:dyDescent="0.3">
      <c r="A6" s="55" t="str">
        <f>'[1]ფორმა N2'!A4</f>
        <v>ანგარიშვალდებული პირის დასახელება:</v>
      </c>
      <c r="B6" s="55"/>
      <c r="C6" s="391"/>
      <c r="D6" s="391"/>
    </row>
    <row r="7" spans="1:4" x14ac:dyDescent="0.3">
      <c r="A7" s="186" t="str">
        <f>'ფორმა N1'!A5</f>
        <v>მპგ "მოძრაობა თავისუფალი საქართველოსთვის"</v>
      </c>
      <c r="B7" s="58"/>
      <c r="C7" s="392"/>
      <c r="D7" s="392"/>
    </row>
    <row r="8" spans="1:4" x14ac:dyDescent="0.3">
      <c r="A8" s="55"/>
      <c r="B8" s="55"/>
      <c r="C8" s="391"/>
      <c r="D8" s="391"/>
    </row>
    <row r="9" spans="1:4" s="6" customFormat="1" x14ac:dyDescent="0.3">
      <c r="A9" s="185"/>
      <c r="B9" s="185"/>
      <c r="C9" s="390"/>
      <c r="D9" s="390"/>
    </row>
    <row r="10" spans="1:4" s="6" customFormat="1" ht="30" x14ac:dyDescent="0.3">
      <c r="A10" s="66" t="s">
        <v>64</v>
      </c>
      <c r="B10" s="67" t="s">
        <v>11</v>
      </c>
      <c r="C10" s="61" t="s">
        <v>10</v>
      </c>
      <c r="D10" s="61" t="s">
        <v>9</v>
      </c>
    </row>
    <row r="11" spans="1:4" s="7" customFormat="1" x14ac:dyDescent="0.2">
      <c r="A11" s="187">
        <v>1</v>
      </c>
      <c r="B11" s="187" t="s">
        <v>57</v>
      </c>
      <c r="C11" s="60">
        <f>SUM(C12,C16,C56,C59,C60,C61,C78)</f>
        <v>27035.68</v>
      </c>
      <c r="D11" s="60">
        <f>SUM(D12,D16,D56,D59,D60,D61,D67,D75,D76)</f>
        <v>31580.68</v>
      </c>
    </row>
    <row r="12" spans="1:4" s="9" customFormat="1" ht="18" x14ac:dyDescent="0.2">
      <c r="A12" s="64">
        <v>1.1000000000000001</v>
      </c>
      <c r="B12" s="64" t="s">
        <v>58</v>
      </c>
      <c r="C12" s="462">
        <f>SUM(C13:C15)</f>
        <v>0</v>
      </c>
      <c r="D12" s="462">
        <f>SUM(D13:D15)</f>
        <v>0</v>
      </c>
    </row>
    <row r="13" spans="1:4" s="10" customFormat="1" x14ac:dyDescent="0.2">
      <c r="A13" s="65" t="s">
        <v>30</v>
      </c>
      <c r="B13" s="65" t="s">
        <v>59</v>
      </c>
      <c r="C13" s="479"/>
      <c r="D13" s="479"/>
    </row>
    <row r="14" spans="1:4" s="3" customFormat="1" x14ac:dyDescent="0.2">
      <c r="A14" s="65" t="s">
        <v>31</v>
      </c>
      <c r="B14" s="65" t="s">
        <v>0</v>
      </c>
      <c r="C14" s="479"/>
      <c r="D14" s="479"/>
    </row>
    <row r="15" spans="1:4" s="3" customFormat="1" x14ac:dyDescent="0.3">
      <c r="A15" s="309" t="s">
        <v>460</v>
      </c>
      <c r="B15" s="310" t="s">
        <v>461</v>
      </c>
      <c r="C15" s="465">
        <v>0</v>
      </c>
      <c r="D15" s="465"/>
    </row>
    <row r="16" spans="1:4" s="7" customFormat="1" x14ac:dyDescent="0.2">
      <c r="A16" s="64">
        <v>1.2</v>
      </c>
      <c r="B16" s="64" t="s">
        <v>60</v>
      </c>
      <c r="C16" s="462">
        <f>SUM(C17,C20,C32:C35,C38,C39,C46,C47,C48,C49,C50,C54,C55)</f>
        <v>27035.68</v>
      </c>
      <c r="D16" s="462">
        <f>SUM(D17,D20,D32,D33,D34,D35,D38,D39,D46:D50,D54,D55)</f>
        <v>27035.68</v>
      </c>
    </row>
    <row r="17" spans="1:5" s="3" customFormat="1" x14ac:dyDescent="0.2">
      <c r="A17" s="65" t="s">
        <v>32</v>
      </c>
      <c r="B17" s="65" t="s">
        <v>1</v>
      </c>
      <c r="C17" s="463">
        <f>SUM(C18:C19)</f>
        <v>0</v>
      </c>
      <c r="D17" s="463">
        <f>SUM(D18:D19)</f>
        <v>0</v>
      </c>
    </row>
    <row r="18" spans="1:5" s="3" customFormat="1" x14ac:dyDescent="0.2">
      <c r="A18" s="74" t="s">
        <v>87</v>
      </c>
      <c r="B18" s="74" t="s">
        <v>61</v>
      </c>
      <c r="C18" s="464"/>
      <c r="D18" s="466"/>
    </row>
    <row r="19" spans="1:5" s="3" customFormat="1" x14ac:dyDescent="0.2">
      <c r="A19" s="74" t="s">
        <v>88</v>
      </c>
      <c r="B19" s="74" t="s">
        <v>62</v>
      </c>
      <c r="C19" s="464"/>
      <c r="D19" s="466"/>
    </row>
    <row r="20" spans="1:5" s="3" customFormat="1" x14ac:dyDescent="0.2">
      <c r="A20" s="65" t="s">
        <v>33</v>
      </c>
      <c r="B20" s="65" t="s">
        <v>2</v>
      </c>
      <c r="C20" s="463">
        <f>SUM(C21:C26,C31)</f>
        <v>2006.6299999999999</v>
      </c>
      <c r="D20" s="463">
        <f>SUM(D21:D26,D31)</f>
        <v>2006.6299999999999</v>
      </c>
      <c r="E20" s="188"/>
    </row>
    <row r="21" spans="1:5" s="189" customFormat="1" ht="30" x14ac:dyDescent="0.2">
      <c r="A21" s="74" t="s">
        <v>12</v>
      </c>
      <c r="B21" s="74" t="s">
        <v>233</v>
      </c>
      <c r="C21" s="27"/>
      <c r="D21" s="467"/>
    </row>
    <row r="22" spans="1:5" s="189" customFormat="1" x14ac:dyDescent="0.2">
      <c r="A22" s="74" t="s">
        <v>13</v>
      </c>
      <c r="B22" s="74" t="s">
        <v>14</v>
      </c>
      <c r="C22" s="27"/>
      <c r="D22" s="28"/>
    </row>
    <row r="23" spans="1:5" s="189" customFormat="1" ht="30" x14ac:dyDescent="0.2">
      <c r="A23" s="74" t="s">
        <v>264</v>
      </c>
      <c r="B23" s="74" t="s">
        <v>22</v>
      </c>
      <c r="C23" s="27"/>
      <c r="D23" s="29"/>
    </row>
    <row r="24" spans="1:5" s="189" customFormat="1" ht="16.5" customHeight="1" x14ac:dyDescent="0.2">
      <c r="A24" s="74" t="s">
        <v>265</v>
      </c>
      <c r="B24" s="74" t="s">
        <v>15</v>
      </c>
      <c r="C24" s="27">
        <v>70</v>
      </c>
      <c r="D24" s="27">
        <v>70</v>
      </c>
    </row>
    <row r="25" spans="1:5" s="189" customFormat="1" ht="16.5" customHeight="1" x14ac:dyDescent="0.2">
      <c r="A25" s="74" t="s">
        <v>266</v>
      </c>
      <c r="B25" s="74" t="s">
        <v>16</v>
      </c>
      <c r="C25" s="27"/>
      <c r="D25" s="29"/>
    </row>
    <row r="26" spans="1:5" s="189" customFormat="1" ht="16.5" customHeight="1" x14ac:dyDescent="0.2">
      <c r="A26" s="74" t="s">
        <v>267</v>
      </c>
      <c r="B26" s="74" t="s">
        <v>17</v>
      </c>
      <c r="C26" s="468">
        <f>SUM(C27:C30)</f>
        <v>738.01</v>
      </c>
      <c r="D26" s="463">
        <f>SUM(D27:D30)</f>
        <v>738.01</v>
      </c>
    </row>
    <row r="27" spans="1:5" s="189" customFormat="1" ht="16.5" customHeight="1" x14ac:dyDescent="0.2">
      <c r="A27" s="190" t="s">
        <v>268</v>
      </c>
      <c r="B27" s="190" t="s">
        <v>18</v>
      </c>
      <c r="C27" s="27">
        <v>393.06</v>
      </c>
      <c r="D27" s="27">
        <v>393.06</v>
      </c>
    </row>
    <row r="28" spans="1:5" s="189" customFormat="1" ht="16.5" customHeight="1" x14ac:dyDescent="0.2">
      <c r="A28" s="190" t="s">
        <v>269</v>
      </c>
      <c r="B28" s="190" t="s">
        <v>19</v>
      </c>
      <c r="C28" s="27">
        <v>62.83</v>
      </c>
      <c r="D28" s="27">
        <v>62.83</v>
      </c>
    </row>
    <row r="29" spans="1:5" s="189" customFormat="1" ht="16.5" customHeight="1" x14ac:dyDescent="0.2">
      <c r="A29" s="190" t="s">
        <v>270</v>
      </c>
      <c r="B29" s="190" t="s">
        <v>20</v>
      </c>
      <c r="C29" s="27">
        <v>282.12</v>
      </c>
      <c r="D29" s="27">
        <v>282.12</v>
      </c>
    </row>
    <row r="30" spans="1:5" s="189" customFormat="1" ht="16.5" customHeight="1" x14ac:dyDescent="0.2">
      <c r="A30" s="190" t="s">
        <v>271</v>
      </c>
      <c r="B30" s="190" t="s">
        <v>23</v>
      </c>
      <c r="C30" s="27"/>
      <c r="D30" s="30"/>
    </row>
    <row r="31" spans="1:5" s="189" customFormat="1" ht="16.5" customHeight="1" x14ac:dyDescent="0.2">
      <c r="A31" s="74" t="s">
        <v>272</v>
      </c>
      <c r="B31" s="74" t="s">
        <v>21</v>
      </c>
      <c r="C31" s="27">
        <v>1198.6199999999999</v>
      </c>
      <c r="D31" s="27">
        <v>1198.6199999999999</v>
      </c>
    </row>
    <row r="32" spans="1:5" s="3" customFormat="1" ht="16.5" customHeight="1" x14ac:dyDescent="0.2">
      <c r="A32" s="65" t="s">
        <v>34</v>
      </c>
      <c r="B32" s="65" t="s">
        <v>3</v>
      </c>
      <c r="C32" s="464"/>
      <c r="D32" s="466"/>
    </row>
    <row r="33" spans="1:4" s="3" customFormat="1" ht="16.5" customHeight="1" x14ac:dyDescent="0.2">
      <c r="A33" s="65" t="s">
        <v>35</v>
      </c>
      <c r="B33" s="65" t="s">
        <v>4</v>
      </c>
      <c r="C33" s="464"/>
      <c r="D33" s="466"/>
    </row>
    <row r="34" spans="1:4" s="3" customFormat="1" ht="16.5" customHeight="1" x14ac:dyDescent="0.2">
      <c r="A34" s="65" t="s">
        <v>36</v>
      </c>
      <c r="B34" s="65" t="s">
        <v>5</v>
      </c>
      <c r="C34" s="464"/>
      <c r="D34" s="466"/>
    </row>
    <row r="35" spans="1:4" s="3" customFormat="1" x14ac:dyDescent="0.2">
      <c r="A35" s="65" t="s">
        <v>37</v>
      </c>
      <c r="B35" s="65" t="s">
        <v>63</v>
      </c>
      <c r="C35" s="463">
        <f>SUM(C36:C37)</f>
        <v>0</v>
      </c>
      <c r="D35" s="463">
        <f>SUM(D36:D37)</f>
        <v>0</v>
      </c>
    </row>
    <row r="36" spans="1:4" s="3" customFormat="1" ht="16.5" customHeight="1" x14ac:dyDescent="0.2">
      <c r="A36" s="74" t="s">
        <v>273</v>
      </c>
      <c r="B36" s="74" t="s">
        <v>56</v>
      </c>
      <c r="C36" s="464"/>
      <c r="D36" s="466"/>
    </row>
    <row r="37" spans="1:4" s="3" customFormat="1" ht="16.5" customHeight="1" x14ac:dyDescent="0.2">
      <c r="A37" s="74" t="s">
        <v>274</v>
      </c>
      <c r="B37" s="74" t="s">
        <v>55</v>
      </c>
      <c r="C37" s="464"/>
      <c r="D37" s="466"/>
    </row>
    <row r="38" spans="1:4" s="3" customFormat="1" ht="16.5" customHeight="1" x14ac:dyDescent="0.2">
      <c r="A38" s="65" t="s">
        <v>38</v>
      </c>
      <c r="B38" s="65" t="s">
        <v>49</v>
      </c>
      <c r="C38" s="464"/>
      <c r="D38" s="466"/>
    </row>
    <row r="39" spans="1:4" s="3" customFormat="1" ht="16.5" customHeight="1" x14ac:dyDescent="0.2">
      <c r="A39" s="65" t="s">
        <v>39</v>
      </c>
      <c r="B39" s="65" t="s">
        <v>371</v>
      </c>
      <c r="C39" s="463"/>
      <c r="D39" s="463">
        <f>SUM(D40:D45)</f>
        <v>0</v>
      </c>
    </row>
    <row r="40" spans="1:4" s="3" customFormat="1" ht="16.5" customHeight="1" x14ac:dyDescent="0.2">
      <c r="A40" s="13" t="s">
        <v>329</v>
      </c>
      <c r="B40" s="13" t="s">
        <v>333</v>
      </c>
      <c r="C40" s="464"/>
      <c r="D40" s="466"/>
    </row>
    <row r="41" spans="1:4" s="3" customFormat="1" ht="16.5" customHeight="1" x14ac:dyDescent="0.2">
      <c r="A41" s="13" t="s">
        <v>330</v>
      </c>
      <c r="B41" s="13" t="s">
        <v>334</v>
      </c>
      <c r="C41" s="464"/>
      <c r="D41" s="466"/>
    </row>
    <row r="42" spans="1:4" s="3" customFormat="1" ht="16.5" customHeight="1" x14ac:dyDescent="0.2">
      <c r="A42" s="13" t="s">
        <v>331</v>
      </c>
      <c r="B42" s="13" t="s">
        <v>337</v>
      </c>
      <c r="C42" s="464"/>
      <c r="D42" s="466"/>
    </row>
    <row r="43" spans="1:4" s="3" customFormat="1" ht="16.5" customHeight="1" x14ac:dyDescent="0.2">
      <c r="A43" s="13" t="s">
        <v>336</v>
      </c>
      <c r="B43" s="13" t="s">
        <v>338</v>
      </c>
      <c r="C43" s="464"/>
      <c r="D43" s="466"/>
    </row>
    <row r="44" spans="1:4" s="3" customFormat="1" ht="16.5" customHeight="1" x14ac:dyDescent="0.2">
      <c r="A44" s="13" t="s">
        <v>339</v>
      </c>
      <c r="B44" s="13" t="s">
        <v>442</v>
      </c>
      <c r="C44" s="464"/>
      <c r="D44" s="466"/>
    </row>
    <row r="45" spans="1:4" s="3" customFormat="1" ht="16.5" customHeight="1" x14ac:dyDescent="0.2">
      <c r="A45" s="13" t="s">
        <v>443</v>
      </c>
      <c r="B45" s="13" t="s">
        <v>335</v>
      </c>
      <c r="C45" s="464"/>
      <c r="D45" s="466"/>
    </row>
    <row r="46" spans="1:4" s="3" customFormat="1" ht="30" x14ac:dyDescent="0.2">
      <c r="A46" s="65" t="s">
        <v>40</v>
      </c>
      <c r="B46" s="65" t="s">
        <v>28</v>
      </c>
      <c r="C46" s="464"/>
      <c r="D46" s="466"/>
    </row>
    <row r="47" spans="1:4" s="3" customFormat="1" ht="16.5" customHeight="1" x14ac:dyDescent="0.2">
      <c r="A47" s="65" t="s">
        <v>41</v>
      </c>
      <c r="B47" s="65" t="s">
        <v>24</v>
      </c>
      <c r="C47" s="464"/>
      <c r="D47" s="466"/>
    </row>
    <row r="48" spans="1:4" s="3" customFormat="1" ht="16.5" customHeight="1" x14ac:dyDescent="0.2">
      <c r="A48" s="65" t="s">
        <v>42</v>
      </c>
      <c r="B48" s="65" t="s">
        <v>25</v>
      </c>
      <c r="C48" s="464"/>
      <c r="D48" s="466"/>
    </row>
    <row r="49" spans="1:5" s="3" customFormat="1" ht="16.5" customHeight="1" x14ac:dyDescent="0.2">
      <c r="A49" s="65" t="s">
        <v>43</v>
      </c>
      <c r="B49" s="65" t="s">
        <v>26</v>
      </c>
      <c r="C49" s="464"/>
      <c r="D49" s="466"/>
    </row>
    <row r="50" spans="1:5" s="3" customFormat="1" ht="16.5" customHeight="1" x14ac:dyDescent="0.2">
      <c r="A50" s="65" t="s">
        <v>44</v>
      </c>
      <c r="B50" s="65" t="s">
        <v>372</v>
      </c>
      <c r="C50" s="463">
        <f>SUM(C51:C53)</f>
        <v>25029.05</v>
      </c>
      <c r="D50" s="463">
        <f>SUM(D51:D53)</f>
        <v>25029.05</v>
      </c>
    </row>
    <row r="51" spans="1:5" s="3" customFormat="1" ht="16.5" customHeight="1" x14ac:dyDescent="0.2">
      <c r="A51" s="74" t="s">
        <v>345</v>
      </c>
      <c r="B51" s="74" t="s">
        <v>348</v>
      </c>
      <c r="C51" s="479">
        <v>25029.05</v>
      </c>
      <c r="D51" s="479">
        <v>25029.05</v>
      </c>
    </row>
    <row r="52" spans="1:5" s="3" customFormat="1" ht="16.5" customHeight="1" x14ac:dyDescent="0.2">
      <c r="A52" s="74" t="s">
        <v>346</v>
      </c>
      <c r="B52" s="74" t="s">
        <v>347</v>
      </c>
      <c r="C52" s="464"/>
      <c r="D52" s="466"/>
    </row>
    <row r="53" spans="1:5" s="3" customFormat="1" ht="16.5" customHeight="1" x14ac:dyDescent="0.2">
      <c r="A53" s="74" t="s">
        <v>349</v>
      </c>
      <c r="B53" s="74" t="s">
        <v>350</v>
      </c>
      <c r="C53" s="464"/>
      <c r="D53" s="466"/>
    </row>
    <row r="54" spans="1:5" s="3" customFormat="1" x14ac:dyDescent="0.2">
      <c r="A54" s="65" t="s">
        <v>45</v>
      </c>
      <c r="B54" s="65" t="s">
        <v>29</v>
      </c>
      <c r="C54" s="464"/>
      <c r="D54" s="466"/>
    </row>
    <row r="55" spans="1:5" s="3" customFormat="1" ht="16.5" customHeight="1" x14ac:dyDescent="0.2">
      <c r="A55" s="65" t="s">
        <v>46</v>
      </c>
      <c r="B55" s="65" t="s">
        <v>6</v>
      </c>
      <c r="C55" s="464"/>
      <c r="D55" s="466"/>
      <c r="E55" s="188"/>
    </row>
    <row r="56" spans="1:5" s="3" customFormat="1" ht="30" x14ac:dyDescent="0.2">
      <c r="A56" s="64">
        <v>1.3</v>
      </c>
      <c r="B56" s="64" t="s">
        <v>377</v>
      </c>
      <c r="C56" s="462"/>
      <c r="D56" s="462">
        <f>SUM(D57:D58)</f>
        <v>0</v>
      </c>
      <c r="E56" s="188"/>
    </row>
    <row r="57" spans="1:5" s="3" customFormat="1" ht="30" x14ac:dyDescent="0.2">
      <c r="A57" s="65" t="s">
        <v>50</v>
      </c>
      <c r="B57" s="65" t="s">
        <v>48</v>
      </c>
      <c r="C57" s="464"/>
      <c r="D57" s="466"/>
      <c r="E57" s="188"/>
    </row>
    <row r="58" spans="1:5" s="3" customFormat="1" ht="16.5" customHeight="1" x14ac:dyDescent="0.2">
      <c r="A58" s="65" t="s">
        <v>51</v>
      </c>
      <c r="B58" s="65" t="s">
        <v>47</v>
      </c>
      <c r="C58" s="464"/>
      <c r="D58" s="466"/>
      <c r="E58" s="188"/>
    </row>
    <row r="59" spans="1:5" s="3" customFormat="1" x14ac:dyDescent="0.2">
      <c r="A59" s="64">
        <v>1.4</v>
      </c>
      <c r="B59" s="64" t="s">
        <v>379</v>
      </c>
      <c r="C59" s="464"/>
      <c r="D59" s="466"/>
      <c r="E59" s="188"/>
    </row>
    <row r="60" spans="1:5" s="189" customFormat="1" x14ac:dyDescent="0.2">
      <c r="A60" s="64">
        <v>1.5</v>
      </c>
      <c r="B60" s="64" t="s">
        <v>7</v>
      </c>
      <c r="C60" s="27"/>
      <c r="D60" s="29"/>
    </row>
    <row r="61" spans="1:5" s="189" customFormat="1" x14ac:dyDescent="0.3">
      <c r="A61" s="64">
        <v>1.6</v>
      </c>
      <c r="B61" s="33" t="s">
        <v>8</v>
      </c>
      <c r="C61" s="462">
        <f>SUM(C62:C72)</f>
        <v>0</v>
      </c>
      <c r="D61" s="469">
        <f>SUM(D62:D66)</f>
        <v>0</v>
      </c>
    </row>
    <row r="62" spans="1:5" s="189" customFormat="1" x14ac:dyDescent="0.2">
      <c r="A62" s="65" t="s">
        <v>280</v>
      </c>
      <c r="B62" s="34" t="s">
        <v>52</v>
      </c>
      <c r="C62" s="27"/>
      <c r="D62" s="29"/>
    </row>
    <row r="63" spans="1:5" s="189" customFormat="1" ht="30" x14ac:dyDescent="0.2">
      <c r="A63" s="65" t="s">
        <v>281</v>
      </c>
      <c r="B63" s="34" t="s">
        <v>54</v>
      </c>
      <c r="C63" s="27"/>
      <c r="D63" s="29"/>
    </row>
    <row r="64" spans="1:5" s="189" customFormat="1" x14ac:dyDescent="0.2">
      <c r="A64" s="65" t="s">
        <v>282</v>
      </c>
      <c r="B64" s="34" t="s">
        <v>53</v>
      </c>
      <c r="C64" s="29"/>
      <c r="D64" s="29"/>
    </row>
    <row r="65" spans="1:4" s="189" customFormat="1" x14ac:dyDescent="0.2">
      <c r="A65" s="65" t="s">
        <v>283</v>
      </c>
      <c r="B65" s="34" t="s">
        <v>27</v>
      </c>
    </row>
    <row r="66" spans="1:4" s="189" customFormat="1" x14ac:dyDescent="0.2">
      <c r="A66" s="65" t="s">
        <v>311</v>
      </c>
      <c r="B66" s="34" t="s">
        <v>312</v>
      </c>
      <c r="C66" s="27"/>
      <c r="D66" s="29"/>
    </row>
    <row r="67" spans="1:4" x14ac:dyDescent="0.3">
      <c r="A67" s="187">
        <v>2</v>
      </c>
      <c r="B67" s="187" t="s">
        <v>373</v>
      </c>
      <c r="C67" s="393"/>
      <c r="D67" s="470">
        <f>SUM(D68:D74)</f>
        <v>4545</v>
      </c>
    </row>
    <row r="68" spans="1:4" x14ac:dyDescent="0.3">
      <c r="A68" s="75">
        <v>2.1</v>
      </c>
      <c r="B68" s="191" t="s">
        <v>89</v>
      </c>
      <c r="C68" s="471"/>
      <c r="D68" s="472"/>
    </row>
    <row r="69" spans="1:4" x14ac:dyDescent="0.3">
      <c r="A69" s="75">
        <v>2.2000000000000002</v>
      </c>
      <c r="B69" s="191" t="s">
        <v>374</v>
      </c>
      <c r="C69" s="471"/>
      <c r="D69" s="472"/>
    </row>
    <row r="70" spans="1:4" x14ac:dyDescent="0.3">
      <c r="A70" s="75">
        <v>2.2999999999999998</v>
      </c>
      <c r="B70" s="191" t="s">
        <v>93</v>
      </c>
      <c r="C70" s="471"/>
      <c r="D70" s="472"/>
    </row>
    <row r="71" spans="1:4" x14ac:dyDescent="0.3">
      <c r="A71" s="75">
        <v>2.4</v>
      </c>
      <c r="B71" s="191" t="s">
        <v>92</v>
      </c>
      <c r="C71" s="471"/>
      <c r="D71" s="472"/>
    </row>
    <row r="72" spans="1:4" x14ac:dyDescent="0.3">
      <c r="A72" s="75">
        <v>2.5</v>
      </c>
      <c r="B72" s="191" t="s">
        <v>375</v>
      </c>
      <c r="C72" s="471"/>
      <c r="D72" s="472"/>
    </row>
    <row r="73" spans="1:4" x14ac:dyDescent="0.3">
      <c r="A73" s="75">
        <v>2.6</v>
      </c>
      <c r="B73" s="191" t="s">
        <v>90</v>
      </c>
      <c r="C73" s="471"/>
      <c r="D73" s="472">
        <v>4545</v>
      </c>
    </row>
    <row r="74" spans="1:4" x14ac:dyDescent="0.3">
      <c r="A74" s="75">
        <v>2.7</v>
      </c>
      <c r="B74" s="191" t="s">
        <v>91</v>
      </c>
      <c r="C74" s="473"/>
      <c r="D74" s="472"/>
    </row>
    <row r="75" spans="1:4" x14ac:dyDescent="0.3">
      <c r="A75" s="187">
        <v>3</v>
      </c>
      <c r="B75" s="187" t="s">
        <v>401</v>
      </c>
      <c r="C75" s="470"/>
      <c r="D75" s="472"/>
    </row>
    <row r="76" spans="1:4" x14ac:dyDescent="0.3">
      <c r="A76" s="187">
        <v>4</v>
      </c>
      <c r="B76" s="187" t="s">
        <v>235</v>
      </c>
      <c r="C76" s="470"/>
      <c r="D76" s="470">
        <f>SUM(D77:D78)</f>
        <v>0</v>
      </c>
    </row>
    <row r="77" spans="1:4" x14ac:dyDescent="0.3">
      <c r="A77" s="75">
        <v>4.0999999999999996</v>
      </c>
      <c r="B77" s="75" t="s">
        <v>236</v>
      </c>
      <c r="C77" s="471"/>
      <c r="D77" s="474"/>
    </row>
    <row r="78" spans="1:4" x14ac:dyDescent="0.3">
      <c r="A78" s="75">
        <v>4.2</v>
      </c>
      <c r="B78" s="75" t="s">
        <v>237</v>
      </c>
      <c r="C78" s="473"/>
      <c r="D78" s="474"/>
    </row>
    <row r="79" spans="1:4" x14ac:dyDescent="0.3">
      <c r="A79" s="187">
        <v>5</v>
      </c>
      <c r="B79" s="187" t="s">
        <v>262</v>
      </c>
      <c r="C79" s="393"/>
      <c r="D79" s="473"/>
    </row>
    <row r="80" spans="1:4" x14ac:dyDescent="0.3">
      <c r="B80" s="32"/>
    </row>
    <row r="81" spans="1:5" x14ac:dyDescent="0.3">
      <c r="A81" s="591" t="s">
        <v>444</v>
      </c>
      <c r="B81" s="591"/>
      <c r="C81" s="591"/>
      <c r="D81" s="591"/>
    </row>
    <row r="82" spans="1:5" x14ac:dyDescent="0.3">
      <c r="B82" s="32"/>
    </row>
    <row r="83" spans="1:5" s="17" customFormat="1" ht="12.75" x14ac:dyDescent="0.2">
      <c r="C83" s="394"/>
      <c r="D83" s="394"/>
    </row>
    <row r="84" spans="1:5" x14ac:dyDescent="0.3">
      <c r="A84" s="47" t="s">
        <v>96</v>
      </c>
    </row>
    <row r="85" spans="1:5" x14ac:dyDescent="0.3">
      <c r="E85"/>
    </row>
    <row r="86" spans="1:5" x14ac:dyDescent="0.3">
      <c r="D86" s="395"/>
      <c r="E86"/>
    </row>
    <row r="87" spans="1:5" x14ac:dyDescent="0.3">
      <c r="A87"/>
      <c r="B87" s="47" t="s">
        <v>398</v>
      </c>
      <c r="D87" s="395"/>
      <c r="E87"/>
    </row>
    <row r="88" spans="1:5" x14ac:dyDescent="0.3">
      <c r="A88"/>
      <c r="B88" s="2" t="s">
        <v>399</v>
      </c>
      <c r="D88" s="395"/>
      <c r="E88"/>
    </row>
    <row r="89" spans="1:5" customFormat="1" ht="12.75" x14ac:dyDescent="0.2">
      <c r="B89" s="45" t="s">
        <v>127</v>
      </c>
      <c r="C89" s="396"/>
      <c r="D89" s="396"/>
    </row>
    <row r="90" spans="1:5" s="17" customFormat="1" ht="12.75" x14ac:dyDescent="0.2">
      <c r="C90" s="394"/>
      <c r="D90" s="394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rowBreaks count="1" manualBreakCount="1">
    <brk id="55" max="3" man="1"/>
  </rowBreaks>
  <ignoredErrors>
    <ignoredError sqref="C26:D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view="pageBreakPreview" zoomScale="80" zoomScaleNormal="100" zoomScaleSheetLayoutView="80" workbookViewId="0">
      <selection activeCell="G15" sqref="G15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2" t="s">
        <v>301</v>
      </c>
      <c r="B1" s="55"/>
      <c r="C1" s="585" t="s">
        <v>97</v>
      </c>
      <c r="D1" s="585"/>
      <c r="E1" s="68"/>
    </row>
    <row r="2" spans="1:5" s="6" customFormat="1" x14ac:dyDescent="0.3">
      <c r="A2" s="52" t="s">
        <v>302</v>
      </c>
      <c r="B2" s="55"/>
      <c r="C2" s="582" t="str">
        <f>'ფორმა N1'!L2</f>
        <v>03/20/2019-04/09/2019</v>
      </c>
      <c r="D2" s="582"/>
      <c r="E2" s="68"/>
    </row>
    <row r="3" spans="1:5" s="6" customFormat="1" x14ac:dyDescent="0.3">
      <c r="A3" s="54" t="s">
        <v>128</v>
      </c>
      <c r="B3" s="52"/>
      <c r="C3" s="124"/>
      <c r="D3" s="124"/>
      <c r="E3" s="68"/>
    </row>
    <row r="4" spans="1:5" s="6" customFormat="1" x14ac:dyDescent="0.3">
      <c r="A4" s="54"/>
      <c r="B4" s="54"/>
      <c r="C4" s="124"/>
      <c r="D4" s="124"/>
      <c r="E4" s="68"/>
    </row>
    <row r="5" spans="1:5" x14ac:dyDescent="0.3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69"/>
    </row>
    <row r="6" spans="1:5" x14ac:dyDescent="0.3">
      <c r="A6" s="351" t="str">
        <f>'ფორმა N1'!A5</f>
        <v>მპგ "მოძრაობა თავისუფალი საქართველოსთვის"</v>
      </c>
      <c r="B6" s="58"/>
      <c r="C6" s="59"/>
      <c r="D6" s="59"/>
      <c r="E6" s="69"/>
    </row>
    <row r="7" spans="1:5" x14ac:dyDescent="0.3">
      <c r="A7" s="55"/>
      <c r="B7" s="55"/>
      <c r="C7" s="54"/>
      <c r="D7" s="54"/>
      <c r="E7" s="69"/>
    </row>
    <row r="8" spans="1:5" s="6" customFormat="1" x14ac:dyDescent="0.3">
      <c r="A8" s="123"/>
      <c r="B8" s="123"/>
      <c r="C8" s="56"/>
      <c r="D8" s="56"/>
      <c r="E8" s="68"/>
    </row>
    <row r="9" spans="1:5" s="6" customFormat="1" ht="30" x14ac:dyDescent="0.3">
      <c r="A9" s="66" t="s">
        <v>64</v>
      </c>
      <c r="B9" s="66" t="s">
        <v>307</v>
      </c>
      <c r="C9" s="57" t="s">
        <v>10</v>
      </c>
      <c r="D9" s="57" t="s">
        <v>9</v>
      </c>
      <c r="E9" s="68"/>
    </row>
    <row r="10" spans="1:5" s="9" customFormat="1" ht="18" x14ac:dyDescent="0.2">
      <c r="A10" s="75" t="s">
        <v>303</v>
      </c>
      <c r="B10" s="355"/>
      <c r="C10" s="4"/>
      <c r="D10" s="355"/>
      <c r="E10" s="70"/>
    </row>
    <row r="11" spans="1:5" s="10" customFormat="1" x14ac:dyDescent="0.2">
      <c r="A11" s="75" t="s">
        <v>304</v>
      </c>
      <c r="B11" s="355"/>
      <c r="C11" s="4"/>
      <c r="D11" s="355"/>
      <c r="E11" s="71"/>
    </row>
    <row r="12" spans="1:5" s="10" customFormat="1" x14ac:dyDescent="0.2">
      <c r="A12" s="64" t="s">
        <v>261</v>
      </c>
      <c r="B12" s="355"/>
      <c r="C12" s="4"/>
      <c r="D12" s="355"/>
      <c r="E12" s="71"/>
    </row>
    <row r="13" spans="1:5" s="10" customFormat="1" x14ac:dyDescent="0.2">
      <c r="A13" s="64" t="s">
        <v>261</v>
      </c>
      <c r="B13" s="64"/>
      <c r="C13" s="4"/>
      <c r="D13" s="4"/>
      <c r="E13" s="71"/>
    </row>
    <row r="14" spans="1:5" s="10" customFormat="1" x14ac:dyDescent="0.2">
      <c r="A14" s="64" t="s">
        <v>261</v>
      </c>
      <c r="B14" s="64"/>
      <c r="C14" s="4"/>
      <c r="D14" s="4"/>
      <c r="E14" s="71"/>
    </row>
    <row r="15" spans="1:5" s="10" customFormat="1" ht="17.25" customHeight="1" x14ac:dyDescent="0.2">
      <c r="A15" s="75" t="s">
        <v>305</v>
      </c>
      <c r="B15" s="64"/>
      <c r="C15" s="4"/>
      <c r="D15" s="4"/>
      <c r="E15" s="71"/>
    </row>
    <row r="16" spans="1:5" s="10" customFormat="1" ht="18" customHeight="1" x14ac:dyDescent="0.2">
      <c r="A16" s="75" t="s">
        <v>306</v>
      </c>
      <c r="B16" s="64"/>
      <c r="C16" s="4"/>
      <c r="D16" s="4"/>
      <c r="E16" s="71"/>
    </row>
    <row r="17" spans="1:9" s="10" customFormat="1" x14ac:dyDescent="0.2">
      <c r="A17" s="64" t="s">
        <v>261</v>
      </c>
      <c r="B17" s="64"/>
      <c r="C17" s="4"/>
      <c r="D17" s="4"/>
      <c r="E17" s="71"/>
    </row>
    <row r="18" spans="1:9" s="10" customFormat="1" x14ac:dyDescent="0.2">
      <c r="A18" s="64" t="s">
        <v>261</v>
      </c>
      <c r="B18" s="64"/>
      <c r="C18" s="4"/>
      <c r="D18" s="4"/>
      <c r="E18" s="71"/>
    </row>
    <row r="19" spans="1:9" s="10" customFormat="1" x14ac:dyDescent="0.2">
      <c r="A19" s="64" t="s">
        <v>261</v>
      </c>
      <c r="B19" s="64"/>
      <c r="C19" s="4"/>
      <c r="D19" s="4"/>
      <c r="E19" s="71"/>
    </row>
    <row r="20" spans="1:9" s="10" customFormat="1" x14ac:dyDescent="0.2">
      <c r="A20" s="64" t="s">
        <v>261</v>
      </c>
      <c r="B20" s="64"/>
      <c r="C20" s="4"/>
      <c r="D20" s="4"/>
      <c r="E20" s="71"/>
    </row>
    <row r="21" spans="1:9" s="10" customFormat="1" x14ac:dyDescent="0.2">
      <c r="A21" s="64" t="s">
        <v>261</v>
      </c>
      <c r="B21" s="64"/>
      <c r="C21" s="4"/>
      <c r="D21" s="4"/>
      <c r="E21" s="71"/>
    </row>
    <row r="22" spans="1:9" x14ac:dyDescent="0.3">
      <c r="A22" s="76"/>
      <c r="B22" s="76" t="s">
        <v>310</v>
      </c>
      <c r="C22" s="63">
        <f>SUM(C10:C21)</f>
        <v>0</v>
      </c>
      <c r="D22" s="63">
        <f>SUM(D10:D21)</f>
        <v>0</v>
      </c>
      <c r="E22" s="73"/>
    </row>
    <row r="23" spans="1:9" x14ac:dyDescent="0.3">
      <c r="A23" s="32"/>
      <c r="B23" s="32"/>
    </row>
    <row r="24" spans="1:9" x14ac:dyDescent="0.3">
      <c r="A24" s="200" t="s">
        <v>392</v>
      </c>
      <c r="E24" s="5"/>
    </row>
    <row r="25" spans="1:9" x14ac:dyDescent="0.3">
      <c r="A25" s="2" t="s">
        <v>393</v>
      </c>
    </row>
    <row r="26" spans="1:9" x14ac:dyDescent="0.3">
      <c r="A26" s="163" t="s">
        <v>394</v>
      </c>
    </row>
    <row r="27" spans="1:9" x14ac:dyDescent="0.3">
      <c r="A27" s="163"/>
    </row>
    <row r="28" spans="1:9" x14ac:dyDescent="0.3">
      <c r="A28" s="163" t="s">
        <v>325</v>
      </c>
    </row>
    <row r="29" spans="1:9" s="17" customFormat="1" ht="12.75" x14ac:dyDescent="0.2"/>
    <row r="30" spans="1:9" x14ac:dyDescent="0.3">
      <c r="A30" s="47" t="s">
        <v>96</v>
      </c>
      <c r="E30" s="5"/>
    </row>
    <row r="31" spans="1:9" x14ac:dyDescent="0.3">
      <c r="E31"/>
      <c r="F31"/>
      <c r="G31"/>
      <c r="H31"/>
      <c r="I31"/>
    </row>
    <row r="32" spans="1:9" x14ac:dyDescent="0.3">
      <c r="D32" s="12"/>
      <c r="E32"/>
      <c r="F32"/>
      <c r="G32"/>
      <c r="H32"/>
      <c r="I32"/>
    </row>
    <row r="33" spans="1:9" x14ac:dyDescent="0.3">
      <c r="A33" s="47"/>
      <c r="B33" s="47" t="s">
        <v>254</v>
      </c>
      <c r="D33" s="12"/>
      <c r="E33"/>
      <c r="F33"/>
      <c r="G33"/>
      <c r="H33"/>
      <c r="I33"/>
    </row>
    <row r="34" spans="1:9" x14ac:dyDescent="0.3">
      <c r="B34" s="2" t="s">
        <v>253</v>
      </c>
      <c r="D34" s="12"/>
      <c r="E34"/>
      <c r="F34"/>
      <c r="G34"/>
      <c r="H34"/>
      <c r="I34"/>
    </row>
    <row r="35" spans="1:9" customFormat="1" ht="12.75" x14ac:dyDescent="0.2">
      <c r="A35" s="45"/>
      <c r="B35" s="45" t="s">
        <v>127</v>
      </c>
    </row>
    <row r="36" spans="1:9" s="17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="84" zoomScaleNormal="100" zoomScaleSheetLayoutView="84" workbookViewId="0">
      <selection activeCell="G15" sqref="G15"/>
    </sheetView>
  </sheetViews>
  <sheetFormatPr defaultRowHeight="15" x14ac:dyDescent="0.3"/>
  <cols>
    <col min="1" max="1" width="6.140625" style="442" customWidth="1"/>
    <col min="2" max="2" width="20.85546875" style="442" customWidth="1"/>
    <col min="3" max="3" width="17.42578125" style="442" customWidth="1"/>
    <col min="4" max="4" width="17" style="442" customWidth="1"/>
    <col min="5" max="5" width="30.28515625" style="442" customWidth="1"/>
    <col min="6" max="6" width="14.7109375" style="442" customWidth="1"/>
    <col min="7" max="8" width="15.5703125" style="442" customWidth="1"/>
    <col min="9" max="9" width="25.7109375" style="442" customWidth="1"/>
    <col min="10" max="16384" width="9.140625" style="442"/>
  </cols>
  <sheetData>
    <row r="1" spans="1:9" x14ac:dyDescent="0.3">
      <c r="A1" s="52" t="s">
        <v>376</v>
      </c>
      <c r="B1" s="54"/>
      <c r="C1" s="55"/>
      <c r="D1" s="55"/>
      <c r="E1" s="55"/>
      <c r="F1" s="55"/>
      <c r="G1" s="503"/>
      <c r="H1" s="503"/>
      <c r="I1" s="502" t="s">
        <v>97</v>
      </c>
    </row>
    <row r="2" spans="1:9" x14ac:dyDescent="0.3">
      <c r="A2" s="54" t="s">
        <v>128</v>
      </c>
      <c r="B2" s="54"/>
      <c r="C2" s="55"/>
      <c r="D2" s="55"/>
      <c r="E2" s="55"/>
      <c r="F2" s="55"/>
      <c r="G2" s="503"/>
      <c r="H2" s="503"/>
      <c r="I2" s="524" t="str">
        <f>'ფორმა N1'!L2</f>
        <v>03/20/2019-04/09/2019</v>
      </c>
    </row>
    <row r="3" spans="1:9" x14ac:dyDescent="0.3">
      <c r="A3" s="54"/>
      <c r="B3" s="54"/>
      <c r="C3" s="52"/>
      <c r="D3" s="52"/>
      <c r="E3" s="52"/>
      <c r="F3" s="52"/>
      <c r="G3" s="503"/>
      <c r="H3" s="503"/>
      <c r="I3" s="503"/>
    </row>
    <row r="4" spans="1:9" x14ac:dyDescent="0.3">
      <c r="A4" s="55" t="str">
        <f>'ფორმა N2'!A4</f>
        <v>ანგარიშვალდებული პირის დასახელება:</v>
      </c>
      <c r="B4" s="55"/>
      <c r="C4" s="55"/>
      <c r="D4" s="55"/>
      <c r="E4" s="55"/>
      <c r="F4" s="55"/>
      <c r="G4" s="54"/>
      <c r="H4" s="54"/>
      <c r="I4" s="54"/>
    </row>
    <row r="5" spans="1:9" x14ac:dyDescent="0.3">
      <c r="A5" s="92" t="str">
        <f>'ფორმა N1'!A5</f>
        <v>მპგ "მოძრაობა თავისუფალი საქართველოსთვის"</v>
      </c>
      <c r="B5" s="55"/>
      <c r="C5" s="55"/>
      <c r="D5" s="55"/>
      <c r="E5" s="55"/>
      <c r="F5" s="55"/>
      <c r="G5" s="54"/>
      <c r="H5" s="54"/>
      <c r="I5" s="54"/>
    </row>
    <row r="6" spans="1:9" x14ac:dyDescent="0.3">
      <c r="A6" s="55"/>
      <c r="B6" s="55"/>
      <c r="C6" s="55"/>
      <c r="D6" s="55"/>
      <c r="E6" s="55"/>
      <c r="F6" s="55"/>
      <c r="G6" s="54"/>
      <c r="H6" s="54"/>
      <c r="I6" s="54"/>
    </row>
    <row r="7" spans="1:9" x14ac:dyDescent="0.3">
      <c r="A7" s="502"/>
      <c r="B7" s="502"/>
      <c r="C7" s="502"/>
      <c r="D7" s="502"/>
      <c r="E7" s="502"/>
      <c r="F7" s="502"/>
      <c r="G7" s="56"/>
      <c r="H7" s="56"/>
      <c r="I7" s="56"/>
    </row>
    <row r="8" spans="1:9" ht="60" x14ac:dyDescent="0.3">
      <c r="A8" s="57" t="s">
        <v>64</v>
      </c>
      <c r="B8" s="523" t="s">
        <v>314</v>
      </c>
      <c r="C8" s="523" t="s">
        <v>315</v>
      </c>
      <c r="D8" s="57" t="s">
        <v>215</v>
      </c>
      <c r="E8" s="57" t="s">
        <v>319</v>
      </c>
      <c r="F8" s="57" t="s">
        <v>323</v>
      </c>
      <c r="G8" s="82" t="s">
        <v>10</v>
      </c>
      <c r="H8" s="82" t="s">
        <v>9</v>
      </c>
      <c r="I8" s="82" t="s">
        <v>364</v>
      </c>
    </row>
    <row r="9" spans="1:9" ht="18" x14ac:dyDescent="0.3">
      <c r="A9" s="75"/>
      <c r="B9" s="520"/>
      <c r="C9" s="408"/>
      <c r="D9" s="521"/>
      <c r="E9" s="520"/>
      <c r="F9" s="75"/>
      <c r="G9" s="522"/>
      <c r="H9" s="522"/>
      <c r="I9" s="375"/>
    </row>
    <row r="10" spans="1:9" ht="18" x14ac:dyDescent="0.35">
      <c r="A10" s="75"/>
      <c r="B10" s="506"/>
      <c r="C10" s="409"/>
      <c r="D10" s="513"/>
      <c r="E10" s="512"/>
      <c r="F10" s="75"/>
      <c r="G10" s="519"/>
      <c r="H10" s="519"/>
      <c r="I10" s="375"/>
    </row>
    <row r="11" spans="1:9" ht="18" x14ac:dyDescent="0.35">
      <c r="A11" s="75"/>
      <c r="B11" s="507"/>
      <c r="C11" s="409"/>
      <c r="D11" s="514"/>
      <c r="E11" s="508"/>
      <c r="F11" s="75"/>
      <c r="G11" s="519"/>
      <c r="H11" s="519"/>
      <c r="I11" s="375"/>
    </row>
    <row r="12" spans="1:9" ht="18" x14ac:dyDescent="0.35">
      <c r="A12" s="75"/>
      <c r="B12" s="507"/>
      <c r="C12" s="409"/>
      <c r="D12" s="515"/>
      <c r="E12" s="508"/>
      <c r="F12" s="75"/>
      <c r="G12" s="519"/>
      <c r="H12" s="519"/>
      <c r="I12" s="375"/>
    </row>
    <row r="13" spans="1:9" ht="18" x14ac:dyDescent="0.35">
      <c r="A13" s="75"/>
      <c r="B13" s="507"/>
      <c r="C13" s="384"/>
      <c r="D13" s="514"/>
      <c r="E13" s="508"/>
      <c r="F13" s="75"/>
      <c r="G13" s="519"/>
      <c r="H13" s="519"/>
      <c r="I13" s="375"/>
    </row>
    <row r="14" spans="1:9" ht="18" x14ac:dyDescent="0.35">
      <c r="A14" s="75"/>
      <c r="B14" s="508"/>
      <c r="C14" s="384"/>
      <c r="D14" s="515"/>
      <c r="E14" s="508"/>
      <c r="F14" s="75"/>
      <c r="G14" s="519"/>
      <c r="H14" s="519"/>
      <c r="I14" s="375"/>
    </row>
    <row r="15" spans="1:9" ht="18" x14ac:dyDescent="0.35">
      <c r="A15" s="75"/>
      <c r="B15" s="508"/>
      <c r="C15" s="384"/>
      <c r="D15" s="515"/>
      <c r="E15" s="508"/>
      <c r="F15" s="75"/>
      <c r="G15" s="519"/>
      <c r="H15" s="519"/>
      <c r="I15" s="375"/>
    </row>
    <row r="16" spans="1:9" ht="18" x14ac:dyDescent="0.35">
      <c r="A16" s="75"/>
      <c r="B16" s="508"/>
      <c r="C16" s="384"/>
      <c r="D16" s="515"/>
      <c r="E16" s="508"/>
      <c r="F16" s="75"/>
      <c r="G16" s="519"/>
      <c r="H16" s="519"/>
      <c r="I16" s="375"/>
    </row>
    <row r="17" spans="1:9" ht="18" x14ac:dyDescent="0.35">
      <c r="A17" s="75"/>
      <c r="B17" s="508"/>
      <c r="C17" s="384"/>
      <c r="D17" s="515"/>
      <c r="E17" s="508"/>
      <c r="F17" s="75"/>
      <c r="G17" s="519"/>
      <c r="H17" s="519"/>
      <c r="I17" s="375"/>
    </row>
    <row r="18" spans="1:9" ht="18" x14ac:dyDescent="0.35">
      <c r="A18" s="75"/>
      <c r="B18" s="508"/>
      <c r="C18" s="384"/>
      <c r="D18" s="515"/>
      <c r="E18" s="508"/>
      <c r="F18" s="75"/>
      <c r="G18" s="519"/>
      <c r="H18" s="519"/>
      <c r="I18" s="375"/>
    </row>
    <row r="19" spans="1:9" ht="18" x14ac:dyDescent="0.35">
      <c r="A19" s="75"/>
      <c r="B19" s="508"/>
      <c r="C19" s="384"/>
      <c r="D19" s="515"/>
      <c r="E19" s="508"/>
      <c r="F19" s="75"/>
      <c r="G19" s="519"/>
      <c r="H19" s="519"/>
      <c r="I19" s="375"/>
    </row>
    <row r="20" spans="1:9" ht="18" x14ac:dyDescent="0.35">
      <c r="A20" s="75"/>
      <c r="B20" s="508"/>
      <c r="C20" s="409"/>
      <c r="D20" s="515"/>
      <c r="E20" s="508"/>
      <c r="F20" s="75"/>
      <c r="G20" s="519"/>
      <c r="H20" s="519"/>
      <c r="I20" s="375"/>
    </row>
    <row r="21" spans="1:9" ht="18" x14ac:dyDescent="0.35">
      <c r="A21" s="75"/>
      <c r="B21" s="507"/>
      <c r="C21" s="409"/>
      <c r="D21" s="514"/>
      <c r="E21" s="508"/>
      <c r="F21" s="75"/>
      <c r="G21" s="519"/>
      <c r="H21" s="519"/>
      <c r="I21" s="375"/>
    </row>
    <row r="22" spans="1:9" ht="18" x14ac:dyDescent="0.35">
      <c r="A22" s="75"/>
      <c r="B22" s="507"/>
      <c r="C22" s="409"/>
      <c r="D22" s="515"/>
      <c r="E22" s="508"/>
      <c r="F22" s="75"/>
      <c r="G22" s="519"/>
      <c r="H22" s="519"/>
      <c r="I22" s="375"/>
    </row>
    <row r="23" spans="1:9" ht="18" x14ac:dyDescent="0.35">
      <c r="A23" s="75"/>
      <c r="B23" s="507"/>
      <c r="C23" s="384"/>
      <c r="D23" s="515"/>
      <c r="E23" s="508"/>
      <c r="F23" s="75"/>
      <c r="G23" s="519"/>
      <c r="H23" s="519"/>
      <c r="I23" s="375"/>
    </row>
    <row r="24" spans="1:9" ht="18" x14ac:dyDescent="0.35">
      <c r="A24" s="75"/>
      <c r="B24" s="509"/>
      <c r="C24" s="410"/>
      <c r="D24" s="516"/>
      <c r="E24" s="508"/>
      <c r="F24" s="75"/>
      <c r="G24" s="519"/>
      <c r="H24" s="519"/>
      <c r="I24" s="375"/>
    </row>
    <row r="25" spans="1:9" ht="18" x14ac:dyDescent="0.35">
      <c r="A25" s="75"/>
      <c r="B25" s="510"/>
      <c r="C25" s="410"/>
      <c r="D25" s="516"/>
      <c r="E25" s="508"/>
      <c r="F25" s="75"/>
      <c r="G25" s="519"/>
      <c r="H25" s="519"/>
      <c r="I25" s="375"/>
    </row>
    <row r="26" spans="1:9" ht="18" x14ac:dyDescent="0.35">
      <c r="A26" s="75"/>
      <c r="B26" s="510"/>
      <c r="C26" s="409"/>
      <c r="D26" s="517"/>
      <c r="E26" s="508"/>
      <c r="F26" s="75"/>
      <c r="G26" s="519"/>
      <c r="H26" s="519"/>
      <c r="I26" s="375"/>
    </row>
    <row r="27" spans="1:9" ht="18" x14ac:dyDescent="0.35">
      <c r="A27" s="75"/>
      <c r="B27" s="507"/>
      <c r="C27" s="409"/>
      <c r="D27" s="518"/>
      <c r="E27" s="508"/>
      <c r="F27" s="75"/>
      <c r="G27" s="519"/>
      <c r="H27" s="519"/>
      <c r="I27" s="375"/>
    </row>
    <row r="28" spans="1:9" ht="18" x14ac:dyDescent="0.35">
      <c r="A28" s="75"/>
      <c r="B28" s="507"/>
      <c r="C28" s="409"/>
      <c r="D28" s="508"/>
      <c r="E28" s="508"/>
      <c r="F28" s="75"/>
      <c r="G28" s="519"/>
      <c r="H28" s="519"/>
      <c r="I28" s="375"/>
    </row>
    <row r="29" spans="1:9" ht="18" x14ac:dyDescent="0.35">
      <c r="A29" s="75"/>
      <c r="B29" s="511"/>
      <c r="C29" s="408"/>
      <c r="D29" s="511"/>
      <c r="E29" s="508"/>
      <c r="F29" s="75"/>
      <c r="G29" s="519"/>
      <c r="H29" s="519"/>
      <c r="I29" s="375"/>
    </row>
    <row r="30" spans="1:9" ht="18" x14ac:dyDescent="0.35">
      <c r="A30" s="75"/>
      <c r="B30" s="511"/>
      <c r="C30" s="409"/>
      <c r="D30" s="511"/>
      <c r="E30" s="508"/>
      <c r="F30" s="75"/>
      <c r="G30" s="519"/>
      <c r="H30" s="519"/>
      <c r="I30" s="375"/>
    </row>
    <row r="31" spans="1:9" ht="18" x14ac:dyDescent="0.35">
      <c r="A31" s="75"/>
      <c r="B31" s="511"/>
      <c r="C31" s="443"/>
      <c r="D31" s="511"/>
      <c r="E31" s="508"/>
      <c r="F31" s="75"/>
      <c r="G31" s="519"/>
      <c r="H31" s="519"/>
      <c r="I31" s="375"/>
    </row>
    <row r="32" spans="1:9" ht="18" x14ac:dyDescent="0.35">
      <c r="A32" s="75"/>
      <c r="B32" s="399"/>
      <c r="C32" s="443"/>
      <c r="D32" s="511"/>
      <c r="E32" s="508"/>
      <c r="F32" s="75"/>
      <c r="G32" s="519"/>
      <c r="H32" s="519"/>
      <c r="I32" s="375"/>
    </row>
    <row r="33" spans="1:9" ht="18" x14ac:dyDescent="0.35">
      <c r="A33" s="75"/>
      <c r="B33" s="399"/>
      <c r="C33" s="409"/>
      <c r="D33" s="511"/>
      <c r="E33" s="508"/>
      <c r="F33" s="75"/>
      <c r="G33" s="519"/>
      <c r="H33" s="519"/>
      <c r="I33" s="375"/>
    </row>
    <row r="34" spans="1:9" ht="18" x14ac:dyDescent="0.35">
      <c r="A34" s="75"/>
      <c r="B34" s="399"/>
      <c r="C34" s="443"/>
      <c r="D34" s="511"/>
      <c r="E34" s="508"/>
      <c r="F34" s="75"/>
      <c r="G34" s="519"/>
      <c r="H34" s="519"/>
      <c r="I34" s="375"/>
    </row>
    <row r="35" spans="1:9" ht="18" x14ac:dyDescent="0.35">
      <c r="A35" s="75"/>
      <c r="B35" s="506"/>
      <c r="C35" s="443"/>
      <c r="D35" s="513"/>
      <c r="E35" s="512"/>
      <c r="F35" s="75"/>
      <c r="G35" s="519"/>
      <c r="H35" s="519"/>
      <c r="I35" s="375"/>
    </row>
    <row r="36" spans="1:9" ht="18" x14ac:dyDescent="0.35">
      <c r="A36" s="75"/>
      <c r="B36" s="507"/>
      <c r="C36" s="443"/>
      <c r="D36" s="514"/>
      <c r="E36" s="508"/>
      <c r="F36" s="75"/>
      <c r="G36" s="519"/>
      <c r="H36" s="519"/>
      <c r="I36" s="375"/>
    </row>
    <row r="37" spans="1:9" x14ac:dyDescent="0.3">
      <c r="A37" s="75"/>
      <c r="B37" s="379"/>
      <c r="C37" s="409"/>
      <c r="D37" s="380"/>
      <c r="E37" s="381"/>
      <c r="F37" s="75"/>
      <c r="G37" s="382"/>
      <c r="H37" s="382"/>
      <c r="I37" s="375"/>
    </row>
    <row r="38" spans="1:9" x14ac:dyDescent="0.3">
      <c r="A38" s="75"/>
      <c r="B38" s="379"/>
      <c r="C38" s="409"/>
      <c r="D38" s="380"/>
      <c r="E38" s="381"/>
      <c r="F38" s="75"/>
      <c r="G38" s="382"/>
      <c r="H38" s="382"/>
      <c r="I38" s="375"/>
    </row>
    <row r="39" spans="1:9" x14ac:dyDescent="0.3">
      <c r="A39" s="75"/>
      <c r="B39" s="379"/>
      <c r="C39" s="409"/>
      <c r="D39" s="380"/>
      <c r="E39" s="381"/>
      <c r="F39" s="75"/>
      <c r="G39" s="382"/>
      <c r="H39" s="382"/>
      <c r="I39" s="375"/>
    </row>
    <row r="40" spans="1:9" x14ac:dyDescent="0.3">
      <c r="A40" s="75"/>
      <c r="B40" s="379"/>
      <c r="C40" s="409"/>
      <c r="D40" s="380"/>
      <c r="E40" s="381"/>
      <c r="F40" s="75"/>
      <c r="G40" s="382"/>
      <c r="H40" s="382"/>
      <c r="I40" s="375"/>
    </row>
    <row r="41" spans="1:9" x14ac:dyDescent="0.3">
      <c r="A41" s="75"/>
      <c r="B41" s="379"/>
      <c r="C41" s="409"/>
      <c r="D41" s="380"/>
      <c r="E41" s="381"/>
      <c r="F41" s="75"/>
      <c r="G41" s="382"/>
      <c r="H41" s="382"/>
      <c r="I41" s="375"/>
    </row>
    <row r="42" spans="1:9" x14ac:dyDescent="0.3">
      <c r="A42" s="75"/>
      <c r="B42" s="399"/>
      <c r="C42" s="443"/>
      <c r="D42" s="371"/>
      <c r="E42" s="356"/>
      <c r="F42" s="75"/>
      <c r="G42" s="398"/>
      <c r="H42" s="398"/>
      <c r="I42" s="357"/>
    </row>
    <row r="43" spans="1:9" x14ac:dyDescent="0.3">
      <c r="A43" s="64"/>
      <c r="B43" s="412"/>
      <c r="C43" s="412"/>
      <c r="D43" s="76"/>
      <c r="E43" s="76"/>
      <c r="F43" s="64" t="s">
        <v>406</v>
      </c>
      <c r="G43" s="438">
        <f>SUM(G9:G42)</f>
        <v>0</v>
      </c>
      <c r="H43" s="438">
        <f>SUM(H9:H42)</f>
        <v>0</v>
      </c>
      <c r="I43" s="438">
        <f>SUM(I9:I42)</f>
        <v>0</v>
      </c>
    </row>
    <row r="44" spans="1:9" x14ac:dyDescent="0.3">
      <c r="A44" s="376"/>
      <c r="B44" s="439"/>
      <c r="C44" s="439"/>
      <c r="D44" s="376"/>
      <c r="E44" s="376"/>
      <c r="F44" s="376"/>
      <c r="G44" s="376"/>
      <c r="H44" s="377"/>
      <c r="I44" s="377"/>
    </row>
    <row r="45" spans="1:9" x14ac:dyDescent="0.3">
      <c r="A45" s="377" t="s">
        <v>420</v>
      </c>
      <c r="B45" s="440"/>
      <c r="C45" s="439"/>
      <c r="D45" s="376"/>
      <c r="E45" s="376"/>
      <c r="F45" s="376"/>
      <c r="G45" s="376"/>
      <c r="H45" s="377"/>
      <c r="I45" s="377"/>
    </row>
    <row r="46" spans="1:9" x14ac:dyDescent="0.3">
      <c r="A46" s="377"/>
      <c r="B46" s="440"/>
      <c r="C46" s="439"/>
      <c r="D46" s="376"/>
      <c r="E46" s="376"/>
      <c r="F46" s="376"/>
      <c r="G46" s="376"/>
      <c r="H46" s="377"/>
      <c r="I46" s="377"/>
    </row>
    <row r="47" spans="1:9" x14ac:dyDescent="0.3">
      <c r="A47" s="377"/>
      <c r="B47" s="440"/>
      <c r="C47" s="440"/>
      <c r="D47" s="21"/>
      <c r="E47" s="21"/>
      <c r="F47" s="21"/>
      <c r="G47" s="377"/>
      <c r="H47" s="377"/>
      <c r="I47" s="377"/>
    </row>
    <row r="48" spans="1:9" x14ac:dyDescent="0.3">
      <c r="A48" s="377"/>
      <c r="B48" s="440"/>
      <c r="C48" s="440"/>
      <c r="D48" s="21"/>
      <c r="E48" s="21"/>
      <c r="F48" s="21"/>
      <c r="G48" s="377"/>
      <c r="H48" s="377"/>
      <c r="I48" s="377"/>
    </row>
    <row r="49" spans="1:9" x14ac:dyDescent="0.3">
      <c r="A49" s="21"/>
      <c r="B49" s="440"/>
      <c r="C49" s="440"/>
      <c r="D49" s="21"/>
      <c r="E49" s="21"/>
      <c r="F49" s="21"/>
      <c r="G49" s="377"/>
      <c r="H49" s="377"/>
      <c r="I49" s="377"/>
    </row>
    <row r="50" spans="1:9" x14ac:dyDescent="0.3">
      <c r="A50" s="372" t="s">
        <v>96</v>
      </c>
      <c r="B50" s="439"/>
      <c r="C50" s="440"/>
      <c r="D50" s="21"/>
      <c r="E50" s="21"/>
      <c r="F50" s="21"/>
      <c r="G50" s="377"/>
      <c r="H50" s="377"/>
      <c r="I50" s="377"/>
    </row>
    <row r="51" spans="1:9" x14ac:dyDescent="0.3">
      <c r="A51" s="21"/>
      <c r="B51" s="440"/>
      <c r="C51" s="440"/>
      <c r="D51" s="21"/>
      <c r="E51" s="21"/>
      <c r="F51" s="21"/>
      <c r="G51" s="377"/>
      <c r="H51" s="377"/>
      <c r="I51" s="377"/>
    </row>
    <row r="52" spans="1:9" x14ac:dyDescent="0.3">
      <c r="A52" s="21"/>
      <c r="B52" s="440"/>
      <c r="C52" s="440"/>
      <c r="D52" s="21"/>
      <c r="E52" s="378"/>
      <c r="F52" s="378"/>
      <c r="G52" s="441"/>
      <c r="H52" s="377"/>
      <c r="I52" s="377"/>
    </row>
    <row r="53" spans="1:9" x14ac:dyDescent="0.3">
      <c r="A53" s="372"/>
      <c r="B53" s="439"/>
      <c r="C53" s="439" t="s">
        <v>363</v>
      </c>
      <c r="D53" s="372"/>
      <c r="E53" s="372"/>
      <c r="F53" s="372"/>
      <c r="G53" s="376"/>
      <c r="H53" s="377"/>
      <c r="I53" s="377"/>
    </row>
    <row r="54" spans="1:9" x14ac:dyDescent="0.3">
      <c r="A54" s="21"/>
      <c r="B54" s="440"/>
      <c r="C54" s="440" t="s">
        <v>362</v>
      </c>
      <c r="D54" s="21"/>
      <c r="E54" s="21"/>
      <c r="F54" s="21"/>
      <c r="G54" s="377"/>
      <c r="H54" s="377"/>
      <c r="I54" s="377"/>
    </row>
    <row r="55" spans="1:9" x14ac:dyDescent="0.3">
      <c r="A55" s="444"/>
      <c r="B55" s="445"/>
      <c r="C55" s="445" t="s">
        <v>127</v>
      </c>
      <c r="D55" s="444"/>
      <c r="E55" s="444"/>
      <c r="F55" s="444"/>
      <c r="G55" s="446"/>
      <c r="H55" s="447"/>
      <c r="I55" s="447"/>
    </row>
    <row r="56" spans="1:9" x14ac:dyDescent="0.3">
      <c r="B56" s="448"/>
      <c r="C56" s="448"/>
      <c r="G56" s="447"/>
      <c r="H56" s="447"/>
      <c r="I56" s="447"/>
    </row>
  </sheetData>
  <printOptions gridLines="1"/>
  <pageMargins left="0.25" right="0.25" top="0.75" bottom="0.75" header="0.3" footer="0.3"/>
  <pageSetup scale="83" fitToHeight="0" orientation="landscape" r:id="rId1"/>
  <rowBreaks count="1" manualBreakCount="1">
    <brk id="2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F39" sqref="F39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32.140625" bestFit="1" customWidth="1"/>
    <col min="6" max="6" width="20.28515625" bestFit="1" customWidth="1"/>
    <col min="7" max="7" width="15" customWidth="1"/>
    <col min="8" max="8" width="12" customWidth="1"/>
  </cols>
  <sheetData>
    <row r="1" spans="1:9" ht="15" x14ac:dyDescent="0.3">
      <c r="A1" s="52" t="s">
        <v>340</v>
      </c>
      <c r="B1" s="55"/>
      <c r="C1" s="55"/>
      <c r="D1" s="55"/>
      <c r="E1" s="55"/>
      <c r="F1" s="55"/>
      <c r="G1" s="585" t="s">
        <v>97</v>
      </c>
      <c r="H1" s="585"/>
      <c r="I1" s="290"/>
    </row>
    <row r="2" spans="1:9" ht="15" x14ac:dyDescent="0.3">
      <c r="A2" s="54" t="s">
        <v>128</v>
      </c>
      <c r="B2" s="55"/>
      <c r="C2" s="55"/>
      <c r="D2" s="55"/>
      <c r="E2" s="55"/>
      <c r="F2" s="55"/>
      <c r="G2" s="582" t="str">
        <f>'ფორმა N1'!L2</f>
        <v>03/20/2019-04/09/2019</v>
      </c>
      <c r="H2" s="582"/>
      <c r="I2" s="54"/>
    </row>
    <row r="3" spans="1:9" ht="15" x14ac:dyDescent="0.3">
      <c r="A3" s="54"/>
      <c r="B3" s="54"/>
      <c r="C3" s="54"/>
      <c r="D3" s="54"/>
      <c r="E3" s="54"/>
      <c r="F3" s="54"/>
      <c r="G3" s="126"/>
      <c r="H3" s="126"/>
      <c r="I3" s="290"/>
    </row>
    <row r="4" spans="1:9" ht="15" x14ac:dyDescent="0.3">
      <c r="A4" s="55" t="str">
        <f>'ფორმა N2'!A4</f>
        <v>ანგარიშვალდებული პირის დასახელება:</v>
      </c>
      <c r="B4" s="55"/>
      <c r="C4" s="55"/>
      <c r="D4" s="55"/>
      <c r="E4" s="55"/>
      <c r="F4" s="55"/>
      <c r="G4" s="54"/>
      <c r="H4" s="54"/>
      <c r="I4" s="54"/>
    </row>
    <row r="5" spans="1:9" ht="15" x14ac:dyDescent="0.3">
      <c r="A5" s="351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  <c r="I5" s="290"/>
    </row>
    <row r="6" spans="1:9" ht="15" x14ac:dyDescent="0.3">
      <c r="A6" s="55"/>
      <c r="B6" s="55"/>
      <c r="C6" s="55"/>
      <c r="D6" s="55"/>
      <c r="E6" s="55"/>
      <c r="F6" s="55"/>
      <c r="G6" s="54"/>
      <c r="H6" s="54"/>
      <c r="I6" s="54"/>
    </row>
    <row r="7" spans="1:9" ht="15" x14ac:dyDescent="0.3">
      <c r="A7" s="125"/>
      <c r="B7" s="125"/>
      <c r="C7" s="202"/>
      <c r="D7" s="125"/>
      <c r="E7" s="125"/>
      <c r="F7" s="125"/>
      <c r="G7" s="56"/>
      <c r="H7" s="56"/>
      <c r="I7" s="54"/>
    </row>
    <row r="8" spans="1:9" ht="45" x14ac:dyDescent="0.2">
      <c r="A8" s="286" t="s">
        <v>64</v>
      </c>
      <c r="B8" s="57" t="s">
        <v>314</v>
      </c>
      <c r="C8" s="67" t="s">
        <v>315</v>
      </c>
      <c r="D8" s="67" t="s">
        <v>215</v>
      </c>
      <c r="E8" s="67" t="s">
        <v>318</v>
      </c>
      <c r="F8" s="67" t="s">
        <v>317</v>
      </c>
      <c r="G8" s="67" t="s">
        <v>359</v>
      </c>
      <c r="H8" s="57" t="s">
        <v>10</v>
      </c>
      <c r="I8" s="57" t="s">
        <v>9</v>
      </c>
    </row>
    <row r="9" spans="1:9" ht="17.25" customHeight="1" x14ac:dyDescent="0.2">
      <c r="A9" s="437">
        <v>1</v>
      </c>
      <c r="B9" s="389"/>
      <c r="C9" s="389"/>
      <c r="D9" s="355"/>
      <c r="E9" s="75"/>
      <c r="F9" s="355"/>
      <c r="G9" s="75"/>
      <c r="H9" s="355"/>
      <c r="I9" s="355"/>
    </row>
    <row r="10" spans="1:9" ht="18" customHeight="1" x14ac:dyDescent="0.2">
      <c r="A10" s="437">
        <v>2</v>
      </c>
      <c r="B10" s="389"/>
      <c r="C10" s="389"/>
      <c r="D10" s="355"/>
      <c r="E10" s="75"/>
      <c r="F10" s="355"/>
      <c r="G10" s="75"/>
      <c r="H10" s="355"/>
      <c r="I10" s="355"/>
    </row>
    <row r="11" spans="1:9" ht="15" x14ac:dyDescent="0.2">
      <c r="A11" s="437">
        <v>3</v>
      </c>
      <c r="B11" s="389"/>
      <c r="C11" s="389"/>
      <c r="D11" s="355"/>
      <c r="E11" s="75"/>
      <c r="F11" s="355"/>
      <c r="G11" s="75"/>
      <c r="H11" s="355"/>
      <c r="I11" s="355"/>
    </row>
    <row r="12" spans="1:9" ht="15" x14ac:dyDescent="0.2">
      <c r="A12" s="437">
        <v>4</v>
      </c>
      <c r="B12" s="389"/>
      <c r="C12" s="389"/>
      <c r="D12" s="355"/>
      <c r="E12" s="75"/>
      <c r="F12" s="355"/>
      <c r="G12" s="75"/>
      <c r="H12" s="355"/>
      <c r="I12" s="355"/>
    </row>
    <row r="13" spans="1:9" ht="15" x14ac:dyDescent="0.2">
      <c r="A13" s="437">
        <v>5</v>
      </c>
      <c r="B13" s="389"/>
      <c r="C13" s="389"/>
      <c r="D13" s="355"/>
      <c r="E13" s="75"/>
      <c r="F13" s="355"/>
      <c r="G13" s="75"/>
      <c r="H13" s="355"/>
      <c r="I13" s="355"/>
    </row>
    <row r="14" spans="1:9" ht="15" x14ac:dyDescent="0.2">
      <c r="A14" s="437">
        <v>6</v>
      </c>
      <c r="B14" s="389"/>
      <c r="C14" s="389"/>
      <c r="D14" s="355"/>
      <c r="E14" s="75"/>
      <c r="F14" s="355"/>
      <c r="G14" s="75"/>
      <c r="H14" s="355"/>
      <c r="I14" s="355"/>
    </row>
    <row r="15" spans="1:9" ht="15" x14ac:dyDescent="0.2">
      <c r="A15" s="437">
        <v>7</v>
      </c>
      <c r="B15" s="389"/>
      <c r="C15" s="389"/>
      <c r="D15" s="355"/>
      <c r="E15" s="75"/>
      <c r="F15" s="355"/>
      <c r="G15" s="75"/>
      <c r="H15" s="355"/>
      <c r="I15" s="355"/>
    </row>
    <row r="16" spans="1:9" ht="15" x14ac:dyDescent="0.2">
      <c r="A16" s="437">
        <v>8</v>
      </c>
      <c r="B16" s="389"/>
      <c r="C16" s="389"/>
      <c r="D16" s="355"/>
      <c r="E16" s="75"/>
      <c r="F16" s="355"/>
      <c r="G16" s="75"/>
      <c r="H16" s="355"/>
      <c r="I16" s="355"/>
    </row>
    <row r="17" spans="1:9" ht="15" x14ac:dyDescent="0.2">
      <c r="A17" s="437">
        <v>9</v>
      </c>
      <c r="B17" s="389"/>
      <c r="C17" s="389"/>
      <c r="D17" s="355"/>
      <c r="E17" s="75"/>
      <c r="F17" s="355"/>
      <c r="G17" s="75"/>
      <c r="H17" s="355"/>
      <c r="I17" s="355"/>
    </row>
    <row r="18" spans="1:9" ht="15" x14ac:dyDescent="0.2">
      <c r="A18" s="437">
        <v>10</v>
      </c>
      <c r="B18" s="389"/>
      <c r="C18" s="389"/>
      <c r="D18" s="355"/>
      <c r="E18" s="75"/>
      <c r="F18" s="355"/>
      <c r="G18" s="75"/>
      <c r="H18" s="355"/>
      <c r="I18" s="355"/>
    </row>
    <row r="19" spans="1:9" ht="15" x14ac:dyDescent="0.2">
      <c r="A19" s="437">
        <v>11</v>
      </c>
      <c r="B19" s="389"/>
      <c r="C19" s="389"/>
      <c r="D19" s="355"/>
      <c r="E19" s="75"/>
      <c r="F19" s="355"/>
      <c r="G19" s="75"/>
      <c r="H19" s="371"/>
      <c r="I19" s="371"/>
    </row>
    <row r="20" spans="1:9" ht="15" x14ac:dyDescent="0.2">
      <c r="A20" s="437">
        <v>12</v>
      </c>
      <c r="B20" s="389"/>
      <c r="C20" s="389"/>
      <c r="D20" s="355"/>
      <c r="E20" s="75"/>
      <c r="F20" s="355"/>
      <c r="G20" s="75"/>
      <c r="H20" s="355"/>
      <c r="I20" s="355"/>
    </row>
    <row r="21" spans="1:9" ht="15" x14ac:dyDescent="0.2">
      <c r="A21" s="437">
        <v>13</v>
      </c>
      <c r="B21" s="389"/>
      <c r="C21" s="389"/>
      <c r="D21" s="355"/>
      <c r="E21" s="75"/>
      <c r="F21" s="355"/>
      <c r="G21" s="75"/>
      <c r="H21" s="355"/>
      <c r="I21" s="355"/>
    </row>
    <row r="22" spans="1:9" ht="15" x14ac:dyDescent="0.2">
      <c r="A22" s="287"/>
      <c r="B22" s="288"/>
      <c r="C22" s="64"/>
      <c r="D22" s="64"/>
      <c r="E22" s="64"/>
      <c r="F22" s="64"/>
      <c r="G22" s="64"/>
      <c r="H22" s="4"/>
      <c r="I22" s="4"/>
    </row>
    <row r="23" spans="1:9" ht="15" x14ac:dyDescent="0.2">
      <c r="A23" s="287"/>
      <c r="B23" s="288"/>
      <c r="C23" s="64"/>
      <c r="D23" s="64"/>
      <c r="E23" s="64"/>
      <c r="F23" s="64"/>
      <c r="G23" s="64"/>
      <c r="H23" s="4"/>
      <c r="I23" s="4"/>
    </row>
    <row r="24" spans="1:9" ht="15" x14ac:dyDescent="0.2">
      <c r="A24" s="287"/>
      <c r="B24" s="288"/>
      <c r="C24" s="64"/>
      <c r="D24" s="64"/>
      <c r="E24" s="64"/>
      <c r="F24" s="64"/>
      <c r="G24" s="64"/>
      <c r="H24" s="4"/>
      <c r="I24" s="4"/>
    </row>
    <row r="25" spans="1:9" ht="15" x14ac:dyDescent="0.2">
      <c r="A25" s="287"/>
      <c r="B25" s="288"/>
      <c r="C25" s="64"/>
      <c r="D25" s="64"/>
      <c r="E25" s="64"/>
      <c r="F25" s="64"/>
      <c r="G25" s="64"/>
      <c r="H25" s="4"/>
      <c r="I25" s="4"/>
    </row>
    <row r="26" spans="1:9" ht="15" x14ac:dyDescent="0.2">
      <c r="A26" s="287"/>
      <c r="B26" s="288"/>
      <c r="C26" s="64"/>
      <c r="D26" s="64"/>
      <c r="E26" s="64"/>
      <c r="F26" s="64"/>
      <c r="G26" s="64"/>
      <c r="H26" s="4"/>
      <c r="I26" s="4"/>
    </row>
    <row r="27" spans="1:9" ht="15" x14ac:dyDescent="0.2">
      <c r="A27" s="287"/>
      <c r="B27" s="288"/>
      <c r="C27" s="64"/>
      <c r="D27" s="64"/>
      <c r="E27" s="64"/>
      <c r="F27" s="64"/>
      <c r="G27" s="64"/>
      <c r="H27" s="4"/>
      <c r="I27" s="4"/>
    </row>
    <row r="28" spans="1:9" ht="15" x14ac:dyDescent="0.2">
      <c r="A28" s="287"/>
      <c r="B28" s="288"/>
      <c r="C28" s="64"/>
      <c r="D28" s="64"/>
      <c r="E28" s="64"/>
      <c r="F28" s="64"/>
      <c r="G28" s="64"/>
      <c r="H28" s="4"/>
      <c r="I28" s="4"/>
    </row>
    <row r="29" spans="1:9" ht="15" x14ac:dyDescent="0.2">
      <c r="A29" s="287"/>
      <c r="B29" s="288"/>
      <c r="C29" s="64"/>
      <c r="D29" s="64"/>
      <c r="E29" s="64"/>
      <c r="F29" s="64"/>
      <c r="G29" s="64"/>
      <c r="H29" s="4"/>
      <c r="I29" s="4"/>
    </row>
    <row r="30" spans="1:9" ht="15" x14ac:dyDescent="0.2">
      <c r="A30" s="287"/>
      <c r="B30" s="288"/>
      <c r="C30" s="64"/>
      <c r="D30" s="64"/>
      <c r="E30" s="64"/>
      <c r="F30" s="64"/>
      <c r="G30" s="64"/>
      <c r="H30" s="4"/>
      <c r="I30" s="4"/>
    </row>
    <row r="31" spans="1:9" ht="15" x14ac:dyDescent="0.2">
      <c r="A31" s="287"/>
      <c r="B31" s="288"/>
      <c r="C31" s="64"/>
      <c r="D31" s="64"/>
      <c r="E31" s="64"/>
      <c r="F31" s="64"/>
      <c r="G31" s="64"/>
      <c r="H31" s="4"/>
      <c r="I31" s="4"/>
    </row>
    <row r="32" spans="1:9" ht="15" x14ac:dyDescent="0.2">
      <c r="A32" s="287"/>
      <c r="B32" s="288"/>
      <c r="C32" s="64"/>
      <c r="D32" s="64"/>
      <c r="E32" s="64"/>
      <c r="F32" s="64"/>
      <c r="G32" s="64"/>
      <c r="H32" s="4"/>
      <c r="I32" s="4"/>
    </row>
    <row r="33" spans="1:9" ht="15" x14ac:dyDescent="0.2">
      <c r="A33" s="287"/>
      <c r="B33" s="288"/>
      <c r="C33" s="64"/>
      <c r="D33" s="64"/>
      <c r="E33" s="64"/>
      <c r="F33" s="64"/>
      <c r="G33" s="64"/>
      <c r="H33" s="4"/>
      <c r="I33" s="4"/>
    </row>
    <row r="34" spans="1:9" ht="15" x14ac:dyDescent="0.3">
      <c r="A34" s="287"/>
      <c r="B34" s="289"/>
      <c r="C34" s="76"/>
      <c r="D34" s="76"/>
      <c r="E34" s="76"/>
      <c r="F34" s="76"/>
      <c r="G34" s="76" t="s">
        <v>313</v>
      </c>
      <c r="H34" s="63">
        <f>SUM(H9:H33)</f>
        <v>0</v>
      </c>
      <c r="I34" s="63">
        <f>SUM(I9:I33)</f>
        <v>0</v>
      </c>
    </row>
    <row r="35" spans="1:9" ht="15" x14ac:dyDescent="0.3">
      <c r="A35" s="177"/>
      <c r="B35" s="177"/>
      <c r="C35" s="177"/>
      <c r="D35" s="177"/>
      <c r="E35" s="177"/>
      <c r="F35" s="177"/>
      <c r="G35" s="148"/>
      <c r="H35" s="148"/>
      <c r="I35" s="153"/>
    </row>
    <row r="36" spans="1:9" ht="15" x14ac:dyDescent="0.3">
      <c r="A36" s="178" t="s">
        <v>324</v>
      </c>
      <c r="B36" s="177"/>
      <c r="C36" s="177"/>
      <c r="D36" s="177"/>
      <c r="E36" s="177"/>
      <c r="F36" s="177"/>
      <c r="G36" s="148"/>
      <c r="H36" s="148"/>
      <c r="I36" s="153"/>
    </row>
    <row r="37" spans="1:9" ht="15" x14ac:dyDescent="0.3">
      <c r="A37" s="178" t="s">
        <v>327</v>
      </c>
      <c r="B37" s="177"/>
      <c r="C37" s="177"/>
      <c r="D37" s="177"/>
      <c r="E37" s="177"/>
      <c r="F37" s="177"/>
      <c r="G37" s="148"/>
      <c r="H37" s="148"/>
      <c r="I37" s="153"/>
    </row>
    <row r="38" spans="1:9" ht="15" x14ac:dyDescent="0.3">
      <c r="A38" s="178"/>
      <c r="B38" s="148"/>
      <c r="C38" s="148"/>
      <c r="D38" s="148"/>
      <c r="E38" s="148"/>
      <c r="F38" s="148"/>
      <c r="G38" s="148"/>
      <c r="H38" s="148"/>
      <c r="I38" s="153"/>
    </row>
    <row r="39" spans="1:9" ht="15" x14ac:dyDescent="0.3">
      <c r="A39" s="178"/>
      <c r="B39" s="148"/>
      <c r="C39" s="148"/>
      <c r="D39" s="148"/>
      <c r="E39" s="148"/>
      <c r="G39" s="148"/>
      <c r="H39" s="148"/>
      <c r="I39" s="153"/>
    </row>
    <row r="40" spans="1:9" x14ac:dyDescent="0.2">
      <c r="A40" s="175"/>
      <c r="B40" s="175"/>
      <c r="C40" s="175"/>
      <c r="D40" s="175"/>
      <c r="E40" s="175"/>
      <c r="F40" s="175"/>
      <c r="G40" s="175"/>
      <c r="H40" s="175"/>
      <c r="I40" s="153"/>
    </row>
    <row r="41" spans="1:9" ht="15" x14ac:dyDescent="0.3">
      <c r="A41" s="154" t="s">
        <v>96</v>
      </c>
      <c r="B41" s="148"/>
      <c r="C41" s="148"/>
      <c r="D41" s="148"/>
      <c r="E41" s="148"/>
      <c r="F41" s="148"/>
      <c r="G41" s="148"/>
      <c r="H41" s="148"/>
      <c r="I41" s="153"/>
    </row>
    <row r="42" spans="1:9" ht="15" x14ac:dyDescent="0.3">
      <c r="A42" s="148"/>
      <c r="B42" s="148"/>
      <c r="C42" s="148"/>
      <c r="D42" s="148"/>
      <c r="E42" s="148"/>
      <c r="F42" s="148"/>
      <c r="G42" s="148"/>
      <c r="H42" s="148"/>
      <c r="I42" s="153"/>
    </row>
    <row r="43" spans="1:9" ht="15" x14ac:dyDescent="0.3">
      <c r="A43" s="148"/>
      <c r="B43" s="148"/>
      <c r="C43" s="148"/>
      <c r="D43" s="148"/>
      <c r="E43" s="148"/>
      <c r="F43" s="148"/>
      <c r="G43" s="148"/>
      <c r="H43" s="155"/>
      <c r="I43" s="153"/>
    </row>
    <row r="44" spans="1:9" ht="15" x14ac:dyDescent="0.3">
      <c r="A44" s="154"/>
      <c r="B44" s="154" t="s">
        <v>254</v>
      </c>
      <c r="C44" s="154"/>
      <c r="D44" s="154"/>
      <c r="E44" s="154"/>
      <c r="F44" s="154"/>
      <c r="G44" s="148"/>
      <c r="H44" s="155"/>
      <c r="I44" s="153"/>
    </row>
    <row r="45" spans="1:9" ht="15" x14ac:dyDescent="0.3">
      <c r="A45" s="148"/>
      <c r="B45" s="148" t="s">
        <v>253</v>
      </c>
      <c r="C45" s="148"/>
      <c r="D45" s="148"/>
      <c r="E45" s="148"/>
      <c r="F45" s="148"/>
      <c r="G45" s="148"/>
      <c r="H45" s="155"/>
      <c r="I45" s="153"/>
    </row>
    <row r="46" spans="1:9" x14ac:dyDescent="0.2">
      <c r="A46" s="156"/>
      <c r="B46" s="156" t="s">
        <v>127</v>
      </c>
      <c r="C46" s="156"/>
      <c r="D46" s="156"/>
      <c r="E46" s="156"/>
      <c r="F46" s="156"/>
      <c r="G46" s="149"/>
      <c r="H46" s="149"/>
      <c r="I46" s="149"/>
    </row>
  </sheetData>
  <mergeCells count="2">
    <mergeCell ref="G1:H1"/>
    <mergeCell ref="G2:H2"/>
  </mergeCells>
  <printOptions gridLines="1"/>
  <pageMargins left="0.25" right="0.25" top="0.75" bottom="0.75" header="0.3" footer="0.3"/>
  <pageSetup scale="6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49" customWidth="1"/>
    <col min="2" max="2" width="13.140625" style="149" customWidth="1"/>
    <col min="3" max="3" width="15.140625" style="149" customWidth="1"/>
    <col min="4" max="4" width="18" style="149" customWidth="1"/>
    <col min="5" max="5" width="20.5703125" style="149" customWidth="1"/>
    <col min="6" max="6" width="21.28515625" style="149" customWidth="1"/>
    <col min="7" max="7" width="15.140625" style="149" customWidth="1"/>
    <col min="8" max="8" width="15.5703125" style="149" customWidth="1"/>
    <col min="9" max="9" width="13.42578125" style="149" customWidth="1"/>
    <col min="10" max="10" width="0" style="149" hidden="1" customWidth="1"/>
    <col min="11" max="16384" width="9.140625" style="149"/>
  </cols>
  <sheetData>
    <row r="1" spans="1:10" ht="15" x14ac:dyDescent="0.3">
      <c r="A1" s="52" t="s">
        <v>409</v>
      </c>
      <c r="B1" s="52"/>
      <c r="C1" s="55"/>
      <c r="D1" s="55"/>
      <c r="E1" s="55"/>
      <c r="F1" s="55"/>
      <c r="G1" s="585" t="s">
        <v>97</v>
      </c>
      <c r="H1" s="585"/>
    </row>
    <row r="2" spans="1:10" ht="15" x14ac:dyDescent="0.3">
      <c r="A2" s="54" t="s">
        <v>128</v>
      </c>
      <c r="B2" s="52"/>
      <c r="C2" s="55"/>
      <c r="D2" s="55"/>
      <c r="E2" s="55"/>
      <c r="F2" s="55"/>
      <c r="G2" s="582" t="str">
        <f>'ფორმა N1'!L2</f>
        <v>03/20/2019-04/09/2019</v>
      </c>
      <c r="H2" s="582"/>
    </row>
    <row r="3" spans="1:10" ht="15" x14ac:dyDescent="0.3">
      <c r="A3" s="54"/>
      <c r="B3" s="54"/>
      <c r="C3" s="54"/>
      <c r="D3" s="54"/>
      <c r="E3" s="54"/>
      <c r="F3" s="54"/>
      <c r="G3" s="167"/>
      <c r="H3" s="167"/>
    </row>
    <row r="4" spans="1:10" ht="15" x14ac:dyDescent="0.3">
      <c r="A4" s="55" t="str">
        <f>'ფორმა N2'!A4</f>
        <v>ანგარიშვალდებული პირის დასახელება:</v>
      </c>
      <c r="B4" s="55"/>
      <c r="C4" s="55"/>
      <c r="D4" s="55"/>
      <c r="E4" s="55"/>
      <c r="F4" s="55"/>
      <c r="G4" s="54"/>
      <c r="H4" s="54"/>
    </row>
    <row r="5" spans="1:10" ht="15" x14ac:dyDescent="0.3">
      <c r="A5" s="351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</row>
    <row r="6" spans="1:10" ht="15" x14ac:dyDescent="0.3">
      <c r="A6" s="55"/>
      <c r="B6" s="55"/>
      <c r="C6" s="55"/>
      <c r="D6" s="55"/>
      <c r="E6" s="55"/>
      <c r="F6" s="55"/>
      <c r="G6" s="54"/>
      <c r="H6" s="54"/>
    </row>
    <row r="7" spans="1:10" ht="15" x14ac:dyDescent="0.2">
      <c r="A7" s="166"/>
      <c r="B7" s="166"/>
      <c r="C7" s="166"/>
      <c r="D7" s="170"/>
      <c r="E7" s="166"/>
      <c r="F7" s="166"/>
      <c r="G7" s="56"/>
      <c r="H7" s="56"/>
    </row>
    <row r="8" spans="1:10" ht="30" x14ac:dyDescent="0.2">
      <c r="A8" s="67" t="s">
        <v>64</v>
      </c>
      <c r="B8" s="67" t="s">
        <v>314</v>
      </c>
      <c r="C8" s="67" t="s">
        <v>315</v>
      </c>
      <c r="D8" s="67" t="s">
        <v>215</v>
      </c>
      <c r="E8" s="67" t="s">
        <v>323</v>
      </c>
      <c r="F8" s="67" t="s">
        <v>316</v>
      </c>
      <c r="G8" s="57" t="s">
        <v>10</v>
      </c>
      <c r="H8" s="57" t="s">
        <v>9</v>
      </c>
      <c r="J8" s="179" t="s">
        <v>322</v>
      </c>
    </row>
    <row r="9" spans="1:10" ht="15" x14ac:dyDescent="0.2">
      <c r="A9" s="75"/>
      <c r="B9" s="75"/>
      <c r="C9" s="75"/>
      <c r="D9" s="75"/>
      <c r="E9" s="75"/>
      <c r="F9" s="75"/>
      <c r="G9" s="4"/>
      <c r="H9" s="4"/>
      <c r="J9" s="179" t="s">
        <v>0</v>
      </c>
    </row>
    <row r="10" spans="1:10" ht="15" x14ac:dyDescent="0.2">
      <c r="A10" s="75"/>
      <c r="B10" s="75"/>
      <c r="C10" s="75"/>
      <c r="D10" s="75"/>
      <c r="E10" s="75"/>
      <c r="F10" s="75"/>
      <c r="G10" s="4"/>
      <c r="H10" s="4"/>
    </row>
    <row r="11" spans="1:10" ht="15" x14ac:dyDescent="0.2">
      <c r="A11" s="64"/>
      <c r="B11" s="64"/>
      <c r="C11" s="64"/>
      <c r="D11" s="64"/>
      <c r="E11" s="64"/>
      <c r="F11" s="64"/>
      <c r="G11" s="4"/>
      <c r="H11" s="4"/>
    </row>
    <row r="12" spans="1:10" ht="15" x14ac:dyDescent="0.2">
      <c r="A12" s="64"/>
      <c r="B12" s="64"/>
      <c r="C12" s="64"/>
      <c r="D12" s="64"/>
      <c r="E12" s="64"/>
      <c r="F12" s="64"/>
      <c r="G12" s="4"/>
      <c r="H12" s="4"/>
    </row>
    <row r="13" spans="1:10" ht="15" x14ac:dyDescent="0.2">
      <c r="A13" s="64"/>
      <c r="B13" s="64"/>
      <c r="C13" s="64"/>
      <c r="D13" s="64"/>
      <c r="E13" s="64"/>
      <c r="F13" s="64"/>
      <c r="G13" s="4"/>
      <c r="H13" s="4"/>
    </row>
    <row r="14" spans="1:10" ht="15" x14ac:dyDescent="0.2">
      <c r="A14" s="64"/>
      <c r="B14" s="64"/>
      <c r="C14" s="64"/>
      <c r="D14" s="64"/>
      <c r="E14" s="64"/>
      <c r="F14" s="64"/>
      <c r="G14" s="4"/>
      <c r="H14" s="4"/>
    </row>
    <row r="15" spans="1:10" ht="15" x14ac:dyDescent="0.2">
      <c r="A15" s="64"/>
      <c r="B15" s="64"/>
      <c r="C15" s="64"/>
      <c r="D15" s="64"/>
      <c r="E15" s="64"/>
      <c r="F15" s="64"/>
      <c r="G15" s="4"/>
      <c r="H15" s="4"/>
    </row>
    <row r="16" spans="1:10" ht="15" x14ac:dyDescent="0.2">
      <c r="A16" s="64"/>
      <c r="B16" s="64"/>
      <c r="C16" s="64"/>
      <c r="D16" s="64"/>
      <c r="E16" s="64"/>
      <c r="F16" s="64"/>
      <c r="G16" s="4"/>
      <c r="H16" s="4"/>
    </row>
    <row r="17" spans="1:8" ht="15" x14ac:dyDescent="0.2">
      <c r="A17" s="64"/>
      <c r="B17" s="64"/>
      <c r="C17" s="64"/>
      <c r="D17" s="64"/>
      <c r="E17" s="64"/>
      <c r="F17" s="64"/>
      <c r="G17" s="4"/>
      <c r="H17" s="4"/>
    </row>
    <row r="18" spans="1:8" ht="15" x14ac:dyDescent="0.2">
      <c r="A18" s="64"/>
      <c r="B18" s="64"/>
      <c r="C18" s="64"/>
      <c r="D18" s="64"/>
      <c r="E18" s="64"/>
      <c r="F18" s="64"/>
      <c r="G18" s="4"/>
      <c r="H18" s="4"/>
    </row>
    <row r="19" spans="1:8" ht="15" x14ac:dyDescent="0.2">
      <c r="A19" s="64"/>
      <c r="B19" s="64"/>
      <c r="C19" s="64"/>
      <c r="D19" s="64"/>
      <c r="E19" s="64"/>
      <c r="F19" s="64"/>
      <c r="G19" s="4"/>
      <c r="H19" s="4"/>
    </row>
    <row r="20" spans="1:8" ht="15" x14ac:dyDescent="0.2">
      <c r="A20" s="64"/>
      <c r="B20" s="64"/>
      <c r="C20" s="64"/>
      <c r="D20" s="64"/>
      <c r="E20" s="64"/>
      <c r="F20" s="64"/>
      <c r="G20" s="4"/>
      <c r="H20" s="4"/>
    </row>
    <row r="21" spans="1:8" ht="15" x14ac:dyDescent="0.2">
      <c r="A21" s="64"/>
      <c r="B21" s="64"/>
      <c r="C21" s="64"/>
      <c r="D21" s="64"/>
      <c r="E21" s="64"/>
      <c r="F21" s="64"/>
      <c r="G21" s="4"/>
      <c r="H21" s="4"/>
    </row>
    <row r="22" spans="1:8" ht="15" x14ac:dyDescent="0.2">
      <c r="A22" s="64"/>
      <c r="B22" s="64"/>
      <c r="C22" s="64"/>
      <c r="D22" s="64"/>
      <c r="E22" s="64"/>
      <c r="F22" s="64"/>
      <c r="G22" s="4"/>
      <c r="H22" s="4"/>
    </row>
    <row r="23" spans="1:8" ht="15" x14ac:dyDescent="0.2">
      <c r="A23" s="64"/>
      <c r="B23" s="64"/>
      <c r="C23" s="64"/>
      <c r="D23" s="64"/>
      <c r="E23" s="64"/>
      <c r="F23" s="64"/>
      <c r="G23" s="4"/>
      <c r="H23" s="4"/>
    </row>
    <row r="24" spans="1:8" ht="15" x14ac:dyDescent="0.2">
      <c r="A24" s="64"/>
      <c r="B24" s="64"/>
      <c r="C24" s="64"/>
      <c r="D24" s="64"/>
      <c r="E24" s="64"/>
      <c r="F24" s="64"/>
      <c r="G24" s="4"/>
      <c r="H24" s="4"/>
    </row>
    <row r="25" spans="1:8" ht="15" x14ac:dyDescent="0.2">
      <c r="A25" s="64"/>
      <c r="B25" s="64"/>
      <c r="C25" s="64"/>
      <c r="D25" s="64"/>
      <c r="E25" s="64"/>
      <c r="F25" s="64"/>
      <c r="G25" s="4"/>
      <c r="H25" s="4"/>
    </row>
    <row r="26" spans="1:8" ht="15" x14ac:dyDescent="0.2">
      <c r="A26" s="64"/>
      <c r="B26" s="64"/>
      <c r="C26" s="64"/>
      <c r="D26" s="64"/>
      <c r="E26" s="64"/>
      <c r="F26" s="64"/>
      <c r="G26" s="4"/>
      <c r="H26" s="4"/>
    </row>
    <row r="27" spans="1:8" ht="15" x14ac:dyDescent="0.2">
      <c r="A27" s="64"/>
      <c r="B27" s="64"/>
      <c r="C27" s="64"/>
      <c r="D27" s="64"/>
      <c r="E27" s="64"/>
      <c r="F27" s="64"/>
      <c r="G27" s="4"/>
      <c r="H27" s="4"/>
    </row>
    <row r="28" spans="1:8" ht="15" x14ac:dyDescent="0.2">
      <c r="A28" s="64"/>
      <c r="B28" s="64"/>
      <c r="C28" s="64"/>
      <c r="D28" s="64"/>
      <c r="E28" s="64"/>
      <c r="F28" s="64"/>
      <c r="G28" s="4"/>
      <c r="H28" s="4"/>
    </row>
    <row r="29" spans="1:8" ht="15" x14ac:dyDescent="0.2">
      <c r="A29" s="64"/>
      <c r="B29" s="64"/>
      <c r="C29" s="64"/>
      <c r="D29" s="64"/>
      <c r="E29" s="64"/>
      <c r="F29" s="64"/>
      <c r="G29" s="4"/>
      <c r="H29" s="4"/>
    </row>
    <row r="30" spans="1:8" ht="15" x14ac:dyDescent="0.2">
      <c r="A30" s="64"/>
      <c r="B30" s="64"/>
      <c r="C30" s="64"/>
      <c r="D30" s="64"/>
      <c r="E30" s="64"/>
      <c r="F30" s="64"/>
      <c r="G30" s="4"/>
      <c r="H30" s="4"/>
    </row>
    <row r="31" spans="1:8" ht="15" x14ac:dyDescent="0.2">
      <c r="A31" s="64"/>
      <c r="B31" s="64"/>
      <c r="C31" s="64"/>
      <c r="D31" s="64"/>
      <c r="E31" s="64"/>
      <c r="F31" s="64"/>
      <c r="G31" s="4"/>
      <c r="H31" s="4"/>
    </row>
    <row r="32" spans="1:8" ht="15" x14ac:dyDescent="0.2">
      <c r="A32" s="64"/>
      <c r="B32" s="64"/>
      <c r="C32" s="64"/>
      <c r="D32" s="64"/>
      <c r="E32" s="64"/>
      <c r="F32" s="64"/>
      <c r="G32" s="4"/>
      <c r="H32" s="4"/>
    </row>
    <row r="33" spans="1:9" ht="15" x14ac:dyDescent="0.2">
      <c r="A33" s="64"/>
      <c r="B33" s="64"/>
      <c r="C33" s="64"/>
      <c r="D33" s="64"/>
      <c r="E33" s="64"/>
      <c r="F33" s="64"/>
      <c r="G33" s="4"/>
      <c r="H33" s="4"/>
    </row>
    <row r="34" spans="1:9" ht="15" x14ac:dyDescent="0.3">
      <c r="A34" s="64"/>
      <c r="B34" s="76"/>
      <c r="C34" s="76"/>
      <c r="D34" s="76"/>
      <c r="E34" s="76"/>
      <c r="F34" s="76" t="s">
        <v>321</v>
      </c>
      <c r="G34" s="63">
        <f>SUM(G9:G33)</f>
        <v>0</v>
      </c>
      <c r="H34" s="63">
        <f>SUM(H9:H33)</f>
        <v>0</v>
      </c>
    </row>
    <row r="35" spans="1:9" ht="15" x14ac:dyDescent="0.3">
      <c r="A35" s="177"/>
      <c r="B35" s="177"/>
      <c r="C35" s="177"/>
      <c r="D35" s="177"/>
      <c r="E35" s="177"/>
      <c r="F35" s="177"/>
      <c r="G35" s="177"/>
      <c r="H35" s="148"/>
      <c r="I35" s="148"/>
    </row>
    <row r="36" spans="1:9" ht="15" x14ac:dyDescent="0.3">
      <c r="A36" s="178" t="s">
        <v>369</v>
      </c>
      <c r="B36" s="178"/>
      <c r="C36" s="177"/>
      <c r="D36" s="177"/>
      <c r="E36" s="177"/>
      <c r="F36" s="177"/>
      <c r="G36" s="177"/>
      <c r="H36" s="148"/>
      <c r="I36" s="148"/>
    </row>
    <row r="37" spans="1:9" ht="15" x14ac:dyDescent="0.3">
      <c r="A37" s="178" t="s">
        <v>320</v>
      </c>
      <c r="B37" s="178"/>
      <c r="C37" s="177"/>
      <c r="D37" s="177"/>
      <c r="E37" s="177"/>
      <c r="F37" s="177"/>
      <c r="G37" s="177"/>
      <c r="H37" s="148"/>
      <c r="I37" s="148"/>
    </row>
    <row r="38" spans="1:9" ht="15" x14ac:dyDescent="0.3">
      <c r="A38" s="178"/>
      <c r="B38" s="178"/>
      <c r="C38" s="148"/>
      <c r="D38" s="148"/>
      <c r="E38" s="148"/>
      <c r="F38" s="148"/>
      <c r="G38" s="148"/>
      <c r="H38" s="148"/>
      <c r="I38" s="148"/>
    </row>
    <row r="39" spans="1:9" ht="15" x14ac:dyDescent="0.3">
      <c r="A39" s="178"/>
      <c r="B39" s="178"/>
      <c r="C39" s="148"/>
      <c r="D39" s="148"/>
      <c r="E39" s="148"/>
      <c r="F39" s="148"/>
      <c r="G39" s="148"/>
      <c r="H39" s="148"/>
      <c r="I39" s="148"/>
    </row>
    <row r="40" spans="1:9" x14ac:dyDescent="0.2">
      <c r="A40" s="175"/>
      <c r="B40" s="175"/>
      <c r="C40" s="175"/>
      <c r="D40" s="175"/>
      <c r="E40" s="175"/>
      <c r="F40" s="175"/>
      <c r="G40" s="175"/>
      <c r="H40" s="175"/>
      <c r="I40" s="175"/>
    </row>
    <row r="41" spans="1:9" ht="15" x14ac:dyDescent="0.3">
      <c r="A41" s="154" t="s">
        <v>96</v>
      </c>
      <c r="B41" s="154"/>
      <c r="C41" s="148"/>
      <c r="D41" s="148"/>
      <c r="E41" s="148"/>
      <c r="F41" s="148"/>
      <c r="G41" s="148"/>
      <c r="H41" s="148"/>
      <c r="I41" s="148"/>
    </row>
    <row r="42" spans="1:9" ht="15" x14ac:dyDescent="0.3">
      <c r="A42" s="148"/>
      <c r="B42" s="148"/>
      <c r="C42" s="148"/>
      <c r="D42" s="148"/>
      <c r="E42" s="148"/>
      <c r="F42" s="148"/>
      <c r="G42" s="148"/>
      <c r="H42" s="148"/>
      <c r="I42" s="148"/>
    </row>
    <row r="43" spans="1:9" ht="15" x14ac:dyDescent="0.3">
      <c r="A43" s="148"/>
      <c r="B43" s="148"/>
      <c r="C43" s="148"/>
      <c r="D43" s="148"/>
      <c r="E43" s="148"/>
      <c r="F43" s="148"/>
      <c r="G43" s="148"/>
      <c r="H43" s="148"/>
      <c r="I43" s="155"/>
    </row>
    <row r="44" spans="1:9" ht="15" x14ac:dyDescent="0.3">
      <c r="A44" s="154"/>
      <c r="B44" s="154"/>
      <c r="C44" s="154" t="s">
        <v>385</v>
      </c>
      <c r="D44" s="154"/>
      <c r="E44" s="177"/>
      <c r="F44" s="154"/>
      <c r="G44" s="154"/>
      <c r="H44" s="148"/>
      <c r="I44" s="155"/>
    </row>
    <row r="45" spans="1:9" ht="15" x14ac:dyDescent="0.3">
      <c r="A45" s="148"/>
      <c r="B45" s="148"/>
      <c r="C45" s="148" t="s">
        <v>253</v>
      </c>
      <c r="D45" s="148"/>
      <c r="E45" s="148"/>
      <c r="F45" s="148"/>
      <c r="G45" s="148"/>
      <c r="H45" s="148"/>
      <c r="I45" s="155"/>
    </row>
    <row r="46" spans="1:9" x14ac:dyDescent="0.2">
      <c r="A46" s="156"/>
      <c r="B46" s="156"/>
      <c r="C46" s="156" t="s">
        <v>127</v>
      </c>
      <c r="D46" s="156"/>
      <c r="E46" s="156"/>
      <c r="F46" s="156"/>
      <c r="G46" s="15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view="pageBreakPreview" zoomScale="80" zoomScaleSheetLayoutView="80" workbookViewId="0">
      <selection activeCell="G75" sqref="G75"/>
    </sheetView>
  </sheetViews>
  <sheetFormatPr defaultRowHeight="15" x14ac:dyDescent="0.3"/>
  <cols>
    <col min="1" max="1" width="15.7109375" style="16" customWidth="1"/>
    <col min="2" max="2" width="67.85546875" style="16" customWidth="1"/>
    <col min="3" max="3" width="15.7109375" style="16" customWidth="1"/>
    <col min="4" max="4" width="14.85546875" style="16" customWidth="1"/>
    <col min="5" max="16384" width="9.140625" style="16"/>
  </cols>
  <sheetData>
    <row r="1" spans="1:4" x14ac:dyDescent="0.3">
      <c r="A1" s="358" t="s">
        <v>285</v>
      </c>
      <c r="B1" s="475"/>
      <c r="C1" s="584" t="s">
        <v>97</v>
      </c>
      <c r="D1" s="584"/>
    </row>
    <row r="2" spans="1:4" x14ac:dyDescent="0.3">
      <c r="A2" s="42" t="s">
        <v>128</v>
      </c>
      <c r="B2" s="475"/>
      <c r="C2" s="582" t="str">
        <f>'ფორმა N1'!L2</f>
        <v>03/20/2019-04/09/2019</v>
      </c>
      <c r="D2" s="583"/>
    </row>
    <row r="3" spans="1:4" x14ac:dyDescent="0.3">
      <c r="A3" s="42"/>
      <c r="B3" s="475"/>
      <c r="C3" s="460"/>
      <c r="D3" s="460"/>
    </row>
    <row r="4" spans="1:4" s="2" customFormat="1" x14ac:dyDescent="0.3">
      <c r="A4" s="94" t="s">
        <v>257</v>
      </c>
      <c r="B4" s="94"/>
      <c r="C4" s="42"/>
      <c r="D4" s="42"/>
    </row>
    <row r="5" spans="1:4" s="2" customFormat="1" x14ac:dyDescent="0.3">
      <c r="A5" s="93" t="str">
        <f>'ფორმა N1'!A5</f>
        <v>მპგ "მოძრაობა თავისუფალი საქართველოსთვის"</v>
      </c>
      <c r="B5" s="87"/>
      <c r="C5" s="42"/>
      <c r="D5" s="42"/>
    </row>
    <row r="6" spans="1:4" s="2" customFormat="1" x14ac:dyDescent="0.3">
      <c r="A6" s="94"/>
      <c r="B6" s="94"/>
      <c r="C6" s="42"/>
      <c r="D6" s="42"/>
    </row>
    <row r="7" spans="1:4" s="6" customFormat="1" x14ac:dyDescent="0.3">
      <c r="A7" s="461"/>
      <c r="B7" s="461"/>
      <c r="C7" s="374"/>
      <c r="D7" s="374"/>
    </row>
    <row r="8" spans="1:4" s="6" customFormat="1" ht="33.75" customHeight="1" x14ac:dyDescent="0.3">
      <c r="A8" s="361" t="s">
        <v>64</v>
      </c>
      <c r="B8" s="362" t="s">
        <v>11</v>
      </c>
      <c r="C8" s="362" t="s">
        <v>10</v>
      </c>
      <c r="D8" s="362" t="s">
        <v>9</v>
      </c>
    </row>
    <row r="9" spans="1:4" s="9" customFormat="1" ht="18" x14ac:dyDescent="0.2">
      <c r="A9" s="187">
        <v>1</v>
      </c>
      <c r="B9" s="187" t="s">
        <v>57</v>
      </c>
      <c r="C9" s="476">
        <f>SUM(C10,C14,C54,C57,C58,C59,C76)</f>
        <v>24940.58</v>
      </c>
      <c r="D9" s="476">
        <f>SUM(D10,D14,D54,D57,D58,D59,D65,D72,D73)</f>
        <v>24940.58</v>
      </c>
    </row>
    <row r="10" spans="1:4" s="9" customFormat="1" ht="18" x14ac:dyDescent="0.2">
      <c r="A10" s="64">
        <v>1.1000000000000001</v>
      </c>
      <c r="B10" s="64" t="s">
        <v>58</v>
      </c>
      <c r="C10" s="462">
        <f>SUM(C11:C13)</f>
        <v>24451.54</v>
      </c>
      <c r="D10" s="462">
        <f>SUM(D11:D13)</f>
        <v>24451.54</v>
      </c>
    </row>
    <row r="11" spans="1:4" s="435" customFormat="1" ht="16.5" customHeight="1" x14ac:dyDescent="0.2">
      <c r="A11" s="65" t="s">
        <v>30</v>
      </c>
      <c r="B11" s="65" t="s">
        <v>59</v>
      </c>
      <c r="C11" s="479">
        <v>20625</v>
      </c>
      <c r="D11" s="479">
        <v>20625</v>
      </c>
    </row>
    <row r="12" spans="1:4" s="436" customFormat="1" ht="16.5" customHeight="1" x14ac:dyDescent="0.3">
      <c r="A12" s="65" t="s">
        <v>31</v>
      </c>
      <c r="B12" s="65" t="s">
        <v>0</v>
      </c>
      <c r="C12" s="479">
        <v>3826.54</v>
      </c>
      <c r="D12" s="479">
        <v>3826.54</v>
      </c>
    </row>
    <row r="13" spans="1:4" s="436" customFormat="1" ht="16.5" customHeight="1" x14ac:dyDescent="0.3">
      <c r="A13" s="477" t="s">
        <v>460</v>
      </c>
      <c r="B13" s="478" t="s">
        <v>462</v>
      </c>
      <c r="C13" s="501"/>
      <c r="D13" s="478"/>
    </row>
    <row r="14" spans="1:4" x14ac:dyDescent="0.3">
      <c r="A14" s="64">
        <v>1.2</v>
      </c>
      <c r="B14" s="64" t="s">
        <v>60</v>
      </c>
      <c r="C14" s="462">
        <f>SUM(C15,C18,C30:C33,C36,C37,C44,C45,C46,C47,C48,C52,C53)</f>
        <v>0</v>
      </c>
      <c r="D14" s="462">
        <f>SUM(D15,D18,D30:D33,D36,D37,D44,D45,D46,D47,D48,D52,D53)</f>
        <v>0</v>
      </c>
    </row>
    <row r="15" spans="1:4" x14ac:dyDescent="0.3">
      <c r="A15" s="65" t="s">
        <v>32</v>
      </c>
      <c r="B15" s="65" t="s">
        <v>1</v>
      </c>
      <c r="C15" s="463">
        <f>SUM(C16:C17)</f>
        <v>0</v>
      </c>
      <c r="D15" s="463">
        <f>SUM(D16:D17)</f>
        <v>0</v>
      </c>
    </row>
    <row r="16" spans="1:4" s="436" customFormat="1" ht="17.25" customHeight="1" x14ac:dyDescent="0.3">
      <c r="A16" s="74" t="s">
        <v>87</v>
      </c>
      <c r="B16" s="74" t="s">
        <v>61</v>
      </c>
      <c r="C16" s="479"/>
      <c r="D16" s="480"/>
    </row>
    <row r="17" spans="1:4" ht="17.25" customHeight="1" x14ac:dyDescent="0.3">
      <c r="A17" s="74" t="s">
        <v>88</v>
      </c>
      <c r="B17" s="74" t="s">
        <v>62</v>
      </c>
      <c r="C17" s="479"/>
      <c r="D17" s="480"/>
    </row>
    <row r="18" spans="1:4" x14ac:dyDescent="0.3">
      <c r="A18" s="65" t="s">
        <v>33</v>
      </c>
      <c r="B18" s="65" t="s">
        <v>2</v>
      </c>
      <c r="C18" s="463">
        <f>SUM(C19:C24,C29)</f>
        <v>0</v>
      </c>
      <c r="D18" s="463">
        <f>SUM(D19:D24,D29)</f>
        <v>0</v>
      </c>
    </row>
    <row r="19" spans="1:4" s="436" customFormat="1" ht="30" x14ac:dyDescent="0.3">
      <c r="A19" s="74" t="s">
        <v>12</v>
      </c>
      <c r="B19" s="74" t="s">
        <v>233</v>
      </c>
      <c r="C19" s="27"/>
      <c r="D19" s="467"/>
    </row>
    <row r="20" spans="1:4" x14ac:dyDescent="0.3">
      <c r="A20" s="74" t="s">
        <v>13</v>
      </c>
      <c r="B20" s="74" t="s">
        <v>14</v>
      </c>
      <c r="C20" s="27"/>
      <c r="D20" s="28"/>
    </row>
    <row r="21" spans="1:4" ht="30" x14ac:dyDescent="0.3">
      <c r="A21" s="74" t="s">
        <v>264</v>
      </c>
      <c r="B21" s="74" t="s">
        <v>22</v>
      </c>
      <c r="C21" s="27"/>
      <c r="D21" s="29"/>
    </row>
    <row r="22" spans="1:4" x14ac:dyDescent="0.3">
      <c r="A22" s="74" t="s">
        <v>265</v>
      </c>
      <c r="B22" s="74" t="s">
        <v>15</v>
      </c>
      <c r="C22" s="29"/>
      <c r="D22" s="29"/>
    </row>
    <row r="23" spans="1:4" x14ac:dyDescent="0.3">
      <c r="A23" s="74" t="s">
        <v>266</v>
      </c>
      <c r="B23" s="74" t="s">
        <v>16</v>
      </c>
      <c r="C23" s="27"/>
      <c r="D23" s="29"/>
    </row>
    <row r="24" spans="1:4" x14ac:dyDescent="0.3">
      <c r="A24" s="74" t="s">
        <v>267</v>
      </c>
      <c r="B24" s="74" t="s">
        <v>17</v>
      </c>
      <c r="C24" s="468">
        <f>SUM(C25:C28)</f>
        <v>0</v>
      </c>
      <c r="D24" s="468">
        <f>SUM(D25:D28)</f>
        <v>0</v>
      </c>
    </row>
    <row r="25" spans="1:4" s="436" customFormat="1" ht="16.5" customHeight="1" x14ac:dyDescent="0.3">
      <c r="A25" s="190" t="s">
        <v>268</v>
      </c>
      <c r="B25" s="190" t="s">
        <v>18</v>
      </c>
      <c r="C25" s="29"/>
      <c r="D25" s="29"/>
    </row>
    <row r="26" spans="1:4" s="436" customFormat="1" ht="16.5" customHeight="1" x14ac:dyDescent="0.3">
      <c r="A26" s="190" t="s">
        <v>269</v>
      </c>
      <c r="B26" s="190" t="s">
        <v>19</v>
      </c>
      <c r="C26" s="29"/>
      <c r="D26" s="29"/>
    </row>
    <row r="27" spans="1:4" s="436" customFormat="1" ht="16.5" customHeight="1" x14ac:dyDescent="0.3">
      <c r="A27" s="190" t="s">
        <v>270</v>
      </c>
      <c r="B27" s="190" t="s">
        <v>20</v>
      </c>
      <c r="C27" s="29"/>
      <c r="D27" s="29"/>
    </row>
    <row r="28" spans="1:4" ht="16.5" customHeight="1" x14ac:dyDescent="0.3">
      <c r="A28" s="190" t="s">
        <v>271</v>
      </c>
      <c r="B28" s="190" t="s">
        <v>23</v>
      </c>
      <c r="C28" s="30"/>
      <c r="D28" s="30"/>
    </row>
    <row r="29" spans="1:4" s="436" customFormat="1" x14ac:dyDescent="0.3">
      <c r="A29" s="74" t="s">
        <v>272</v>
      </c>
      <c r="B29" s="74" t="s">
        <v>21</v>
      </c>
      <c r="C29" s="29"/>
      <c r="D29" s="30"/>
    </row>
    <row r="30" spans="1:4" x14ac:dyDescent="0.3">
      <c r="A30" s="65" t="s">
        <v>34</v>
      </c>
      <c r="B30" s="65" t="s">
        <v>3</v>
      </c>
      <c r="C30" s="464"/>
      <c r="D30" s="466"/>
    </row>
    <row r="31" spans="1:4" x14ac:dyDescent="0.3">
      <c r="A31" s="65" t="s">
        <v>35</v>
      </c>
      <c r="B31" s="65" t="s">
        <v>4</v>
      </c>
      <c r="C31" s="464"/>
      <c r="D31" s="466"/>
    </row>
    <row r="32" spans="1:4" x14ac:dyDescent="0.3">
      <c r="A32" s="65" t="s">
        <v>36</v>
      </c>
      <c r="B32" s="65" t="s">
        <v>5</v>
      </c>
      <c r="C32" s="464"/>
      <c r="D32" s="466"/>
    </row>
    <row r="33" spans="1:4" ht="30" x14ac:dyDescent="0.3">
      <c r="A33" s="65" t="s">
        <v>37</v>
      </c>
      <c r="B33" s="65" t="s">
        <v>63</v>
      </c>
      <c r="C33" s="463"/>
      <c r="D33" s="463">
        <f>SUM(D34:D35)</f>
        <v>0</v>
      </c>
    </row>
    <row r="34" spans="1:4" s="436" customFormat="1" x14ac:dyDescent="0.3">
      <c r="A34" s="74" t="s">
        <v>273</v>
      </c>
      <c r="B34" s="74" t="s">
        <v>56</v>
      </c>
      <c r="C34" s="464"/>
      <c r="D34" s="466">
        <v>0</v>
      </c>
    </row>
    <row r="35" spans="1:4" x14ac:dyDescent="0.3">
      <c r="A35" s="74" t="s">
        <v>274</v>
      </c>
      <c r="B35" s="74" t="s">
        <v>55</v>
      </c>
      <c r="C35" s="464"/>
      <c r="D35" s="466"/>
    </row>
    <row r="36" spans="1:4" x14ac:dyDescent="0.3">
      <c r="A36" s="65" t="s">
        <v>38</v>
      </c>
      <c r="B36" s="65" t="s">
        <v>49</v>
      </c>
      <c r="C36" s="464"/>
      <c r="D36" s="466"/>
    </row>
    <row r="37" spans="1:4" x14ac:dyDescent="0.3">
      <c r="A37" s="65" t="s">
        <v>39</v>
      </c>
      <c r="B37" s="65" t="s">
        <v>332</v>
      </c>
      <c r="C37" s="463">
        <f>SUM(C38:C43)</f>
        <v>0</v>
      </c>
      <c r="D37" s="463">
        <f>SUM(D38:D43)</f>
        <v>0</v>
      </c>
    </row>
    <row r="38" spans="1:4" s="436" customFormat="1" x14ac:dyDescent="0.3">
      <c r="A38" s="74" t="s">
        <v>329</v>
      </c>
      <c r="B38" s="74" t="s">
        <v>333</v>
      </c>
      <c r="C38" s="464"/>
      <c r="D38" s="464"/>
    </row>
    <row r="39" spans="1:4" x14ac:dyDescent="0.3">
      <c r="A39" s="74" t="s">
        <v>330</v>
      </c>
      <c r="B39" s="74" t="s">
        <v>334</v>
      </c>
      <c r="C39" s="464"/>
      <c r="D39" s="464"/>
    </row>
    <row r="40" spans="1:4" x14ac:dyDescent="0.3">
      <c r="A40" s="74" t="s">
        <v>331</v>
      </c>
      <c r="B40" s="74" t="s">
        <v>337</v>
      </c>
      <c r="C40" s="464"/>
      <c r="D40" s="466"/>
    </row>
    <row r="41" spans="1:4" x14ac:dyDescent="0.3">
      <c r="A41" s="74" t="s">
        <v>336</v>
      </c>
      <c r="B41" s="74" t="s">
        <v>338</v>
      </c>
      <c r="C41" s="464"/>
      <c r="D41" s="466"/>
    </row>
    <row r="42" spans="1:4" x14ac:dyDescent="0.3">
      <c r="A42" s="74" t="s">
        <v>339</v>
      </c>
      <c r="B42" s="74" t="s">
        <v>442</v>
      </c>
      <c r="C42" s="464"/>
      <c r="D42" s="466"/>
    </row>
    <row r="43" spans="1:4" x14ac:dyDescent="0.3">
      <c r="A43" s="74" t="s">
        <v>443</v>
      </c>
      <c r="B43" s="74" t="s">
        <v>335</v>
      </c>
      <c r="C43" s="464"/>
      <c r="D43" s="466"/>
    </row>
    <row r="44" spans="1:4" ht="30" x14ac:dyDescent="0.3">
      <c r="A44" s="65" t="s">
        <v>40</v>
      </c>
      <c r="B44" s="65" t="s">
        <v>28</v>
      </c>
      <c r="C44" s="464"/>
      <c r="D44" s="466"/>
    </row>
    <row r="45" spans="1:4" ht="25.5" customHeight="1" x14ac:dyDescent="0.3">
      <c r="A45" s="65" t="s">
        <v>41</v>
      </c>
      <c r="B45" s="65" t="s">
        <v>24</v>
      </c>
      <c r="C45" s="464"/>
      <c r="D45" s="466"/>
    </row>
    <row r="46" spans="1:4" s="436" customFormat="1" x14ac:dyDescent="0.3">
      <c r="A46" s="65" t="s">
        <v>42</v>
      </c>
      <c r="B46" s="65" t="s">
        <v>25</v>
      </c>
      <c r="C46" s="464"/>
      <c r="D46" s="466"/>
    </row>
    <row r="47" spans="1:4" x14ac:dyDescent="0.3">
      <c r="A47" s="65" t="s">
        <v>43</v>
      </c>
      <c r="B47" s="65" t="s">
        <v>26</v>
      </c>
      <c r="C47" s="464"/>
      <c r="D47" s="466"/>
    </row>
    <row r="48" spans="1:4" x14ac:dyDescent="0.3">
      <c r="A48" s="65" t="s">
        <v>44</v>
      </c>
      <c r="B48" s="65" t="s">
        <v>279</v>
      </c>
      <c r="C48" s="463">
        <f>SUM(C49:C51)</f>
        <v>0</v>
      </c>
      <c r="D48" s="463">
        <f>SUM(D49:D51)</f>
        <v>0</v>
      </c>
    </row>
    <row r="49" spans="1:4" x14ac:dyDescent="0.3">
      <c r="A49" s="74" t="s">
        <v>345</v>
      </c>
      <c r="B49" s="74" t="s">
        <v>348</v>
      </c>
      <c r="C49" s="466"/>
      <c r="D49" s="466"/>
    </row>
    <row r="50" spans="1:4" x14ac:dyDescent="0.3">
      <c r="A50" s="74" t="s">
        <v>346</v>
      </c>
      <c r="B50" s="74" t="s">
        <v>347</v>
      </c>
      <c r="C50" s="464"/>
      <c r="D50" s="466"/>
    </row>
    <row r="51" spans="1:4" x14ac:dyDescent="0.3">
      <c r="A51" s="74" t="s">
        <v>349</v>
      </c>
      <c r="B51" s="74" t="s">
        <v>350</v>
      </c>
      <c r="C51" s="464"/>
      <c r="D51" s="466"/>
    </row>
    <row r="52" spans="1:4" ht="26.25" customHeight="1" x14ac:dyDescent="0.3">
      <c r="A52" s="65" t="s">
        <v>45</v>
      </c>
      <c r="B52" s="65" t="s">
        <v>29</v>
      </c>
      <c r="C52" s="464"/>
      <c r="D52" s="466"/>
    </row>
    <row r="53" spans="1:4" x14ac:dyDescent="0.3">
      <c r="A53" s="65" t="s">
        <v>46</v>
      </c>
      <c r="B53" s="65" t="s">
        <v>6</v>
      </c>
      <c r="C53" s="464"/>
      <c r="D53" s="466"/>
    </row>
    <row r="54" spans="1:4" ht="30" x14ac:dyDescent="0.3">
      <c r="A54" s="64">
        <v>1.3</v>
      </c>
      <c r="B54" s="64" t="s">
        <v>377</v>
      </c>
      <c r="C54" s="462">
        <f>SUM(C55:C56)</f>
        <v>0</v>
      </c>
      <c r="D54" s="462">
        <f>SUM(D55:D56)</f>
        <v>0</v>
      </c>
    </row>
    <row r="55" spans="1:4" ht="30" x14ac:dyDescent="0.3">
      <c r="A55" s="65" t="s">
        <v>50</v>
      </c>
      <c r="B55" s="65" t="s">
        <v>48</v>
      </c>
      <c r="C55" s="464"/>
      <c r="D55" s="466"/>
    </row>
    <row r="56" spans="1:4" x14ac:dyDescent="0.3">
      <c r="A56" s="65" t="s">
        <v>51</v>
      </c>
      <c r="B56" s="65" t="s">
        <v>47</v>
      </c>
      <c r="C56" s="464"/>
      <c r="D56" s="466"/>
    </row>
    <row r="57" spans="1:4" x14ac:dyDescent="0.3">
      <c r="A57" s="64">
        <v>1.4</v>
      </c>
      <c r="B57" s="64" t="s">
        <v>379</v>
      </c>
      <c r="C57" s="464"/>
      <c r="D57" s="466"/>
    </row>
    <row r="58" spans="1:4" x14ac:dyDescent="0.3">
      <c r="A58" s="64">
        <v>1.5</v>
      </c>
      <c r="B58" s="64" t="s">
        <v>7</v>
      </c>
      <c r="C58" s="27"/>
      <c r="D58" s="29"/>
    </row>
    <row r="59" spans="1:4" x14ac:dyDescent="0.3">
      <c r="A59" s="64">
        <v>1.6</v>
      </c>
      <c r="B59" s="33" t="s">
        <v>8</v>
      </c>
      <c r="C59" s="462">
        <f>SUM(C60:C64)</f>
        <v>489.04</v>
      </c>
      <c r="D59" s="462">
        <f>SUM(D60:D64)</f>
        <v>489.04</v>
      </c>
    </row>
    <row r="60" spans="1:4" x14ac:dyDescent="0.3">
      <c r="A60" s="65" t="s">
        <v>280</v>
      </c>
      <c r="B60" s="34" t="s">
        <v>52</v>
      </c>
      <c r="C60" s="27"/>
      <c r="D60" s="29"/>
    </row>
    <row r="61" spans="1:4" ht="30" x14ac:dyDescent="0.3">
      <c r="A61" s="65" t="s">
        <v>281</v>
      </c>
      <c r="B61" s="34" t="s">
        <v>54</v>
      </c>
      <c r="C61" s="27"/>
      <c r="D61" s="29"/>
    </row>
    <row r="62" spans="1:4" x14ac:dyDescent="0.3">
      <c r="A62" s="65" t="s">
        <v>282</v>
      </c>
      <c r="B62" s="34" t="s">
        <v>53</v>
      </c>
      <c r="C62" s="29"/>
      <c r="D62" s="29"/>
    </row>
    <row r="63" spans="1:4" s="436" customFormat="1" x14ac:dyDescent="0.3">
      <c r="A63" s="65" t="s">
        <v>283</v>
      </c>
      <c r="B63" s="34" t="s">
        <v>27</v>
      </c>
      <c r="C63" s="27">
        <v>489.04</v>
      </c>
      <c r="D63" s="27">
        <v>489.04</v>
      </c>
    </row>
    <row r="64" spans="1:4" x14ac:dyDescent="0.3">
      <c r="A64" s="65" t="s">
        <v>311</v>
      </c>
      <c r="B64" s="164" t="s">
        <v>312</v>
      </c>
      <c r="C64" s="27"/>
      <c r="D64" s="165"/>
    </row>
    <row r="65" spans="1:4" x14ac:dyDescent="0.3">
      <c r="A65" s="187">
        <v>2</v>
      </c>
      <c r="B65" s="206" t="s">
        <v>95</v>
      </c>
      <c r="C65" s="481"/>
      <c r="D65" s="482">
        <f>SUM(D66:D71)</f>
        <v>0</v>
      </c>
    </row>
    <row r="66" spans="1:4" x14ac:dyDescent="0.3">
      <c r="A66" s="75">
        <v>2.1</v>
      </c>
      <c r="B66" s="483" t="s">
        <v>89</v>
      </c>
      <c r="C66" s="481"/>
      <c r="D66" s="31"/>
    </row>
    <row r="67" spans="1:4" x14ac:dyDescent="0.3">
      <c r="A67" s="75">
        <v>2.2000000000000002</v>
      </c>
      <c r="B67" s="483" t="s">
        <v>93</v>
      </c>
      <c r="C67" s="484"/>
      <c r="D67" s="31"/>
    </row>
    <row r="68" spans="1:4" x14ac:dyDescent="0.3">
      <c r="A68" s="75">
        <v>2.2999999999999998</v>
      </c>
      <c r="B68" s="483" t="s">
        <v>92</v>
      </c>
      <c r="C68" s="484"/>
      <c r="D68" s="31"/>
    </row>
    <row r="69" spans="1:4" x14ac:dyDescent="0.3">
      <c r="A69" s="75">
        <v>2.4</v>
      </c>
      <c r="B69" s="483" t="s">
        <v>94</v>
      </c>
      <c r="C69" s="484"/>
      <c r="D69" s="31"/>
    </row>
    <row r="70" spans="1:4" s="436" customFormat="1" x14ac:dyDescent="0.3">
      <c r="A70" s="75">
        <v>2.5</v>
      </c>
      <c r="B70" s="483" t="s">
        <v>90</v>
      </c>
      <c r="C70" s="484"/>
      <c r="D70" s="31"/>
    </row>
    <row r="71" spans="1:4" x14ac:dyDescent="0.3">
      <c r="A71" s="75">
        <v>2.6</v>
      </c>
      <c r="B71" s="483" t="s">
        <v>91</v>
      </c>
      <c r="C71" s="484"/>
      <c r="D71" s="31"/>
    </row>
    <row r="72" spans="1:4" s="2" customFormat="1" x14ac:dyDescent="0.3">
      <c r="A72" s="187">
        <v>3</v>
      </c>
      <c r="B72" s="206" t="s">
        <v>401</v>
      </c>
      <c r="C72" s="485"/>
      <c r="D72" s="486"/>
    </row>
    <row r="73" spans="1:4" s="2" customFormat="1" x14ac:dyDescent="0.3">
      <c r="A73" s="187">
        <v>4</v>
      </c>
      <c r="B73" s="187" t="s">
        <v>235</v>
      </c>
      <c r="C73" s="485">
        <f>SUM(C74:C75)</f>
        <v>0</v>
      </c>
      <c r="D73" s="364">
        <f>SUM(D74:D75)</f>
        <v>0</v>
      </c>
    </row>
    <row r="74" spans="1:4" s="2" customFormat="1" x14ac:dyDescent="0.3">
      <c r="A74" s="75">
        <v>4.0999999999999996</v>
      </c>
      <c r="B74" s="75" t="s">
        <v>236</v>
      </c>
      <c r="C74" s="366"/>
      <c r="D74" s="366"/>
    </row>
    <row r="75" spans="1:4" s="2" customFormat="1" x14ac:dyDescent="0.3">
      <c r="A75" s="75">
        <v>4.2</v>
      </c>
      <c r="B75" s="75" t="s">
        <v>237</v>
      </c>
      <c r="C75" s="366"/>
      <c r="D75" s="366"/>
    </row>
    <row r="76" spans="1:4" s="2" customFormat="1" x14ac:dyDescent="0.3">
      <c r="A76" s="187">
        <v>5</v>
      </c>
      <c r="B76" s="411" t="s">
        <v>262</v>
      </c>
      <c r="C76" s="366"/>
      <c r="D76" s="364"/>
    </row>
    <row r="77" spans="1:4" s="2" customFormat="1" x14ac:dyDescent="0.3">
      <c r="A77" s="487"/>
      <c r="B77" s="487"/>
      <c r="C77" s="87"/>
      <c r="D77" s="87"/>
    </row>
    <row r="78" spans="1:4" s="2" customFormat="1" x14ac:dyDescent="0.3">
      <c r="A78" s="592" t="s">
        <v>444</v>
      </c>
      <c r="B78" s="592"/>
      <c r="C78" s="592"/>
      <c r="D78" s="592"/>
    </row>
    <row r="79" spans="1:4" s="2" customFormat="1" x14ac:dyDescent="0.3">
      <c r="A79" s="487"/>
      <c r="B79" s="487"/>
      <c r="C79" s="87"/>
      <c r="D79" s="87"/>
    </row>
    <row r="80" spans="1:4" s="17" customFormat="1" ht="12.75" x14ac:dyDescent="0.2">
      <c r="A80" s="488"/>
      <c r="B80" s="488"/>
      <c r="C80" s="488"/>
      <c r="D80" s="488"/>
    </row>
    <row r="81" spans="1:4" s="2" customFormat="1" x14ac:dyDescent="0.3">
      <c r="A81" s="372" t="s">
        <v>96</v>
      </c>
      <c r="B81" s="21"/>
      <c r="C81" s="21"/>
      <c r="D81" s="21"/>
    </row>
    <row r="82" spans="1:4" s="2" customFormat="1" x14ac:dyDescent="0.3">
      <c r="A82" s="21"/>
      <c r="B82" s="21"/>
      <c r="C82" s="21"/>
      <c r="D82" s="21"/>
    </row>
    <row r="83" spans="1:4" s="2" customFormat="1" x14ac:dyDescent="0.3">
      <c r="A83" s="21"/>
      <c r="B83" s="21"/>
      <c r="C83" s="21"/>
      <c r="D83" s="87"/>
    </row>
    <row r="84" spans="1:4" s="2" customFormat="1" x14ac:dyDescent="0.3">
      <c r="A84" s="86"/>
      <c r="B84" s="376" t="s">
        <v>445</v>
      </c>
      <c r="C84" s="21"/>
      <c r="D84" s="87"/>
    </row>
    <row r="85" spans="1:4" s="2" customFormat="1" x14ac:dyDescent="0.3">
      <c r="A85" s="86"/>
      <c r="B85" s="593" t="s">
        <v>446</v>
      </c>
      <c r="C85" s="593"/>
      <c r="D85" s="593"/>
    </row>
    <row r="86" spans="1:4" customFormat="1" ht="12.75" x14ac:dyDescent="0.2">
      <c r="A86" s="86"/>
      <c r="B86" s="373" t="s">
        <v>447</v>
      </c>
      <c r="C86" s="86"/>
      <c r="D86" s="86"/>
    </row>
    <row r="87" spans="1:4" s="2" customFormat="1" x14ac:dyDescent="0.3">
      <c r="A87" s="489"/>
      <c r="B87" s="593" t="s">
        <v>448</v>
      </c>
      <c r="C87" s="593"/>
      <c r="D87" s="593"/>
    </row>
    <row r="88" spans="1:4" s="17" customFormat="1" ht="12.75" x14ac:dyDescent="0.2">
      <c r="A88" s="488"/>
      <c r="B88" s="488"/>
      <c r="C88" s="488"/>
      <c r="D88" s="488"/>
    </row>
    <row r="89" spans="1:4" s="17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ignoredErrors>
    <ignoredError sqref="D23:D24 D28" unlockedFormula="1"/>
    <ignoredError sqref="C24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2" t="s">
        <v>308</v>
      </c>
      <c r="B1" s="55"/>
      <c r="C1" s="585" t="s">
        <v>97</v>
      </c>
      <c r="D1" s="585"/>
      <c r="E1" s="68"/>
    </row>
    <row r="2" spans="1:5" s="6" customFormat="1" x14ac:dyDescent="0.3">
      <c r="A2" s="52" t="s">
        <v>302</v>
      </c>
      <c r="B2" s="55"/>
      <c r="C2" s="582" t="str">
        <f>'ფორმა N1'!L2</f>
        <v>03/20/2019-04/09/2019</v>
      </c>
      <c r="D2" s="582"/>
      <c r="E2" s="68"/>
    </row>
    <row r="3" spans="1:5" s="6" customFormat="1" x14ac:dyDescent="0.3">
      <c r="A3" s="54" t="s">
        <v>128</v>
      </c>
      <c r="B3" s="52"/>
      <c r="C3" s="124"/>
      <c r="D3" s="124"/>
      <c r="E3" s="68"/>
    </row>
    <row r="4" spans="1:5" s="6" customFormat="1" x14ac:dyDescent="0.3">
      <c r="A4" s="54"/>
      <c r="B4" s="54"/>
      <c r="C4" s="124"/>
      <c r="D4" s="124"/>
      <c r="E4" s="68"/>
    </row>
    <row r="5" spans="1:5" x14ac:dyDescent="0.3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69"/>
    </row>
    <row r="6" spans="1:5" x14ac:dyDescent="0.3">
      <c r="A6" s="351" t="str">
        <f>'ფორმა N1'!A5</f>
        <v>მპგ "მოძრაობა თავისუფალი საქართველოსთვის"</v>
      </c>
      <c r="B6" s="58"/>
      <c r="C6" s="59"/>
      <c r="D6" s="59"/>
      <c r="E6" s="69"/>
    </row>
    <row r="7" spans="1:5" x14ac:dyDescent="0.3">
      <c r="A7" s="55"/>
      <c r="B7" s="55"/>
      <c r="C7" s="54"/>
      <c r="D7" s="54"/>
      <c r="E7" s="69"/>
    </row>
    <row r="8" spans="1:5" s="6" customFormat="1" x14ac:dyDescent="0.3">
      <c r="A8" s="123"/>
      <c r="B8" s="123"/>
      <c r="C8" s="56"/>
      <c r="D8" s="56"/>
      <c r="E8" s="68"/>
    </row>
    <row r="9" spans="1:5" s="6" customFormat="1" ht="30" x14ac:dyDescent="0.3">
      <c r="A9" s="66" t="s">
        <v>64</v>
      </c>
      <c r="B9" s="66" t="s">
        <v>307</v>
      </c>
      <c r="C9" s="57" t="s">
        <v>10</v>
      </c>
      <c r="D9" s="57" t="s">
        <v>9</v>
      </c>
      <c r="E9" s="68"/>
    </row>
    <row r="10" spans="1:5" s="9" customFormat="1" ht="18" x14ac:dyDescent="0.2">
      <c r="A10" s="75" t="s">
        <v>303</v>
      </c>
      <c r="B10" s="355"/>
      <c r="C10" s="4"/>
      <c r="D10" s="4"/>
      <c r="E10" s="70"/>
    </row>
    <row r="11" spans="1:5" s="10" customFormat="1" x14ac:dyDescent="0.2">
      <c r="A11" s="75" t="s">
        <v>304</v>
      </c>
      <c r="B11" s="75"/>
      <c r="C11" s="4"/>
      <c r="D11" s="4"/>
      <c r="E11" s="71"/>
    </row>
    <row r="12" spans="1:5" s="10" customFormat="1" x14ac:dyDescent="0.2">
      <c r="A12" s="64" t="s">
        <v>261</v>
      </c>
      <c r="B12" s="64"/>
      <c r="C12" s="4"/>
      <c r="D12" s="4"/>
      <c r="E12" s="71"/>
    </row>
    <row r="13" spans="1:5" s="10" customFormat="1" x14ac:dyDescent="0.2">
      <c r="A13" s="64" t="s">
        <v>261</v>
      </c>
      <c r="B13" s="64"/>
      <c r="C13" s="4"/>
      <c r="D13" s="4"/>
      <c r="E13" s="71"/>
    </row>
    <row r="14" spans="1:5" s="10" customFormat="1" x14ac:dyDescent="0.2">
      <c r="A14" s="64" t="s">
        <v>261</v>
      </c>
      <c r="B14" s="64"/>
      <c r="C14" s="4"/>
      <c r="D14" s="4"/>
      <c r="E14" s="71"/>
    </row>
    <row r="15" spans="1:5" s="10" customFormat="1" x14ac:dyDescent="0.2">
      <c r="A15" s="64" t="s">
        <v>261</v>
      </c>
      <c r="B15" s="64"/>
      <c r="C15" s="4"/>
      <c r="D15" s="4"/>
      <c r="E15" s="71"/>
    </row>
    <row r="16" spans="1:5" s="10" customFormat="1" x14ac:dyDescent="0.2">
      <c r="A16" s="64" t="s">
        <v>261</v>
      </c>
      <c r="B16" s="64"/>
      <c r="C16" s="4"/>
      <c r="D16" s="4"/>
      <c r="E16" s="71"/>
    </row>
    <row r="17" spans="1:5" s="10" customFormat="1" ht="17.25" customHeight="1" x14ac:dyDescent="0.2">
      <c r="A17" s="75" t="s">
        <v>305</v>
      </c>
      <c r="B17" s="64"/>
      <c r="C17" s="4"/>
      <c r="D17" s="4"/>
      <c r="E17" s="71"/>
    </row>
    <row r="18" spans="1:5" s="10" customFormat="1" ht="18" customHeight="1" x14ac:dyDescent="0.2">
      <c r="A18" s="75" t="s">
        <v>306</v>
      </c>
      <c r="B18" s="64"/>
      <c r="C18" s="4"/>
      <c r="D18" s="4"/>
      <c r="E18" s="71"/>
    </row>
    <row r="19" spans="1:5" s="10" customFormat="1" x14ac:dyDescent="0.2">
      <c r="A19" s="64" t="s">
        <v>261</v>
      </c>
      <c r="B19" s="64"/>
      <c r="C19" s="4"/>
      <c r="D19" s="4"/>
      <c r="E19" s="71"/>
    </row>
    <row r="20" spans="1:5" s="10" customFormat="1" x14ac:dyDescent="0.2">
      <c r="A20" s="64" t="s">
        <v>261</v>
      </c>
      <c r="B20" s="64"/>
      <c r="C20" s="4"/>
      <c r="D20" s="4"/>
      <c r="E20" s="71"/>
    </row>
    <row r="21" spans="1:5" s="10" customFormat="1" x14ac:dyDescent="0.2">
      <c r="A21" s="64" t="s">
        <v>261</v>
      </c>
      <c r="B21" s="64"/>
      <c r="C21" s="4"/>
      <c r="D21" s="4"/>
      <c r="E21" s="71"/>
    </row>
    <row r="22" spans="1:5" s="10" customFormat="1" x14ac:dyDescent="0.2">
      <c r="A22" s="64" t="s">
        <v>261</v>
      </c>
      <c r="B22" s="64"/>
      <c r="C22" s="4"/>
      <c r="D22" s="4"/>
      <c r="E22" s="71"/>
    </row>
    <row r="23" spans="1:5" s="10" customFormat="1" x14ac:dyDescent="0.2">
      <c r="A23" s="64" t="s">
        <v>261</v>
      </c>
      <c r="B23" s="64"/>
      <c r="C23" s="4"/>
      <c r="D23" s="4"/>
      <c r="E23" s="71"/>
    </row>
    <row r="24" spans="1:5" s="3" customFormat="1" x14ac:dyDescent="0.2">
      <c r="A24" s="65"/>
      <c r="B24" s="65"/>
      <c r="C24" s="4"/>
      <c r="D24" s="4"/>
      <c r="E24" s="72"/>
    </row>
    <row r="25" spans="1:5" x14ac:dyDescent="0.3">
      <c r="A25" s="76"/>
      <c r="B25" s="76" t="s">
        <v>309</v>
      </c>
      <c r="C25" s="63">
        <f>SUM(C10:C24)</f>
        <v>0</v>
      </c>
      <c r="D25" s="63">
        <f>SUM(D10:D24)</f>
        <v>0</v>
      </c>
      <c r="E25" s="73"/>
    </row>
    <row r="26" spans="1:5" x14ac:dyDescent="0.3">
      <c r="A26" s="32"/>
      <c r="B26" s="32"/>
    </row>
    <row r="27" spans="1:5" x14ac:dyDescent="0.3">
      <c r="A27" s="2" t="s">
        <v>386</v>
      </c>
      <c r="E27" s="5"/>
    </row>
    <row r="28" spans="1:5" x14ac:dyDescent="0.3">
      <c r="A28" s="2" t="s">
        <v>381</v>
      </c>
    </row>
    <row r="29" spans="1:5" x14ac:dyDescent="0.3">
      <c r="A29" s="163" t="s">
        <v>382</v>
      </c>
    </row>
    <row r="30" spans="1:5" x14ac:dyDescent="0.3">
      <c r="A30" s="163"/>
    </row>
    <row r="31" spans="1:5" x14ac:dyDescent="0.3">
      <c r="A31" s="163" t="s">
        <v>326</v>
      </c>
    </row>
    <row r="32" spans="1:5" s="17" customFormat="1" ht="12.75" x14ac:dyDescent="0.2"/>
    <row r="33" spans="1:9" x14ac:dyDescent="0.3">
      <c r="A33" s="4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47"/>
      <c r="B36" s="4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45"/>
      <c r="B38" s="45" t="s">
        <v>127</v>
      </c>
    </row>
    <row r="39" spans="1:9" s="17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view="pageBreakPreview" zoomScale="80" zoomScaleSheetLayoutView="80" workbookViewId="0">
      <selection activeCell="I30" sqref="I30"/>
    </sheetView>
  </sheetViews>
  <sheetFormatPr defaultRowHeight="12.75" x14ac:dyDescent="0.2"/>
  <cols>
    <col min="1" max="1" width="7.85546875" style="179" customWidth="1"/>
    <col min="2" max="2" width="20.85546875" style="179" customWidth="1"/>
    <col min="3" max="3" width="26" style="179" customWidth="1"/>
    <col min="4" max="4" width="17" style="179" customWidth="1"/>
    <col min="5" max="5" width="36.57031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19.28515625" style="179" customWidth="1"/>
    <col min="10" max="16384" width="9.140625" style="179"/>
  </cols>
  <sheetData>
    <row r="1" spans="1:9" ht="15" x14ac:dyDescent="0.3">
      <c r="A1" s="52" t="s">
        <v>419</v>
      </c>
      <c r="B1" s="400"/>
      <c r="C1" s="401"/>
      <c r="D1" s="55"/>
      <c r="E1" s="55"/>
      <c r="F1" s="55"/>
      <c r="G1" s="402"/>
      <c r="H1" s="402"/>
      <c r="I1" s="505" t="s">
        <v>97</v>
      </c>
    </row>
    <row r="2" spans="1:9" ht="15" x14ac:dyDescent="0.3">
      <c r="A2" s="54" t="s">
        <v>128</v>
      </c>
      <c r="B2" s="400"/>
      <c r="C2" s="401"/>
      <c r="D2" s="55"/>
      <c r="E2" s="55"/>
      <c r="F2" s="55"/>
      <c r="G2" s="402"/>
      <c r="H2" s="402"/>
      <c r="I2" s="504" t="s">
        <v>684</v>
      </c>
    </row>
    <row r="3" spans="1:9" ht="15" x14ac:dyDescent="0.3">
      <c r="A3" s="54"/>
      <c r="B3" s="403"/>
      <c r="C3" s="400"/>
      <c r="D3" s="52"/>
      <c r="E3" s="52"/>
      <c r="F3" s="52"/>
      <c r="G3" s="402"/>
      <c r="H3" s="402"/>
      <c r="I3" s="402"/>
    </row>
    <row r="4" spans="1:9" ht="15" x14ac:dyDescent="0.3">
      <c r="A4" s="55" t="s">
        <v>257</v>
      </c>
      <c r="B4" s="401"/>
      <c r="C4" s="401"/>
      <c r="D4" s="55"/>
      <c r="E4" s="55"/>
      <c r="F4" s="55"/>
      <c r="G4" s="404"/>
      <c r="H4" s="404"/>
      <c r="I4" s="404"/>
    </row>
    <row r="5" spans="1:9" ht="15" x14ac:dyDescent="0.3">
      <c r="A5" s="594" t="s">
        <v>624</v>
      </c>
      <c r="B5" s="594"/>
      <c r="C5" s="594"/>
      <c r="D5" s="594"/>
      <c r="E5" s="594"/>
      <c r="F5" s="594"/>
      <c r="G5" s="405"/>
      <c r="H5" s="405"/>
      <c r="I5" s="405"/>
    </row>
    <row r="6" spans="1:9" ht="15" x14ac:dyDescent="0.3">
      <c r="A6" s="55"/>
      <c r="B6" s="401"/>
      <c r="C6" s="401"/>
      <c r="D6" s="55"/>
      <c r="E6" s="55"/>
      <c r="F6" s="55"/>
      <c r="G6" s="404"/>
      <c r="H6" s="404"/>
      <c r="I6" s="404"/>
    </row>
    <row r="7" spans="1:9" ht="15" x14ac:dyDescent="0.2">
      <c r="A7" s="505"/>
      <c r="B7" s="56"/>
      <c r="C7" s="56"/>
      <c r="D7" s="505"/>
      <c r="E7" s="505"/>
      <c r="F7" s="505"/>
      <c r="G7" s="406"/>
      <c r="H7" s="406"/>
      <c r="I7" s="406"/>
    </row>
    <row r="8" spans="1:9" ht="75" x14ac:dyDescent="0.2">
      <c r="A8" s="67" t="s">
        <v>64</v>
      </c>
      <c r="B8" s="407" t="s">
        <v>314</v>
      </c>
      <c r="C8" s="407" t="s">
        <v>315</v>
      </c>
      <c r="D8" s="67" t="s">
        <v>215</v>
      </c>
      <c r="E8" s="67" t="s">
        <v>319</v>
      </c>
      <c r="F8" s="67" t="s">
        <v>323</v>
      </c>
      <c r="G8" s="82" t="s">
        <v>10</v>
      </c>
      <c r="H8" s="82" t="s">
        <v>9</v>
      </c>
      <c r="I8" s="82" t="s">
        <v>364</v>
      </c>
    </row>
    <row r="9" spans="1:9" s="442" customFormat="1" ht="15" x14ac:dyDescent="0.3">
      <c r="A9" s="75">
        <v>1</v>
      </c>
      <c r="B9" s="40" t="s">
        <v>648</v>
      </c>
      <c r="C9" s="408" t="s">
        <v>647</v>
      </c>
      <c r="D9" s="543" t="s">
        <v>689</v>
      </c>
      <c r="E9" s="40" t="s">
        <v>688</v>
      </c>
      <c r="F9" s="75" t="s">
        <v>322</v>
      </c>
      <c r="G9" s="544">
        <v>1050</v>
      </c>
      <c r="H9" s="544">
        <v>1050</v>
      </c>
      <c r="I9" s="375">
        <v>205.8</v>
      </c>
    </row>
    <row r="10" spans="1:9" s="442" customFormat="1" ht="15" x14ac:dyDescent="0.3">
      <c r="A10" s="75">
        <v>2</v>
      </c>
      <c r="B10" s="545" t="s">
        <v>667</v>
      </c>
      <c r="C10" s="409" t="s">
        <v>644</v>
      </c>
      <c r="D10" s="388" t="s">
        <v>633</v>
      </c>
      <c r="E10" s="356" t="s">
        <v>610</v>
      </c>
      <c r="F10" s="75" t="s">
        <v>322</v>
      </c>
      <c r="G10" s="382">
        <v>1000</v>
      </c>
      <c r="H10" s="382">
        <v>1000</v>
      </c>
      <c r="I10" s="375">
        <v>196</v>
      </c>
    </row>
    <row r="11" spans="1:9" s="442" customFormat="1" ht="15" x14ac:dyDescent="0.3">
      <c r="A11" s="75">
        <v>3</v>
      </c>
      <c r="B11" s="379" t="s">
        <v>672</v>
      </c>
      <c r="C11" s="409" t="s">
        <v>614</v>
      </c>
      <c r="D11" s="380" t="s">
        <v>598</v>
      </c>
      <c r="E11" s="381" t="s">
        <v>611</v>
      </c>
      <c r="F11" s="75" t="s">
        <v>322</v>
      </c>
      <c r="G11" s="382">
        <v>625</v>
      </c>
      <c r="H11" s="382">
        <v>625</v>
      </c>
      <c r="I11" s="375">
        <v>122.5</v>
      </c>
    </row>
    <row r="12" spans="1:9" s="442" customFormat="1" ht="15" x14ac:dyDescent="0.3">
      <c r="A12" s="75">
        <v>4</v>
      </c>
      <c r="B12" s="379" t="s">
        <v>665</v>
      </c>
      <c r="C12" s="409" t="s">
        <v>494</v>
      </c>
      <c r="D12" s="383" t="s">
        <v>493</v>
      </c>
      <c r="E12" s="381" t="s">
        <v>612</v>
      </c>
      <c r="F12" s="75" t="s">
        <v>322</v>
      </c>
      <c r="G12" s="382">
        <v>750</v>
      </c>
      <c r="H12" s="382">
        <v>750</v>
      </c>
      <c r="I12" s="375">
        <v>147</v>
      </c>
    </row>
    <row r="13" spans="1:9" s="442" customFormat="1" ht="15" x14ac:dyDescent="0.3">
      <c r="A13" s="75">
        <v>5</v>
      </c>
      <c r="B13" s="379" t="s">
        <v>616</v>
      </c>
      <c r="C13" s="384" t="s">
        <v>615</v>
      </c>
      <c r="D13" s="380" t="s">
        <v>599</v>
      </c>
      <c r="E13" s="381" t="s">
        <v>613</v>
      </c>
      <c r="F13" s="75" t="s">
        <v>322</v>
      </c>
      <c r="G13" s="382">
        <v>2000</v>
      </c>
      <c r="H13" s="382">
        <v>2000</v>
      </c>
      <c r="I13" s="375">
        <v>392</v>
      </c>
    </row>
    <row r="14" spans="1:9" s="442" customFormat="1" ht="15" x14ac:dyDescent="0.3">
      <c r="A14" s="75">
        <v>6</v>
      </c>
      <c r="B14" s="381" t="s">
        <v>680</v>
      </c>
      <c r="C14" s="384" t="s">
        <v>617</v>
      </c>
      <c r="D14" s="383" t="s">
        <v>600</v>
      </c>
      <c r="E14" s="381" t="s">
        <v>613</v>
      </c>
      <c r="F14" s="75" t="s">
        <v>322</v>
      </c>
      <c r="G14" s="382">
        <v>687.5</v>
      </c>
      <c r="H14" s="382">
        <v>687.5</v>
      </c>
      <c r="I14" s="375">
        <v>134.75</v>
      </c>
    </row>
    <row r="15" spans="1:9" s="442" customFormat="1" ht="15" x14ac:dyDescent="0.3">
      <c r="A15" s="75">
        <v>7</v>
      </c>
      <c r="B15" s="381" t="s">
        <v>669</v>
      </c>
      <c r="C15" s="384" t="s">
        <v>679</v>
      </c>
      <c r="D15" s="383" t="s">
        <v>666</v>
      </c>
      <c r="E15" s="381" t="s">
        <v>613</v>
      </c>
      <c r="F15" s="75" t="s">
        <v>322</v>
      </c>
      <c r="G15" s="382">
        <v>875</v>
      </c>
      <c r="H15" s="382">
        <v>875</v>
      </c>
      <c r="I15" s="375">
        <v>171.5</v>
      </c>
    </row>
    <row r="16" spans="1:9" s="442" customFormat="1" ht="15" x14ac:dyDescent="0.3">
      <c r="A16" s="75">
        <v>8</v>
      </c>
      <c r="B16" s="381" t="s">
        <v>678</v>
      </c>
      <c r="C16" s="384" t="s">
        <v>642</v>
      </c>
      <c r="D16" s="383" t="s">
        <v>601</v>
      </c>
      <c r="E16" s="381" t="s">
        <v>613</v>
      </c>
      <c r="F16" s="75" t="s">
        <v>322</v>
      </c>
      <c r="G16" s="382">
        <v>1062.5</v>
      </c>
      <c r="H16" s="382">
        <v>1062.5</v>
      </c>
      <c r="I16" s="375">
        <v>208.25</v>
      </c>
    </row>
    <row r="17" spans="1:9" s="442" customFormat="1" ht="15" x14ac:dyDescent="0.3">
      <c r="A17" s="75">
        <v>9</v>
      </c>
      <c r="B17" s="381" t="s">
        <v>665</v>
      </c>
      <c r="C17" s="384" t="s">
        <v>618</v>
      </c>
      <c r="D17" s="383" t="s">
        <v>602</v>
      </c>
      <c r="E17" s="381" t="s">
        <v>613</v>
      </c>
      <c r="F17" s="75" t="s">
        <v>322</v>
      </c>
      <c r="G17" s="382">
        <v>1437.5</v>
      </c>
      <c r="H17" s="382">
        <v>1437.5</v>
      </c>
      <c r="I17" s="375">
        <v>281.75</v>
      </c>
    </row>
    <row r="18" spans="1:9" s="442" customFormat="1" ht="15" x14ac:dyDescent="0.3">
      <c r="A18" s="75">
        <v>10</v>
      </c>
      <c r="B18" s="381" t="s">
        <v>675</v>
      </c>
      <c r="C18" s="384" t="s">
        <v>619</v>
      </c>
      <c r="D18" s="383" t="s">
        <v>603</v>
      </c>
      <c r="E18" s="381" t="s">
        <v>613</v>
      </c>
      <c r="F18" s="75" t="s">
        <v>322</v>
      </c>
      <c r="G18" s="382">
        <v>687.5</v>
      </c>
      <c r="H18" s="382">
        <v>687.5</v>
      </c>
      <c r="I18" s="375">
        <v>134.75</v>
      </c>
    </row>
    <row r="19" spans="1:9" s="442" customFormat="1" ht="15" x14ac:dyDescent="0.3">
      <c r="A19" s="75">
        <v>11</v>
      </c>
      <c r="B19" s="381" t="s">
        <v>634</v>
      </c>
      <c r="C19" s="384" t="s">
        <v>635</v>
      </c>
      <c r="D19" s="383" t="s">
        <v>604</v>
      </c>
      <c r="E19" s="381" t="s">
        <v>613</v>
      </c>
      <c r="F19" s="75" t="s">
        <v>322</v>
      </c>
      <c r="G19" s="382">
        <v>1250</v>
      </c>
      <c r="H19" s="382">
        <v>1250</v>
      </c>
      <c r="I19" s="375">
        <v>245</v>
      </c>
    </row>
    <row r="20" spans="1:9" s="442" customFormat="1" ht="15" x14ac:dyDescent="0.3">
      <c r="A20" s="75">
        <v>12</v>
      </c>
      <c r="B20" s="381" t="s">
        <v>665</v>
      </c>
      <c r="C20" s="409" t="s">
        <v>620</v>
      </c>
      <c r="D20" s="383" t="s">
        <v>605</v>
      </c>
      <c r="E20" s="381" t="s">
        <v>613</v>
      </c>
      <c r="F20" s="75" t="s">
        <v>322</v>
      </c>
      <c r="G20" s="382">
        <v>1250</v>
      </c>
      <c r="H20" s="382">
        <v>1250</v>
      </c>
      <c r="I20" s="375">
        <v>245</v>
      </c>
    </row>
    <row r="21" spans="1:9" s="442" customFormat="1" ht="15" x14ac:dyDescent="0.3">
      <c r="A21" s="75">
        <v>13</v>
      </c>
      <c r="B21" s="379" t="s">
        <v>685</v>
      </c>
      <c r="C21" s="409" t="s">
        <v>492</v>
      </c>
      <c r="D21" s="380" t="s">
        <v>491</v>
      </c>
      <c r="E21" s="381" t="s">
        <v>613</v>
      </c>
      <c r="F21" s="75" t="s">
        <v>322</v>
      </c>
      <c r="G21" s="382">
        <v>825</v>
      </c>
      <c r="H21" s="382">
        <v>825</v>
      </c>
      <c r="I21" s="375">
        <v>161.69999999999999</v>
      </c>
    </row>
    <row r="22" spans="1:9" s="442" customFormat="1" ht="15" x14ac:dyDescent="0.3">
      <c r="A22" s="75">
        <v>14</v>
      </c>
      <c r="B22" s="379" t="s">
        <v>670</v>
      </c>
      <c r="C22" s="409" t="s">
        <v>671</v>
      </c>
      <c r="D22" s="383" t="s">
        <v>606</v>
      </c>
      <c r="E22" s="381" t="s">
        <v>613</v>
      </c>
      <c r="F22" s="75" t="s">
        <v>322</v>
      </c>
      <c r="G22" s="382">
        <v>812.5</v>
      </c>
      <c r="H22" s="382">
        <v>812.5</v>
      </c>
      <c r="I22" s="375">
        <v>159.25</v>
      </c>
    </row>
    <row r="23" spans="1:9" s="442" customFormat="1" ht="15" x14ac:dyDescent="0.3">
      <c r="A23" s="75">
        <v>15</v>
      </c>
      <c r="B23" s="379" t="s">
        <v>680</v>
      </c>
      <c r="C23" s="384" t="s">
        <v>681</v>
      </c>
      <c r="D23" s="383" t="s">
        <v>607</v>
      </c>
      <c r="E23" s="381" t="s">
        <v>613</v>
      </c>
      <c r="F23" s="75" t="s">
        <v>322</v>
      </c>
      <c r="G23" s="382">
        <v>375</v>
      </c>
      <c r="H23" s="382">
        <v>375</v>
      </c>
      <c r="I23" s="375">
        <v>73.5</v>
      </c>
    </row>
    <row r="24" spans="1:9" s="442" customFormat="1" ht="15" x14ac:dyDescent="0.3">
      <c r="A24" s="75">
        <v>16</v>
      </c>
      <c r="B24" s="384" t="s">
        <v>674</v>
      </c>
      <c r="C24" s="410" t="s">
        <v>621</v>
      </c>
      <c r="D24" s="385" t="s">
        <v>608</v>
      </c>
      <c r="E24" s="381" t="s">
        <v>613</v>
      </c>
      <c r="F24" s="75" t="s">
        <v>322</v>
      </c>
      <c r="G24" s="382">
        <v>750</v>
      </c>
      <c r="H24" s="382">
        <v>750</v>
      </c>
      <c r="I24" s="375">
        <v>147</v>
      </c>
    </row>
    <row r="25" spans="1:9" s="442" customFormat="1" ht="15" x14ac:dyDescent="0.3">
      <c r="A25" s="75">
        <v>17</v>
      </c>
      <c r="B25" s="546" t="s">
        <v>636</v>
      </c>
      <c r="C25" s="410" t="s">
        <v>637</v>
      </c>
      <c r="D25" s="385" t="s">
        <v>609</v>
      </c>
      <c r="E25" s="381" t="s">
        <v>613</v>
      </c>
      <c r="F25" s="75" t="s">
        <v>322</v>
      </c>
      <c r="G25" s="382">
        <v>625</v>
      </c>
      <c r="H25" s="382">
        <v>625</v>
      </c>
      <c r="I25" s="375">
        <v>122.5</v>
      </c>
    </row>
    <row r="26" spans="1:9" s="442" customFormat="1" ht="15" x14ac:dyDescent="0.3">
      <c r="A26" s="75">
        <v>18</v>
      </c>
      <c r="B26" s="546" t="s">
        <v>623</v>
      </c>
      <c r="C26" s="409" t="s">
        <v>622</v>
      </c>
      <c r="D26" s="386">
        <v>53001012047</v>
      </c>
      <c r="E26" s="381" t="s">
        <v>613</v>
      </c>
      <c r="F26" s="75" t="s">
        <v>322</v>
      </c>
      <c r="G26" s="382">
        <v>625</v>
      </c>
      <c r="H26" s="382">
        <v>625</v>
      </c>
      <c r="I26" s="375">
        <v>122.5</v>
      </c>
    </row>
    <row r="27" spans="1:9" s="442" customFormat="1" ht="15" x14ac:dyDescent="0.3">
      <c r="A27" s="75">
        <v>19</v>
      </c>
      <c r="B27" s="379" t="s">
        <v>676</v>
      </c>
      <c r="C27" s="409" t="s">
        <v>677</v>
      </c>
      <c r="D27" s="387">
        <v>49001012816</v>
      </c>
      <c r="E27" s="381" t="s">
        <v>613</v>
      </c>
      <c r="F27" s="75" t="s">
        <v>322</v>
      </c>
      <c r="G27" s="382">
        <v>187.5</v>
      </c>
      <c r="H27" s="382">
        <v>187.5</v>
      </c>
      <c r="I27" s="375">
        <v>36.75</v>
      </c>
    </row>
    <row r="28" spans="1:9" s="442" customFormat="1" ht="15" x14ac:dyDescent="0.3">
      <c r="A28" s="75">
        <v>20</v>
      </c>
      <c r="B28" s="379" t="s">
        <v>636</v>
      </c>
      <c r="C28" s="409" t="s">
        <v>638</v>
      </c>
      <c r="D28" s="381">
        <v>47001001316</v>
      </c>
      <c r="E28" s="381" t="s">
        <v>613</v>
      </c>
      <c r="F28" s="75" t="s">
        <v>322</v>
      </c>
      <c r="G28" s="382">
        <v>500</v>
      </c>
      <c r="H28" s="382">
        <v>500</v>
      </c>
      <c r="I28" s="375">
        <v>98</v>
      </c>
    </row>
    <row r="29" spans="1:9" s="442" customFormat="1" ht="15" x14ac:dyDescent="0.3">
      <c r="A29" s="75">
        <v>21</v>
      </c>
      <c r="B29" s="399" t="s">
        <v>673</v>
      </c>
      <c r="C29" s="408" t="s">
        <v>645</v>
      </c>
      <c r="D29" s="399">
        <v>25001010074</v>
      </c>
      <c r="E29" s="381" t="s">
        <v>613</v>
      </c>
      <c r="F29" s="75" t="s">
        <v>322</v>
      </c>
      <c r="G29" s="382">
        <v>625</v>
      </c>
      <c r="H29" s="382">
        <v>625</v>
      </c>
      <c r="I29" s="375">
        <v>122.5</v>
      </c>
    </row>
    <row r="30" spans="1:9" s="442" customFormat="1" ht="15" x14ac:dyDescent="0.3">
      <c r="A30" s="75">
        <v>22</v>
      </c>
      <c r="B30" s="399" t="s">
        <v>665</v>
      </c>
      <c r="C30" s="409" t="s">
        <v>646</v>
      </c>
      <c r="D30" s="399" t="s">
        <v>639</v>
      </c>
      <c r="E30" s="381" t="s">
        <v>613</v>
      </c>
      <c r="F30" s="75" t="s">
        <v>322</v>
      </c>
      <c r="G30" s="382">
        <v>625</v>
      </c>
      <c r="H30" s="382">
        <v>625</v>
      </c>
      <c r="I30" s="375">
        <v>122.5</v>
      </c>
    </row>
    <row r="31" spans="1:9" s="442" customFormat="1" ht="15" x14ac:dyDescent="0.3">
      <c r="A31" s="75">
        <v>23</v>
      </c>
      <c r="B31" s="399" t="s">
        <v>668</v>
      </c>
      <c r="C31" s="443" t="s">
        <v>649</v>
      </c>
      <c r="D31" s="399" t="s">
        <v>640</v>
      </c>
      <c r="E31" s="381" t="s">
        <v>613</v>
      </c>
      <c r="F31" s="75" t="s">
        <v>322</v>
      </c>
      <c r="G31" s="382">
        <v>500</v>
      </c>
      <c r="H31" s="382">
        <v>500</v>
      </c>
      <c r="I31" s="375">
        <v>98</v>
      </c>
    </row>
    <row r="32" spans="1:9" s="442" customFormat="1" ht="15" x14ac:dyDescent="0.3">
      <c r="A32" s="75">
        <v>24</v>
      </c>
      <c r="B32" s="399" t="s">
        <v>636</v>
      </c>
      <c r="C32" s="443" t="s">
        <v>686</v>
      </c>
      <c r="D32" s="399" t="s">
        <v>690</v>
      </c>
      <c r="E32" s="381" t="s">
        <v>613</v>
      </c>
      <c r="F32" s="75" t="s">
        <v>322</v>
      </c>
      <c r="G32" s="382">
        <v>500</v>
      </c>
      <c r="H32" s="382">
        <v>500</v>
      </c>
      <c r="I32" s="375">
        <v>98</v>
      </c>
    </row>
    <row r="33" spans="1:9" s="442" customFormat="1" ht="15" x14ac:dyDescent="0.3">
      <c r="A33" s="75">
        <v>25</v>
      </c>
      <c r="B33" s="399" t="s">
        <v>665</v>
      </c>
      <c r="C33" s="409" t="s">
        <v>641</v>
      </c>
      <c r="D33" s="399" t="s">
        <v>691</v>
      </c>
      <c r="E33" s="381" t="s">
        <v>613</v>
      </c>
      <c r="F33" s="75" t="s">
        <v>322</v>
      </c>
      <c r="G33" s="382">
        <v>500</v>
      </c>
      <c r="H33" s="382">
        <v>500</v>
      </c>
      <c r="I33" s="375">
        <v>98</v>
      </c>
    </row>
    <row r="34" spans="1:9" s="442" customFormat="1" ht="15" x14ac:dyDescent="0.3">
      <c r="A34" s="75">
        <v>26</v>
      </c>
      <c r="B34" s="399" t="s">
        <v>687</v>
      </c>
      <c r="C34" s="443" t="s">
        <v>643</v>
      </c>
      <c r="D34" s="399" t="s">
        <v>692</v>
      </c>
      <c r="E34" s="381" t="s">
        <v>613</v>
      </c>
      <c r="F34" s="75" t="s">
        <v>322</v>
      </c>
      <c r="G34" s="382">
        <v>500</v>
      </c>
      <c r="H34" s="382">
        <v>500</v>
      </c>
      <c r="I34" s="375">
        <v>98</v>
      </c>
    </row>
    <row r="35" spans="1:9" s="442" customFormat="1" ht="15" x14ac:dyDescent="0.3">
      <c r="A35" s="75">
        <v>27</v>
      </c>
      <c r="B35" s="545" t="s">
        <v>667</v>
      </c>
      <c r="C35" s="443" t="s">
        <v>644</v>
      </c>
      <c r="D35" s="388" t="s">
        <v>633</v>
      </c>
      <c r="E35" s="356" t="s">
        <v>610</v>
      </c>
      <c r="F35" s="75" t="s">
        <v>693</v>
      </c>
      <c r="G35" s="382">
        <v>1913.27</v>
      </c>
      <c r="H35" s="382">
        <v>1913.27</v>
      </c>
      <c r="I35" s="375">
        <v>375</v>
      </c>
    </row>
    <row r="36" spans="1:9" s="442" customFormat="1" ht="15" x14ac:dyDescent="0.3">
      <c r="A36" s="75">
        <v>28</v>
      </c>
      <c r="B36" s="379" t="s">
        <v>672</v>
      </c>
      <c r="C36" s="443" t="s">
        <v>614</v>
      </c>
      <c r="D36" s="380" t="s">
        <v>598</v>
      </c>
      <c r="E36" s="381" t="s">
        <v>611</v>
      </c>
      <c r="F36" s="75" t="s">
        <v>693</v>
      </c>
      <c r="G36" s="382">
        <v>1913.27</v>
      </c>
      <c r="H36" s="382">
        <v>1913.27</v>
      </c>
      <c r="I36" s="375">
        <v>375</v>
      </c>
    </row>
    <row r="37" spans="1:9" s="442" customFormat="1" ht="15" x14ac:dyDescent="0.3">
      <c r="A37" s="75"/>
      <c r="B37" s="379"/>
      <c r="C37" s="443"/>
      <c r="D37" s="380"/>
      <c r="E37" s="381"/>
      <c r="F37" s="75"/>
      <c r="G37" s="382"/>
      <c r="H37" s="382"/>
      <c r="I37" s="375"/>
    </row>
    <row r="38" spans="1:9" s="442" customFormat="1" ht="15" x14ac:dyDescent="0.3">
      <c r="A38" s="75"/>
      <c r="B38" s="379"/>
      <c r="C38" s="443"/>
      <c r="D38" s="380"/>
      <c r="E38" s="381"/>
      <c r="F38" s="75"/>
      <c r="G38" s="382"/>
      <c r="H38" s="382"/>
      <c r="I38" s="375"/>
    </row>
    <row r="39" spans="1:9" s="442" customFormat="1" ht="15" x14ac:dyDescent="0.3">
      <c r="A39" s="75"/>
      <c r="B39" s="379"/>
      <c r="C39" s="443"/>
      <c r="D39" s="380"/>
      <c r="E39" s="381"/>
      <c r="F39" s="75"/>
      <c r="G39" s="382"/>
      <c r="H39" s="382"/>
      <c r="I39" s="375"/>
    </row>
    <row r="40" spans="1:9" s="442" customFormat="1" ht="15" x14ac:dyDescent="0.3">
      <c r="A40" s="75"/>
      <c r="B40" s="379"/>
      <c r="C40" s="443"/>
      <c r="D40" s="380"/>
      <c r="E40" s="381"/>
      <c r="F40" s="75"/>
      <c r="G40" s="382"/>
      <c r="H40" s="382"/>
      <c r="I40" s="375"/>
    </row>
    <row r="41" spans="1:9" ht="15" x14ac:dyDescent="0.3">
      <c r="A41" s="64"/>
      <c r="B41" s="412"/>
      <c r="C41" s="412"/>
      <c r="D41" s="76"/>
      <c r="E41" s="76"/>
      <c r="F41" s="64" t="s">
        <v>406</v>
      </c>
      <c r="G41" s="413">
        <f>SUM(G9:G36)</f>
        <v>24451.54</v>
      </c>
      <c r="H41" s="413">
        <f>SUM(H9:H36)</f>
        <v>24451.54</v>
      </c>
      <c r="I41" s="413">
        <f>SUM(I9:I36)</f>
        <v>4792.5</v>
      </c>
    </row>
    <row r="42" spans="1:9" ht="15" x14ac:dyDescent="0.3">
      <c r="A42" s="177"/>
      <c r="B42" s="414"/>
      <c r="C42" s="414"/>
      <c r="D42" s="177"/>
      <c r="E42" s="177"/>
      <c r="F42" s="177"/>
      <c r="G42" s="177"/>
      <c r="H42" s="178"/>
      <c r="I42" s="178"/>
    </row>
    <row r="43" spans="1:9" ht="15" x14ac:dyDescent="0.3">
      <c r="A43" s="178" t="s">
        <v>420</v>
      </c>
      <c r="B43" s="415"/>
      <c r="C43" s="414"/>
      <c r="D43" s="177"/>
      <c r="E43" s="177"/>
      <c r="F43" s="177"/>
      <c r="G43" s="177"/>
      <c r="H43" s="178"/>
      <c r="I43" s="178"/>
    </row>
    <row r="44" spans="1:9" ht="15" x14ac:dyDescent="0.3">
      <c r="A44" s="178"/>
      <c r="B44" s="415"/>
      <c r="C44" s="414"/>
      <c r="D44" s="177"/>
      <c r="E44" s="177"/>
      <c r="F44" s="177"/>
      <c r="G44" s="177"/>
      <c r="H44" s="178"/>
      <c r="I44" s="178"/>
    </row>
    <row r="45" spans="1:9" ht="15" x14ac:dyDescent="0.3">
      <c r="A45" s="178"/>
      <c r="B45" s="415"/>
      <c r="C45" s="415"/>
      <c r="D45" s="148"/>
      <c r="E45" s="148"/>
      <c r="F45" s="148"/>
      <c r="G45" s="178"/>
      <c r="H45" s="178"/>
      <c r="I45" s="178"/>
    </row>
    <row r="46" spans="1:9" ht="15" x14ac:dyDescent="0.3">
      <c r="A46" s="178"/>
      <c r="B46" s="415"/>
      <c r="C46" s="415"/>
      <c r="D46" s="148"/>
      <c r="E46" s="148"/>
      <c r="F46" s="148"/>
      <c r="G46" s="178"/>
      <c r="H46" s="178"/>
      <c r="I46" s="178"/>
    </row>
    <row r="47" spans="1:9" x14ac:dyDescent="0.2">
      <c r="A47" s="547"/>
      <c r="B47" s="548"/>
      <c r="C47" s="548"/>
      <c r="D47" s="547"/>
      <c r="E47" s="547"/>
      <c r="F47" s="547"/>
      <c r="G47" s="549"/>
      <c r="H47" s="549"/>
      <c r="I47" s="549"/>
    </row>
    <row r="48" spans="1:9" ht="15" x14ac:dyDescent="0.3">
      <c r="A48" s="154" t="s">
        <v>96</v>
      </c>
      <c r="B48" s="414"/>
      <c r="C48" s="415"/>
      <c r="D48" s="148"/>
      <c r="E48" s="148"/>
      <c r="F48" s="148"/>
      <c r="G48" s="178"/>
      <c r="H48" s="178"/>
      <c r="I48" s="178"/>
    </row>
    <row r="49" spans="1:9" ht="15" x14ac:dyDescent="0.3">
      <c r="A49" s="148"/>
      <c r="B49" s="415"/>
      <c r="C49" s="415"/>
      <c r="D49" s="148"/>
      <c r="E49" s="148"/>
      <c r="F49" s="148"/>
      <c r="G49" s="178"/>
      <c r="H49" s="178"/>
      <c r="I49" s="178"/>
    </row>
    <row r="50" spans="1:9" ht="15" x14ac:dyDescent="0.3">
      <c r="A50" s="148"/>
      <c r="B50" s="415"/>
      <c r="C50" s="415"/>
      <c r="D50" s="148"/>
      <c r="E50" s="152"/>
      <c r="F50" s="152"/>
      <c r="G50" s="416"/>
      <c r="H50" s="178"/>
      <c r="I50" s="178"/>
    </row>
    <row r="51" spans="1:9" ht="15" x14ac:dyDescent="0.3">
      <c r="A51" s="154"/>
      <c r="B51" s="414"/>
      <c r="C51" s="414" t="s">
        <v>363</v>
      </c>
      <c r="D51" s="154"/>
      <c r="E51" s="154"/>
      <c r="F51" s="154"/>
      <c r="G51" s="177"/>
      <c r="H51" s="178"/>
      <c r="I51" s="178"/>
    </row>
    <row r="52" spans="1:9" ht="15" x14ac:dyDescent="0.3">
      <c r="A52" s="148"/>
      <c r="B52" s="415"/>
      <c r="C52" s="415" t="s">
        <v>362</v>
      </c>
      <c r="D52" s="148"/>
      <c r="E52" s="148"/>
      <c r="F52" s="148"/>
      <c r="G52" s="178"/>
      <c r="H52" s="178"/>
      <c r="I52" s="178"/>
    </row>
    <row r="53" spans="1:9" x14ac:dyDescent="0.2">
      <c r="A53" s="156"/>
      <c r="B53" s="417"/>
      <c r="C53" s="417" t="s">
        <v>127</v>
      </c>
      <c r="D53" s="156"/>
      <c r="E53" s="156"/>
      <c r="F53" s="156"/>
      <c r="G53" s="418"/>
      <c r="H53" s="550"/>
      <c r="I53" s="550"/>
    </row>
    <row r="54" spans="1:9" x14ac:dyDescent="0.2">
      <c r="B54" s="551"/>
      <c r="C54" s="551"/>
      <c r="G54" s="550"/>
      <c r="H54" s="550"/>
      <c r="I54" s="550"/>
    </row>
    <row r="55" spans="1:9" x14ac:dyDescent="0.2">
      <c r="B55" s="551"/>
      <c r="C55" s="551"/>
      <c r="G55" s="550"/>
      <c r="H55" s="550"/>
      <c r="I55" s="550"/>
    </row>
  </sheetData>
  <mergeCells count="1">
    <mergeCell ref="A5:F5"/>
  </mergeCells>
  <printOptions gridLines="1"/>
  <pageMargins left="0.25" right="0.25" top="0.75" bottom="0.75" header="0.3" footer="0.3"/>
  <pageSetup scale="79" fitToHeight="0" orientation="landscape" r:id="rId1"/>
  <rowBreaks count="1" manualBreakCount="1">
    <brk id="33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52" t="s">
        <v>421</v>
      </c>
      <c r="B1" s="55"/>
      <c r="C1" s="55"/>
      <c r="D1" s="55"/>
      <c r="E1" s="55"/>
      <c r="F1" s="55"/>
      <c r="G1" s="585" t="s">
        <v>97</v>
      </c>
      <c r="H1" s="585"/>
      <c r="I1" s="290"/>
    </row>
    <row r="2" spans="1:9" ht="15" x14ac:dyDescent="0.3">
      <c r="A2" s="54" t="s">
        <v>128</v>
      </c>
      <c r="B2" s="55"/>
      <c r="C2" s="55"/>
      <c r="D2" s="55"/>
      <c r="E2" s="55"/>
      <c r="F2" s="55"/>
      <c r="G2" s="582" t="str">
        <f>'ფორმა N1'!L2</f>
        <v>03/20/2019-04/09/2019</v>
      </c>
      <c r="H2" s="582"/>
      <c r="I2" s="54"/>
    </row>
    <row r="3" spans="1:9" ht="15" x14ac:dyDescent="0.3">
      <c r="A3" s="54"/>
      <c r="B3" s="54"/>
      <c r="C3" s="54"/>
      <c r="D3" s="54"/>
      <c r="E3" s="54"/>
      <c r="F3" s="54"/>
      <c r="G3" s="211"/>
      <c r="H3" s="211"/>
      <c r="I3" s="290"/>
    </row>
    <row r="4" spans="1:9" ht="15" x14ac:dyDescent="0.3">
      <c r="A4" s="55" t="s">
        <v>257</v>
      </c>
      <c r="B4" s="55"/>
      <c r="C4" s="55"/>
      <c r="D4" s="55"/>
      <c r="E4" s="55"/>
      <c r="F4" s="55"/>
      <c r="G4" s="54"/>
      <c r="H4" s="54"/>
      <c r="I4" s="54"/>
    </row>
    <row r="5" spans="1:9" ht="15" x14ac:dyDescent="0.3">
      <c r="A5" s="351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  <c r="I5" s="59"/>
    </row>
    <row r="6" spans="1:9" ht="15" x14ac:dyDescent="0.3">
      <c r="A6" s="55"/>
      <c r="B6" s="55"/>
      <c r="C6" s="55"/>
      <c r="D6" s="55"/>
      <c r="E6" s="55"/>
      <c r="F6" s="55"/>
      <c r="G6" s="54"/>
      <c r="H6" s="54"/>
      <c r="I6" s="54"/>
    </row>
    <row r="7" spans="1:9" ht="15" x14ac:dyDescent="0.2">
      <c r="A7" s="210"/>
      <c r="B7" s="210"/>
      <c r="C7" s="210"/>
      <c r="D7" s="210"/>
      <c r="E7" s="210"/>
      <c r="F7" s="210"/>
      <c r="G7" s="56"/>
      <c r="H7" s="56"/>
      <c r="I7" s="290"/>
    </row>
    <row r="8" spans="1:9" ht="45" x14ac:dyDescent="0.2">
      <c r="A8" s="286" t="s">
        <v>64</v>
      </c>
      <c r="B8" s="57" t="s">
        <v>314</v>
      </c>
      <c r="C8" s="67" t="s">
        <v>315</v>
      </c>
      <c r="D8" s="67" t="s">
        <v>215</v>
      </c>
      <c r="E8" s="67" t="s">
        <v>318</v>
      </c>
      <c r="F8" s="67" t="s">
        <v>317</v>
      </c>
      <c r="G8" s="67" t="s">
        <v>359</v>
      </c>
      <c r="H8" s="57" t="s">
        <v>10</v>
      </c>
      <c r="I8" s="57" t="s">
        <v>9</v>
      </c>
    </row>
    <row r="9" spans="1:9" ht="15" x14ac:dyDescent="0.2">
      <c r="A9" s="287"/>
      <c r="B9" s="288"/>
      <c r="C9" s="75"/>
      <c r="D9" s="75"/>
      <c r="E9" s="75"/>
      <c r="F9" s="75"/>
      <c r="G9" s="75"/>
      <c r="H9" s="4"/>
      <c r="I9" s="4"/>
    </row>
    <row r="10" spans="1:9" ht="15" x14ac:dyDescent="0.2">
      <c r="A10" s="287"/>
      <c r="B10" s="288"/>
      <c r="C10" s="75"/>
      <c r="D10" s="75"/>
      <c r="E10" s="75"/>
      <c r="F10" s="75"/>
      <c r="G10" s="75"/>
      <c r="H10" s="4"/>
      <c r="I10" s="4"/>
    </row>
    <row r="11" spans="1:9" ht="15" x14ac:dyDescent="0.2">
      <c r="A11" s="287"/>
      <c r="B11" s="288"/>
      <c r="C11" s="64"/>
      <c r="D11" s="64"/>
      <c r="E11" s="64"/>
      <c r="F11" s="64"/>
      <c r="G11" s="64"/>
      <c r="H11" s="4"/>
      <c r="I11" s="4"/>
    </row>
    <row r="12" spans="1:9" ht="15" x14ac:dyDescent="0.2">
      <c r="A12" s="287"/>
      <c r="B12" s="288"/>
      <c r="C12" s="64"/>
      <c r="D12" s="64"/>
      <c r="E12" s="64"/>
      <c r="F12" s="64"/>
      <c r="G12" s="64"/>
      <c r="H12" s="4"/>
      <c r="I12" s="4"/>
    </row>
    <row r="13" spans="1:9" ht="15" x14ac:dyDescent="0.2">
      <c r="A13" s="287"/>
      <c r="B13" s="288"/>
      <c r="C13" s="64"/>
      <c r="D13" s="64"/>
      <c r="E13" s="64"/>
      <c r="F13" s="64"/>
      <c r="G13" s="64"/>
      <c r="H13" s="4"/>
      <c r="I13" s="4"/>
    </row>
    <row r="14" spans="1:9" ht="15" x14ac:dyDescent="0.2">
      <c r="A14" s="287"/>
      <c r="B14" s="288"/>
      <c r="C14" s="64"/>
      <c r="D14" s="64"/>
      <c r="E14" s="64"/>
      <c r="F14" s="64"/>
      <c r="G14" s="64"/>
      <c r="H14" s="4"/>
      <c r="I14" s="4"/>
    </row>
    <row r="15" spans="1:9" ht="15" x14ac:dyDescent="0.2">
      <c r="A15" s="287"/>
      <c r="B15" s="288"/>
      <c r="C15" s="64"/>
      <c r="D15" s="64"/>
      <c r="E15" s="64"/>
      <c r="F15" s="64"/>
      <c r="G15" s="64"/>
      <c r="H15" s="4"/>
      <c r="I15" s="4"/>
    </row>
    <row r="16" spans="1:9" ht="15" x14ac:dyDescent="0.2">
      <c r="A16" s="287"/>
      <c r="B16" s="288"/>
      <c r="C16" s="64"/>
      <c r="D16" s="64"/>
      <c r="E16" s="64"/>
      <c r="F16" s="64"/>
      <c r="G16" s="64"/>
      <c r="H16" s="4"/>
      <c r="I16" s="4"/>
    </row>
    <row r="17" spans="1:9" ht="15" x14ac:dyDescent="0.2">
      <c r="A17" s="287"/>
      <c r="B17" s="288"/>
      <c r="C17" s="64"/>
      <c r="D17" s="64"/>
      <c r="E17" s="64"/>
      <c r="F17" s="64"/>
      <c r="G17" s="64"/>
      <c r="H17" s="4"/>
      <c r="I17" s="4"/>
    </row>
    <row r="18" spans="1:9" ht="15" x14ac:dyDescent="0.2">
      <c r="A18" s="287"/>
      <c r="B18" s="288"/>
      <c r="C18" s="64"/>
      <c r="D18" s="64"/>
      <c r="E18" s="64"/>
      <c r="F18" s="64"/>
      <c r="G18" s="64"/>
      <c r="H18" s="4"/>
      <c r="I18" s="4"/>
    </row>
    <row r="19" spans="1:9" ht="15" x14ac:dyDescent="0.2">
      <c r="A19" s="287"/>
      <c r="B19" s="288"/>
      <c r="C19" s="64"/>
      <c r="D19" s="64"/>
      <c r="E19" s="64"/>
      <c r="F19" s="64"/>
      <c r="G19" s="64"/>
      <c r="H19" s="4"/>
      <c r="I19" s="4"/>
    </row>
    <row r="20" spans="1:9" ht="15" x14ac:dyDescent="0.2">
      <c r="A20" s="287"/>
      <c r="B20" s="288"/>
      <c r="C20" s="64"/>
      <c r="D20" s="64"/>
      <c r="E20" s="64"/>
      <c r="F20" s="64"/>
      <c r="G20" s="64"/>
      <c r="H20" s="4"/>
      <c r="I20" s="4"/>
    </row>
    <row r="21" spans="1:9" ht="15" x14ac:dyDescent="0.2">
      <c r="A21" s="287"/>
      <c r="B21" s="288"/>
      <c r="C21" s="64"/>
      <c r="D21" s="64"/>
      <c r="E21" s="64"/>
      <c r="F21" s="64"/>
      <c r="G21" s="64"/>
      <c r="H21" s="4"/>
      <c r="I21" s="4"/>
    </row>
    <row r="22" spans="1:9" ht="15" x14ac:dyDescent="0.2">
      <c r="A22" s="287"/>
      <c r="B22" s="288"/>
      <c r="C22" s="64"/>
      <c r="D22" s="64"/>
      <c r="E22" s="64"/>
      <c r="F22" s="64"/>
      <c r="G22" s="64"/>
      <c r="H22" s="4"/>
      <c r="I22" s="4"/>
    </row>
    <row r="23" spans="1:9" ht="15" x14ac:dyDescent="0.2">
      <c r="A23" s="287"/>
      <c r="B23" s="288"/>
      <c r="C23" s="64"/>
      <c r="D23" s="64"/>
      <c r="E23" s="64"/>
      <c r="F23" s="64"/>
      <c r="G23" s="64"/>
      <c r="H23" s="4"/>
      <c r="I23" s="4"/>
    </row>
    <row r="24" spans="1:9" ht="15" x14ac:dyDescent="0.2">
      <c r="A24" s="287"/>
      <c r="B24" s="288"/>
      <c r="C24" s="64"/>
      <c r="D24" s="64"/>
      <c r="E24" s="64"/>
      <c r="F24" s="64"/>
      <c r="G24" s="64"/>
      <c r="H24" s="4"/>
      <c r="I24" s="4"/>
    </row>
    <row r="25" spans="1:9" ht="15" x14ac:dyDescent="0.2">
      <c r="A25" s="287"/>
      <c r="B25" s="288"/>
      <c r="C25" s="64"/>
      <c r="D25" s="64"/>
      <c r="E25" s="64"/>
      <c r="F25" s="64"/>
      <c r="G25" s="64"/>
      <c r="H25" s="4"/>
      <c r="I25" s="4"/>
    </row>
    <row r="26" spans="1:9" ht="15" x14ac:dyDescent="0.2">
      <c r="A26" s="287"/>
      <c r="B26" s="288"/>
      <c r="C26" s="64"/>
      <c r="D26" s="64"/>
      <c r="E26" s="64"/>
      <c r="F26" s="64"/>
      <c r="G26" s="64"/>
      <c r="H26" s="4"/>
      <c r="I26" s="4"/>
    </row>
    <row r="27" spans="1:9" ht="15" x14ac:dyDescent="0.2">
      <c r="A27" s="287"/>
      <c r="B27" s="288"/>
      <c r="C27" s="64"/>
      <c r="D27" s="64"/>
      <c r="E27" s="64"/>
      <c r="F27" s="64"/>
      <c r="G27" s="64"/>
      <c r="H27" s="4"/>
      <c r="I27" s="4"/>
    </row>
    <row r="28" spans="1:9" ht="15" x14ac:dyDescent="0.2">
      <c r="A28" s="287"/>
      <c r="B28" s="288"/>
      <c r="C28" s="64"/>
      <c r="D28" s="64"/>
      <c r="E28" s="64"/>
      <c r="F28" s="64"/>
      <c r="G28" s="64"/>
      <c r="H28" s="4"/>
      <c r="I28" s="4"/>
    </row>
    <row r="29" spans="1:9" ht="15" x14ac:dyDescent="0.2">
      <c r="A29" s="287"/>
      <c r="B29" s="288"/>
      <c r="C29" s="64"/>
      <c r="D29" s="64"/>
      <c r="E29" s="64"/>
      <c r="F29" s="64"/>
      <c r="G29" s="64"/>
      <c r="H29" s="4"/>
      <c r="I29" s="4"/>
    </row>
    <row r="30" spans="1:9" ht="15" x14ac:dyDescent="0.2">
      <c r="A30" s="287"/>
      <c r="B30" s="288"/>
      <c r="C30" s="64"/>
      <c r="D30" s="64"/>
      <c r="E30" s="64"/>
      <c r="F30" s="64"/>
      <c r="G30" s="64"/>
      <c r="H30" s="4"/>
      <c r="I30" s="4"/>
    </row>
    <row r="31" spans="1:9" ht="15" x14ac:dyDescent="0.2">
      <c r="A31" s="287"/>
      <c r="B31" s="288"/>
      <c r="C31" s="64"/>
      <c r="D31" s="64"/>
      <c r="E31" s="64"/>
      <c r="F31" s="64"/>
      <c r="G31" s="64"/>
      <c r="H31" s="4"/>
      <c r="I31" s="4"/>
    </row>
    <row r="32" spans="1:9" ht="15" x14ac:dyDescent="0.2">
      <c r="A32" s="287"/>
      <c r="B32" s="288"/>
      <c r="C32" s="64"/>
      <c r="D32" s="64"/>
      <c r="E32" s="64"/>
      <c r="F32" s="64"/>
      <c r="G32" s="64"/>
      <c r="H32" s="4"/>
      <c r="I32" s="4"/>
    </row>
    <row r="33" spans="1:9" ht="15" x14ac:dyDescent="0.2">
      <c r="A33" s="287"/>
      <c r="B33" s="288"/>
      <c r="C33" s="64"/>
      <c r="D33" s="64"/>
      <c r="E33" s="64"/>
      <c r="F33" s="64"/>
      <c r="G33" s="64"/>
      <c r="H33" s="4"/>
      <c r="I33" s="4"/>
    </row>
    <row r="34" spans="1:9" ht="15" x14ac:dyDescent="0.3">
      <c r="A34" s="287"/>
      <c r="B34" s="289"/>
      <c r="C34" s="76"/>
      <c r="D34" s="76"/>
      <c r="E34" s="76"/>
      <c r="F34" s="76"/>
      <c r="G34" s="76" t="s">
        <v>313</v>
      </c>
      <c r="H34" s="63">
        <f>SUM(H9:H33)</f>
        <v>0</v>
      </c>
      <c r="I34" s="63">
        <f>SUM(I9:I33)</f>
        <v>0</v>
      </c>
    </row>
    <row r="35" spans="1:9" ht="15" x14ac:dyDescent="0.3">
      <c r="A35" s="32"/>
      <c r="B35" s="32"/>
      <c r="C35" s="32"/>
      <c r="D35" s="32"/>
      <c r="E35" s="32"/>
      <c r="F35" s="32"/>
      <c r="G35" s="2"/>
      <c r="H35" s="2"/>
    </row>
    <row r="36" spans="1:9" ht="15" x14ac:dyDescent="0.3">
      <c r="A36" s="163" t="s">
        <v>422</v>
      </c>
      <c r="B36" s="32"/>
      <c r="C36" s="32"/>
      <c r="D36" s="32"/>
      <c r="E36" s="32"/>
      <c r="F36" s="32"/>
      <c r="G36" s="2"/>
      <c r="H36" s="2"/>
    </row>
    <row r="37" spans="1:9" ht="15" x14ac:dyDescent="0.3">
      <c r="A37" s="163"/>
      <c r="B37" s="32"/>
      <c r="C37" s="32"/>
      <c r="D37" s="32"/>
      <c r="E37" s="32"/>
      <c r="F37" s="32"/>
      <c r="G37" s="2"/>
      <c r="H37" s="2"/>
    </row>
    <row r="38" spans="1:9" ht="15" x14ac:dyDescent="0.3">
      <c r="A38" s="163"/>
      <c r="B38" s="2"/>
      <c r="C38" s="2"/>
      <c r="D38" s="2"/>
      <c r="E38" s="2"/>
      <c r="F38" s="2"/>
      <c r="G38" s="2"/>
      <c r="H38" s="2"/>
    </row>
    <row r="39" spans="1:9" ht="15" x14ac:dyDescent="0.3">
      <c r="A39" s="163"/>
      <c r="B39" s="2"/>
      <c r="C39" s="2"/>
      <c r="D39" s="2"/>
      <c r="E39" s="2"/>
      <c r="F39" s="2"/>
      <c r="G39" s="2"/>
      <c r="H39" s="2"/>
    </row>
    <row r="40" spans="1:9" x14ac:dyDescent="0.2">
      <c r="A40" s="17"/>
      <c r="B40" s="17"/>
      <c r="C40" s="17"/>
      <c r="D40" s="17"/>
      <c r="E40" s="17"/>
      <c r="F40" s="17"/>
      <c r="G40" s="17"/>
      <c r="H40" s="17"/>
    </row>
    <row r="41" spans="1:9" ht="15" x14ac:dyDescent="0.3">
      <c r="A41" s="47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47"/>
      <c r="B44" s="47" t="s">
        <v>254</v>
      </c>
      <c r="C44" s="47"/>
      <c r="D44" s="47"/>
      <c r="E44" s="47"/>
      <c r="F44" s="47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45"/>
      <c r="B46" s="45" t="s">
        <v>127</v>
      </c>
      <c r="C46" s="45"/>
      <c r="D46" s="45"/>
      <c r="E46" s="45"/>
      <c r="F46" s="4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49" customWidth="1"/>
    <col min="2" max="2" width="13.140625" style="149" customWidth="1"/>
    <col min="3" max="3" width="15.140625" style="149" customWidth="1"/>
    <col min="4" max="4" width="18" style="149" customWidth="1"/>
    <col min="5" max="5" width="20.5703125" style="149" customWidth="1"/>
    <col min="6" max="6" width="21.28515625" style="149" customWidth="1"/>
    <col min="7" max="7" width="15.140625" style="149" customWidth="1"/>
    <col min="8" max="8" width="15.5703125" style="149" customWidth="1"/>
    <col min="9" max="9" width="13.42578125" style="149" customWidth="1"/>
    <col min="10" max="10" width="0" style="149" hidden="1" customWidth="1"/>
    <col min="11" max="16384" width="9.140625" style="149"/>
  </cols>
  <sheetData>
    <row r="1" spans="1:10" ht="15" x14ac:dyDescent="0.3">
      <c r="A1" s="52" t="s">
        <v>423</v>
      </c>
      <c r="B1" s="52"/>
      <c r="C1" s="55"/>
      <c r="D1" s="55"/>
      <c r="E1" s="55"/>
      <c r="F1" s="55"/>
      <c r="G1" s="585" t="s">
        <v>97</v>
      </c>
      <c r="H1" s="585"/>
    </row>
    <row r="2" spans="1:10" ht="15" x14ac:dyDescent="0.3">
      <c r="A2" s="54" t="s">
        <v>128</v>
      </c>
      <c r="B2" s="52"/>
      <c r="C2" s="55"/>
      <c r="D2" s="55"/>
      <c r="E2" s="55"/>
      <c r="F2" s="55"/>
      <c r="G2" s="582" t="str">
        <f>'ფორმა N1'!L2</f>
        <v>03/20/2019-04/09/2019</v>
      </c>
      <c r="H2" s="582"/>
    </row>
    <row r="3" spans="1:10" ht="15" x14ac:dyDescent="0.3">
      <c r="A3" s="54"/>
      <c r="B3" s="54"/>
      <c r="C3" s="54"/>
      <c r="D3" s="54"/>
      <c r="E3" s="54"/>
      <c r="F3" s="54"/>
      <c r="G3" s="211"/>
      <c r="H3" s="211"/>
    </row>
    <row r="4" spans="1:10" ht="15" x14ac:dyDescent="0.3">
      <c r="A4" s="55" t="s">
        <v>257</v>
      </c>
      <c r="B4" s="55"/>
      <c r="C4" s="55"/>
      <c r="D4" s="55"/>
      <c r="E4" s="55"/>
      <c r="F4" s="55"/>
      <c r="G4" s="54"/>
      <c r="H4" s="54"/>
    </row>
    <row r="5" spans="1:10" ht="15" x14ac:dyDescent="0.3">
      <c r="A5" s="351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</row>
    <row r="6" spans="1:10" ht="15" x14ac:dyDescent="0.3">
      <c r="A6" s="55"/>
      <c r="B6" s="55"/>
      <c r="C6" s="55"/>
      <c r="D6" s="55"/>
      <c r="E6" s="55"/>
      <c r="F6" s="55"/>
      <c r="G6" s="54"/>
      <c r="H6" s="54"/>
    </row>
    <row r="7" spans="1:10" ht="15" x14ac:dyDescent="0.2">
      <c r="A7" s="210"/>
      <c r="B7" s="210"/>
      <c r="C7" s="210"/>
      <c r="D7" s="210"/>
      <c r="E7" s="210"/>
      <c r="F7" s="210"/>
      <c r="G7" s="56"/>
      <c r="H7" s="56"/>
    </row>
    <row r="8" spans="1:10" ht="30" x14ac:dyDescent="0.2">
      <c r="A8" s="67" t="s">
        <v>64</v>
      </c>
      <c r="B8" s="67" t="s">
        <v>314</v>
      </c>
      <c r="C8" s="67" t="s">
        <v>315</v>
      </c>
      <c r="D8" s="67" t="s">
        <v>215</v>
      </c>
      <c r="E8" s="67" t="s">
        <v>323</v>
      </c>
      <c r="F8" s="67" t="s">
        <v>316</v>
      </c>
      <c r="G8" s="57" t="s">
        <v>10</v>
      </c>
      <c r="H8" s="57" t="s">
        <v>9</v>
      </c>
      <c r="J8" s="179" t="s">
        <v>322</v>
      </c>
    </row>
    <row r="9" spans="1:10" ht="15" x14ac:dyDescent="0.2">
      <c r="A9" s="75"/>
      <c r="B9" s="75"/>
      <c r="C9" s="75"/>
      <c r="D9" s="75"/>
      <c r="E9" s="75"/>
      <c r="F9" s="75"/>
      <c r="G9" s="4"/>
      <c r="H9" s="4"/>
      <c r="J9" s="179" t="s">
        <v>0</v>
      </c>
    </row>
    <row r="10" spans="1:10" ht="15" x14ac:dyDescent="0.2">
      <c r="A10" s="75"/>
      <c r="B10" s="75"/>
      <c r="C10" s="75"/>
      <c r="D10" s="75"/>
      <c r="E10" s="75"/>
      <c r="F10" s="75"/>
      <c r="G10" s="4"/>
      <c r="H10" s="4"/>
    </row>
    <row r="11" spans="1:10" ht="15" x14ac:dyDescent="0.2">
      <c r="A11" s="64"/>
      <c r="B11" s="64"/>
      <c r="C11" s="64"/>
      <c r="D11" s="64"/>
      <c r="E11" s="64"/>
      <c r="F11" s="64"/>
      <c r="G11" s="4"/>
      <c r="H11" s="4"/>
    </row>
    <row r="12" spans="1:10" ht="15" x14ac:dyDescent="0.2">
      <c r="A12" s="64"/>
      <c r="B12" s="64"/>
      <c r="C12" s="64"/>
      <c r="D12" s="64"/>
      <c r="E12" s="64"/>
      <c r="F12" s="64"/>
      <c r="G12" s="4"/>
      <c r="H12" s="4"/>
    </row>
    <row r="13" spans="1:10" ht="15" x14ac:dyDescent="0.2">
      <c r="A13" s="64"/>
      <c r="B13" s="64"/>
      <c r="C13" s="64"/>
      <c r="D13" s="64"/>
      <c r="E13" s="64"/>
      <c r="F13" s="64"/>
      <c r="G13" s="4"/>
      <c r="H13" s="4"/>
    </row>
    <row r="14" spans="1:10" ht="15" x14ac:dyDescent="0.2">
      <c r="A14" s="64"/>
      <c r="B14" s="64"/>
      <c r="C14" s="64"/>
      <c r="D14" s="64"/>
      <c r="E14" s="64"/>
      <c r="F14" s="64"/>
      <c r="G14" s="4"/>
      <c r="H14" s="4"/>
    </row>
    <row r="15" spans="1:10" ht="15" x14ac:dyDescent="0.2">
      <c r="A15" s="64"/>
      <c r="B15" s="64"/>
      <c r="C15" s="64"/>
      <c r="D15" s="64"/>
      <c r="E15" s="64"/>
      <c r="F15" s="64"/>
      <c r="G15" s="4"/>
      <c r="H15" s="4"/>
    </row>
    <row r="16" spans="1:10" ht="15" x14ac:dyDescent="0.2">
      <c r="A16" s="64"/>
      <c r="B16" s="64"/>
      <c r="C16" s="64"/>
      <c r="D16" s="64"/>
      <c r="E16" s="64"/>
      <c r="F16" s="64"/>
      <c r="G16" s="4"/>
      <c r="H16" s="4"/>
    </row>
    <row r="17" spans="1:8" ht="15" x14ac:dyDescent="0.2">
      <c r="A17" s="64"/>
      <c r="B17" s="64"/>
      <c r="C17" s="64"/>
      <c r="D17" s="64"/>
      <c r="E17" s="64"/>
      <c r="F17" s="64"/>
      <c r="G17" s="4"/>
      <c r="H17" s="4"/>
    </row>
    <row r="18" spans="1:8" ht="15" x14ac:dyDescent="0.2">
      <c r="A18" s="64"/>
      <c r="B18" s="64"/>
      <c r="C18" s="64"/>
      <c r="D18" s="64"/>
      <c r="E18" s="64"/>
      <c r="F18" s="64"/>
      <c r="G18" s="4"/>
      <c r="H18" s="4"/>
    </row>
    <row r="19" spans="1:8" ht="15" x14ac:dyDescent="0.2">
      <c r="A19" s="64"/>
      <c r="B19" s="64"/>
      <c r="C19" s="64"/>
      <c r="D19" s="64"/>
      <c r="E19" s="64"/>
      <c r="F19" s="64"/>
      <c r="G19" s="4"/>
      <c r="H19" s="4"/>
    </row>
    <row r="20" spans="1:8" ht="15" x14ac:dyDescent="0.2">
      <c r="A20" s="64"/>
      <c r="B20" s="64"/>
      <c r="C20" s="64"/>
      <c r="D20" s="64"/>
      <c r="E20" s="64"/>
      <c r="F20" s="64"/>
      <c r="G20" s="4"/>
      <c r="H20" s="4"/>
    </row>
    <row r="21" spans="1:8" ht="15" x14ac:dyDescent="0.2">
      <c r="A21" s="64"/>
      <c r="B21" s="64"/>
      <c r="C21" s="64"/>
      <c r="D21" s="64"/>
      <c r="E21" s="64"/>
      <c r="F21" s="64"/>
      <c r="G21" s="4"/>
      <c r="H21" s="4"/>
    </row>
    <row r="22" spans="1:8" ht="15" x14ac:dyDescent="0.2">
      <c r="A22" s="64"/>
      <c r="B22" s="64"/>
      <c r="C22" s="64"/>
      <c r="D22" s="64"/>
      <c r="E22" s="64"/>
      <c r="F22" s="64"/>
      <c r="G22" s="4"/>
      <c r="H22" s="4"/>
    </row>
    <row r="23" spans="1:8" ht="15" x14ac:dyDescent="0.2">
      <c r="A23" s="64"/>
      <c r="B23" s="64"/>
      <c r="C23" s="64"/>
      <c r="D23" s="64"/>
      <c r="E23" s="64"/>
      <c r="F23" s="64"/>
      <c r="G23" s="4"/>
      <c r="H23" s="4"/>
    </row>
    <row r="24" spans="1:8" ht="15" x14ac:dyDescent="0.2">
      <c r="A24" s="64"/>
      <c r="B24" s="64"/>
      <c r="C24" s="64"/>
      <c r="D24" s="64"/>
      <c r="E24" s="64"/>
      <c r="F24" s="64"/>
      <c r="G24" s="4"/>
      <c r="H24" s="4"/>
    </row>
    <row r="25" spans="1:8" ht="15" x14ac:dyDescent="0.2">
      <c r="A25" s="64"/>
      <c r="B25" s="64"/>
      <c r="C25" s="64"/>
      <c r="D25" s="64"/>
      <c r="E25" s="64"/>
      <c r="F25" s="64"/>
      <c r="G25" s="4"/>
      <c r="H25" s="4"/>
    </row>
    <row r="26" spans="1:8" ht="15" x14ac:dyDescent="0.2">
      <c r="A26" s="64"/>
      <c r="B26" s="64"/>
      <c r="C26" s="64"/>
      <c r="D26" s="64"/>
      <c r="E26" s="64"/>
      <c r="F26" s="64"/>
      <c r="G26" s="4"/>
      <c r="H26" s="4"/>
    </row>
    <row r="27" spans="1:8" ht="15" x14ac:dyDescent="0.2">
      <c r="A27" s="64"/>
      <c r="B27" s="64"/>
      <c r="C27" s="64"/>
      <c r="D27" s="64"/>
      <c r="E27" s="64"/>
      <c r="F27" s="64"/>
      <c r="G27" s="4"/>
      <c r="H27" s="4"/>
    </row>
    <row r="28" spans="1:8" ht="15" x14ac:dyDescent="0.2">
      <c r="A28" s="64"/>
      <c r="B28" s="64"/>
      <c r="C28" s="64"/>
      <c r="D28" s="64"/>
      <c r="E28" s="64"/>
      <c r="F28" s="64"/>
      <c r="G28" s="4"/>
      <c r="H28" s="4"/>
    </row>
    <row r="29" spans="1:8" ht="15" x14ac:dyDescent="0.2">
      <c r="A29" s="64"/>
      <c r="B29" s="64"/>
      <c r="C29" s="64"/>
      <c r="D29" s="64"/>
      <c r="E29" s="64"/>
      <c r="F29" s="64"/>
      <c r="G29" s="4"/>
      <c r="H29" s="4"/>
    </row>
    <row r="30" spans="1:8" ht="15" x14ac:dyDescent="0.2">
      <c r="A30" s="64"/>
      <c r="B30" s="64"/>
      <c r="C30" s="64"/>
      <c r="D30" s="64"/>
      <c r="E30" s="64"/>
      <c r="F30" s="64"/>
      <c r="G30" s="4"/>
      <c r="H30" s="4"/>
    </row>
    <row r="31" spans="1:8" ht="15" x14ac:dyDescent="0.2">
      <c r="A31" s="64"/>
      <c r="B31" s="64"/>
      <c r="C31" s="64"/>
      <c r="D31" s="64"/>
      <c r="E31" s="64"/>
      <c r="F31" s="64"/>
      <c r="G31" s="4"/>
      <c r="H31" s="4"/>
    </row>
    <row r="32" spans="1:8" ht="15" x14ac:dyDescent="0.2">
      <c r="A32" s="64"/>
      <c r="B32" s="64"/>
      <c r="C32" s="64"/>
      <c r="D32" s="64"/>
      <c r="E32" s="64"/>
      <c r="F32" s="64"/>
      <c r="G32" s="4"/>
      <c r="H32" s="4"/>
    </row>
    <row r="33" spans="1:9" ht="15" x14ac:dyDescent="0.2">
      <c r="A33" s="64"/>
      <c r="B33" s="64"/>
      <c r="C33" s="64"/>
      <c r="D33" s="64"/>
      <c r="E33" s="64"/>
      <c r="F33" s="64"/>
      <c r="G33" s="4"/>
      <c r="H33" s="4"/>
    </row>
    <row r="34" spans="1:9" ht="15" x14ac:dyDescent="0.3">
      <c r="A34" s="64"/>
      <c r="B34" s="76"/>
      <c r="C34" s="76"/>
      <c r="D34" s="76"/>
      <c r="E34" s="76"/>
      <c r="F34" s="76" t="s">
        <v>321</v>
      </c>
      <c r="G34" s="63">
        <f>SUM(G9:G33)</f>
        <v>0</v>
      </c>
      <c r="H34" s="63">
        <f>SUM(H9:H33)</f>
        <v>0</v>
      </c>
    </row>
    <row r="35" spans="1:9" ht="15" x14ac:dyDescent="0.3">
      <c r="A35" s="177"/>
      <c r="B35" s="177"/>
      <c r="C35" s="177"/>
      <c r="D35" s="177"/>
      <c r="E35" s="177"/>
      <c r="F35" s="177"/>
      <c r="G35" s="177"/>
      <c r="H35" s="148"/>
      <c r="I35" s="148"/>
    </row>
    <row r="36" spans="1:9" ht="15" x14ac:dyDescent="0.3">
      <c r="A36" s="178" t="s">
        <v>424</v>
      </c>
      <c r="B36" s="178"/>
      <c r="C36" s="177"/>
      <c r="D36" s="177"/>
      <c r="E36" s="177"/>
      <c r="F36" s="177"/>
      <c r="G36" s="177"/>
      <c r="H36" s="148"/>
      <c r="I36" s="148"/>
    </row>
    <row r="37" spans="1:9" ht="15" x14ac:dyDescent="0.3">
      <c r="A37" s="178"/>
      <c r="B37" s="178"/>
      <c r="C37" s="177"/>
      <c r="D37" s="177"/>
      <c r="E37" s="177"/>
      <c r="F37" s="177"/>
      <c r="G37" s="177"/>
      <c r="H37" s="148"/>
      <c r="I37" s="148"/>
    </row>
    <row r="38" spans="1:9" ht="15" x14ac:dyDescent="0.3">
      <c r="A38" s="178"/>
      <c r="B38" s="178"/>
      <c r="C38" s="148"/>
      <c r="D38" s="148"/>
      <c r="E38" s="148"/>
      <c r="F38" s="148"/>
      <c r="G38" s="148"/>
      <c r="H38" s="148"/>
      <c r="I38" s="148"/>
    </row>
    <row r="39" spans="1:9" ht="15" x14ac:dyDescent="0.3">
      <c r="A39" s="178"/>
      <c r="B39" s="178"/>
      <c r="C39" s="148"/>
      <c r="D39" s="148"/>
      <c r="E39" s="148"/>
      <c r="F39" s="148"/>
      <c r="G39" s="148"/>
      <c r="H39" s="148"/>
      <c r="I39" s="148"/>
    </row>
    <row r="40" spans="1:9" x14ac:dyDescent="0.2">
      <c r="A40" s="175"/>
      <c r="B40" s="175"/>
      <c r="C40" s="175"/>
      <c r="D40" s="175"/>
      <c r="E40" s="175"/>
      <c r="F40" s="175"/>
      <c r="G40" s="175"/>
      <c r="H40" s="175"/>
      <c r="I40" s="175"/>
    </row>
    <row r="41" spans="1:9" ht="15" x14ac:dyDescent="0.3">
      <c r="A41" s="154" t="s">
        <v>96</v>
      </c>
      <c r="B41" s="154"/>
      <c r="C41" s="148"/>
      <c r="D41" s="148"/>
      <c r="E41" s="148"/>
      <c r="F41" s="148"/>
      <c r="G41" s="148"/>
      <c r="H41" s="148"/>
      <c r="I41" s="148"/>
    </row>
    <row r="42" spans="1:9" ht="15" x14ac:dyDescent="0.3">
      <c r="A42" s="148"/>
      <c r="B42" s="148"/>
      <c r="C42" s="148"/>
      <c r="D42" s="148"/>
      <c r="E42" s="148"/>
      <c r="F42" s="148"/>
      <c r="G42" s="148"/>
      <c r="H42" s="148"/>
      <c r="I42" s="148"/>
    </row>
    <row r="43" spans="1:9" ht="15" x14ac:dyDescent="0.3">
      <c r="A43" s="148"/>
      <c r="B43" s="148"/>
      <c r="C43" s="148"/>
      <c r="D43" s="148"/>
      <c r="E43" s="148"/>
      <c r="F43" s="148"/>
      <c r="G43" s="148"/>
      <c r="H43" s="148"/>
      <c r="I43" s="155"/>
    </row>
    <row r="44" spans="1:9" ht="15" x14ac:dyDescent="0.3">
      <c r="A44" s="154"/>
      <c r="B44" s="154"/>
      <c r="C44" s="154" t="s">
        <v>385</v>
      </c>
      <c r="D44" s="154"/>
      <c r="E44" s="177"/>
      <c r="F44" s="154"/>
      <c r="G44" s="154"/>
      <c r="H44" s="148"/>
      <c r="I44" s="155"/>
    </row>
    <row r="45" spans="1:9" ht="15" x14ac:dyDescent="0.3">
      <c r="A45" s="148"/>
      <c r="B45" s="148"/>
      <c r="C45" s="148" t="s">
        <v>253</v>
      </c>
      <c r="D45" s="148"/>
      <c r="E45" s="148"/>
      <c r="F45" s="148"/>
      <c r="G45" s="148"/>
      <c r="H45" s="148"/>
      <c r="I45" s="155"/>
    </row>
    <row r="46" spans="1:9" x14ac:dyDescent="0.2">
      <c r="A46" s="156"/>
      <c r="B46" s="156"/>
      <c r="C46" s="156" t="s">
        <v>127</v>
      </c>
      <c r="D46" s="156"/>
      <c r="E46" s="156"/>
      <c r="F46" s="156"/>
      <c r="G46" s="15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E22" sqref="E22"/>
    </sheetView>
  </sheetViews>
  <sheetFormatPr defaultRowHeight="12.75" x14ac:dyDescent="0.2"/>
  <cols>
    <col min="1" max="1" width="5.42578125" style="149" customWidth="1"/>
    <col min="2" max="2" width="20.28515625" style="149" bestFit="1" customWidth="1"/>
    <col min="3" max="3" width="20.85546875" style="149" bestFit="1" customWidth="1"/>
    <col min="4" max="4" width="19.28515625" style="149" customWidth="1"/>
    <col min="5" max="5" width="16.85546875" style="149" customWidth="1"/>
    <col min="6" max="6" width="13.140625" style="149" customWidth="1"/>
    <col min="7" max="7" width="17" style="149" customWidth="1"/>
    <col min="8" max="8" width="13.7109375" style="149" customWidth="1"/>
    <col min="9" max="9" width="19.42578125" style="149" bestFit="1" customWidth="1"/>
    <col min="10" max="10" width="18.5703125" style="149" bestFit="1" customWidth="1"/>
    <col min="11" max="11" width="16.7109375" style="149" customWidth="1"/>
    <col min="12" max="12" width="17.7109375" style="149" customWidth="1"/>
    <col min="13" max="13" width="12.85546875" style="149" customWidth="1"/>
    <col min="14" max="16384" width="9.140625" style="149"/>
  </cols>
  <sheetData>
    <row r="2" spans="1:13" ht="15" x14ac:dyDescent="0.3">
      <c r="A2" s="596" t="s">
        <v>425</v>
      </c>
      <c r="B2" s="596"/>
      <c r="C2" s="596"/>
      <c r="D2" s="596"/>
      <c r="E2" s="596"/>
      <c r="F2" s="278"/>
      <c r="G2" s="55"/>
      <c r="H2" s="55"/>
      <c r="I2" s="55"/>
      <c r="J2" s="55"/>
      <c r="K2" s="211"/>
      <c r="L2" s="212"/>
      <c r="M2" s="212" t="s">
        <v>97</v>
      </c>
    </row>
    <row r="3" spans="1:13" ht="15" x14ac:dyDescent="0.3">
      <c r="A3" s="54" t="s">
        <v>128</v>
      </c>
      <c r="B3" s="54"/>
      <c r="C3" s="52"/>
      <c r="D3" s="55"/>
      <c r="E3" s="55"/>
      <c r="F3" s="55"/>
      <c r="G3" s="55"/>
      <c r="H3" s="55"/>
      <c r="I3" s="55"/>
      <c r="J3" s="55"/>
      <c r="K3" s="211"/>
      <c r="L3" s="582" t="str">
        <f>'ფორმა N1'!L2</f>
        <v>03/20/2019-04/09/2019</v>
      </c>
      <c r="M3" s="582"/>
    </row>
    <row r="4" spans="1:13" ht="15" x14ac:dyDescent="0.3">
      <c r="A4" s="54"/>
      <c r="B4" s="54"/>
      <c r="C4" s="54"/>
      <c r="D4" s="52"/>
      <c r="E4" s="52"/>
      <c r="F4" s="52"/>
      <c r="G4" s="52"/>
      <c r="H4" s="52"/>
      <c r="I4" s="52"/>
      <c r="J4" s="52"/>
      <c r="K4" s="211"/>
      <c r="L4" s="211"/>
      <c r="M4" s="211"/>
    </row>
    <row r="5" spans="1:13" ht="15" x14ac:dyDescent="0.3">
      <c r="A5" s="55" t="s">
        <v>257</v>
      </c>
      <c r="B5" s="55"/>
      <c r="C5" s="55"/>
      <c r="D5" s="55"/>
      <c r="E5" s="55"/>
      <c r="F5" s="55"/>
      <c r="G5" s="55"/>
      <c r="H5" s="55"/>
      <c r="I5" s="55"/>
      <c r="J5" s="55"/>
      <c r="K5" s="54"/>
      <c r="L5" s="54"/>
      <c r="M5" s="54"/>
    </row>
    <row r="6" spans="1:13" ht="15" x14ac:dyDescent="0.3">
      <c r="A6" s="351" t="str">
        <f>'ფორმა N1'!A5</f>
        <v>მპგ "მოძრაობა თავისუფალი საქართველოსთვის"</v>
      </c>
      <c r="B6" s="58"/>
      <c r="C6" s="58"/>
      <c r="D6" s="58"/>
      <c r="E6" s="58"/>
      <c r="F6" s="58"/>
      <c r="G6" s="58"/>
      <c r="H6" s="58"/>
      <c r="I6" s="58"/>
      <c r="J6" s="58"/>
      <c r="K6" s="59"/>
      <c r="L6" s="59"/>
    </row>
    <row r="7" spans="1:13" ht="15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4"/>
      <c r="L7" s="54"/>
      <c r="M7" s="54"/>
    </row>
    <row r="8" spans="1:13" ht="15" x14ac:dyDescent="0.2">
      <c r="A8" s="210"/>
      <c r="B8" s="299"/>
      <c r="C8" s="210"/>
      <c r="D8" s="210"/>
      <c r="E8" s="210"/>
      <c r="F8" s="210"/>
      <c r="G8" s="210"/>
      <c r="H8" s="210"/>
      <c r="I8" s="210"/>
      <c r="J8" s="210"/>
      <c r="K8" s="56"/>
      <c r="L8" s="56"/>
      <c r="M8" s="56"/>
    </row>
    <row r="9" spans="1:13" ht="45" x14ac:dyDescent="0.2">
      <c r="A9" s="67" t="s">
        <v>64</v>
      </c>
      <c r="B9" s="67" t="s">
        <v>459</v>
      </c>
      <c r="C9" s="67" t="s">
        <v>426</v>
      </c>
      <c r="D9" s="67" t="s">
        <v>427</v>
      </c>
      <c r="E9" s="67" t="s">
        <v>428</v>
      </c>
      <c r="F9" s="67" t="s">
        <v>429</v>
      </c>
      <c r="G9" s="67" t="s">
        <v>430</v>
      </c>
      <c r="H9" s="67" t="s">
        <v>431</v>
      </c>
      <c r="I9" s="67" t="s">
        <v>432</v>
      </c>
      <c r="J9" s="67" t="s">
        <v>433</v>
      </c>
      <c r="K9" s="67" t="s">
        <v>434</v>
      </c>
      <c r="L9" s="67" t="s">
        <v>435</v>
      </c>
      <c r="M9" s="67" t="s">
        <v>299</v>
      </c>
    </row>
    <row r="10" spans="1:13" ht="15" customHeight="1" x14ac:dyDescent="0.2">
      <c r="A10" s="75">
        <v>1</v>
      </c>
      <c r="B10" s="419"/>
      <c r="C10" s="279"/>
      <c r="D10" s="75"/>
      <c r="E10" s="75"/>
      <c r="F10" s="75"/>
      <c r="G10" s="75"/>
      <c r="H10" s="75"/>
      <c r="I10" s="75"/>
      <c r="J10" s="75"/>
      <c r="K10" s="4"/>
      <c r="L10" s="4"/>
      <c r="M10" s="75"/>
    </row>
    <row r="11" spans="1:13" ht="15" x14ac:dyDescent="0.2">
      <c r="A11" s="75">
        <v>2</v>
      </c>
      <c r="B11" s="306"/>
      <c r="C11" s="279"/>
      <c r="D11" s="75"/>
      <c r="E11" s="75"/>
      <c r="F11" s="75"/>
      <c r="G11" s="75"/>
      <c r="H11" s="75"/>
      <c r="I11" s="75"/>
      <c r="J11" s="75"/>
      <c r="K11" s="4"/>
      <c r="L11" s="4"/>
      <c r="M11" s="75"/>
    </row>
    <row r="12" spans="1:13" ht="15" x14ac:dyDescent="0.2">
      <c r="A12" s="75">
        <v>3</v>
      </c>
      <c r="B12" s="306"/>
      <c r="C12" s="279"/>
      <c r="D12" s="64"/>
      <c r="E12" s="64"/>
      <c r="F12" s="64"/>
      <c r="G12" s="64"/>
      <c r="H12" s="64"/>
      <c r="I12" s="64"/>
      <c r="J12" s="64"/>
      <c r="K12" s="4"/>
      <c r="L12" s="4"/>
      <c r="M12" s="64"/>
    </row>
    <row r="13" spans="1:13" ht="15" x14ac:dyDescent="0.2">
      <c r="A13" s="75">
        <v>4</v>
      </c>
      <c r="B13" s="306"/>
      <c r="C13" s="279"/>
      <c r="D13" s="64"/>
      <c r="E13" s="64"/>
      <c r="F13" s="64"/>
      <c r="G13" s="64"/>
      <c r="H13" s="64"/>
      <c r="I13" s="64"/>
      <c r="J13" s="64"/>
      <c r="K13" s="4"/>
      <c r="L13" s="4"/>
      <c r="M13" s="64"/>
    </row>
    <row r="14" spans="1:13" ht="15" x14ac:dyDescent="0.2">
      <c r="A14" s="75">
        <v>5</v>
      </c>
      <c r="B14" s="306"/>
      <c r="C14" s="279"/>
      <c r="D14" s="64"/>
      <c r="E14" s="64"/>
      <c r="F14" s="64"/>
      <c r="G14" s="64"/>
      <c r="H14" s="64"/>
      <c r="I14" s="64"/>
      <c r="J14" s="64"/>
      <c r="K14" s="4"/>
      <c r="L14" s="4"/>
      <c r="M14" s="64"/>
    </row>
    <row r="15" spans="1:13" ht="15" x14ac:dyDescent="0.2">
      <c r="A15" s="75">
        <v>6</v>
      </c>
      <c r="B15" s="306"/>
      <c r="C15" s="279"/>
      <c r="D15" s="64"/>
      <c r="E15" s="64"/>
      <c r="F15" s="64"/>
      <c r="G15" s="64"/>
      <c r="H15" s="64"/>
      <c r="I15" s="64"/>
      <c r="J15" s="64"/>
      <c r="K15" s="4"/>
      <c r="L15" s="4"/>
      <c r="M15" s="64"/>
    </row>
    <row r="16" spans="1:13" ht="15" x14ac:dyDescent="0.2">
      <c r="A16" s="75">
        <v>7</v>
      </c>
      <c r="B16" s="306"/>
      <c r="C16" s="279"/>
      <c r="D16" s="64"/>
      <c r="E16" s="64"/>
      <c r="F16" s="64"/>
      <c r="G16" s="64"/>
      <c r="H16" s="64"/>
      <c r="I16" s="64"/>
      <c r="J16" s="64"/>
      <c r="K16" s="4"/>
      <c r="L16" s="4"/>
      <c r="M16" s="64"/>
    </row>
    <row r="17" spans="1:13" ht="15" x14ac:dyDescent="0.2">
      <c r="A17" s="75">
        <v>8</v>
      </c>
      <c r="B17" s="306"/>
      <c r="C17" s="279"/>
      <c r="D17" s="64"/>
      <c r="E17" s="64"/>
      <c r="F17" s="64"/>
      <c r="G17" s="64"/>
      <c r="H17" s="64"/>
      <c r="I17" s="64"/>
      <c r="J17" s="64"/>
      <c r="K17" s="4"/>
      <c r="L17" s="4"/>
      <c r="M17" s="64"/>
    </row>
    <row r="18" spans="1:13" ht="15" x14ac:dyDescent="0.2">
      <c r="A18" s="75">
        <v>9</v>
      </c>
      <c r="B18" s="306"/>
      <c r="C18" s="279"/>
      <c r="D18" s="64"/>
      <c r="E18" s="64"/>
      <c r="F18" s="64"/>
      <c r="G18" s="64"/>
      <c r="H18" s="64"/>
      <c r="I18" s="64"/>
      <c r="J18" s="64"/>
      <c r="K18" s="4"/>
      <c r="L18" s="4"/>
      <c r="M18" s="64"/>
    </row>
    <row r="19" spans="1:13" ht="15" x14ac:dyDescent="0.2">
      <c r="A19" s="75">
        <v>10</v>
      </c>
      <c r="B19" s="306"/>
      <c r="C19" s="279"/>
      <c r="D19" s="64"/>
      <c r="E19" s="64"/>
      <c r="F19" s="64"/>
      <c r="G19" s="64"/>
      <c r="H19" s="64"/>
      <c r="I19" s="64"/>
      <c r="J19" s="64"/>
      <c r="K19" s="4"/>
      <c r="L19" s="4"/>
      <c r="M19" s="64"/>
    </row>
    <row r="20" spans="1:13" ht="15" x14ac:dyDescent="0.2">
      <c r="A20" s="75">
        <v>11</v>
      </c>
      <c r="B20" s="306"/>
      <c r="C20" s="279"/>
      <c r="D20" s="64"/>
      <c r="E20" s="64"/>
      <c r="F20" s="64"/>
      <c r="G20" s="64"/>
      <c r="H20" s="64"/>
      <c r="I20" s="64"/>
      <c r="J20" s="64"/>
      <c r="K20" s="4"/>
      <c r="L20" s="4"/>
      <c r="M20" s="64"/>
    </row>
    <row r="21" spans="1:13" ht="15" x14ac:dyDescent="0.2">
      <c r="A21" s="75">
        <v>12</v>
      </c>
      <c r="B21" s="306"/>
      <c r="C21" s="279"/>
      <c r="D21" s="64"/>
      <c r="E21" s="64"/>
      <c r="F21" s="64"/>
      <c r="G21" s="64"/>
      <c r="H21" s="64"/>
      <c r="I21" s="64"/>
      <c r="J21" s="64"/>
      <c r="K21" s="4"/>
      <c r="L21" s="4"/>
      <c r="M21" s="64"/>
    </row>
    <row r="22" spans="1:13" ht="15" x14ac:dyDescent="0.2">
      <c r="A22" s="75">
        <v>13</v>
      </c>
      <c r="B22" s="306"/>
      <c r="C22" s="279"/>
      <c r="D22" s="64"/>
      <c r="E22" s="64"/>
      <c r="F22" s="64"/>
      <c r="G22" s="64"/>
      <c r="H22" s="64"/>
      <c r="I22" s="64"/>
      <c r="J22" s="64"/>
      <c r="K22" s="4"/>
      <c r="L22" s="4"/>
      <c r="M22" s="64"/>
    </row>
    <row r="23" spans="1:13" ht="15" x14ac:dyDescent="0.2">
      <c r="A23" s="75">
        <v>14</v>
      </c>
      <c r="B23" s="306"/>
      <c r="C23" s="279"/>
      <c r="D23" s="64"/>
      <c r="E23" s="64"/>
      <c r="F23" s="64"/>
      <c r="G23" s="64"/>
      <c r="H23" s="64"/>
      <c r="I23" s="64"/>
      <c r="J23" s="64"/>
      <c r="K23" s="4"/>
      <c r="L23" s="4"/>
      <c r="M23" s="64"/>
    </row>
    <row r="24" spans="1:13" ht="15" x14ac:dyDescent="0.2">
      <c r="A24" s="75">
        <v>15</v>
      </c>
      <c r="B24" s="306"/>
      <c r="C24" s="279"/>
      <c r="D24" s="64"/>
      <c r="E24" s="64"/>
      <c r="F24" s="64"/>
      <c r="G24" s="64"/>
      <c r="H24" s="64"/>
      <c r="I24" s="64"/>
      <c r="J24" s="64"/>
      <c r="K24" s="4"/>
      <c r="L24" s="4"/>
      <c r="M24" s="64"/>
    </row>
    <row r="25" spans="1:13" ht="15" x14ac:dyDescent="0.2">
      <c r="A25" s="75">
        <v>16</v>
      </c>
      <c r="B25" s="306"/>
      <c r="C25" s="279"/>
      <c r="D25" s="64"/>
      <c r="E25" s="64"/>
      <c r="F25" s="64"/>
      <c r="G25" s="64"/>
      <c r="H25" s="64"/>
      <c r="I25" s="64"/>
      <c r="J25" s="64"/>
      <c r="K25" s="4"/>
      <c r="L25" s="4"/>
      <c r="M25" s="64"/>
    </row>
    <row r="26" spans="1:13" ht="15" x14ac:dyDescent="0.2">
      <c r="A26" s="75">
        <v>17</v>
      </c>
      <c r="B26" s="306"/>
      <c r="C26" s="279"/>
      <c r="D26" s="64"/>
      <c r="E26" s="64"/>
      <c r="F26" s="64"/>
      <c r="G26" s="64"/>
      <c r="H26" s="64"/>
      <c r="I26" s="64"/>
      <c r="J26" s="64"/>
      <c r="K26" s="4"/>
      <c r="L26" s="4"/>
      <c r="M26" s="64"/>
    </row>
    <row r="27" spans="1:13" ht="15" x14ac:dyDescent="0.2">
      <c r="A27" s="75">
        <v>18</v>
      </c>
      <c r="B27" s="306"/>
      <c r="C27" s="279"/>
      <c r="D27" s="64"/>
      <c r="E27" s="64"/>
      <c r="F27" s="64"/>
      <c r="G27" s="64"/>
      <c r="H27" s="64"/>
      <c r="I27" s="64"/>
      <c r="J27" s="64"/>
      <c r="K27" s="4"/>
      <c r="L27" s="4"/>
      <c r="M27" s="64"/>
    </row>
    <row r="28" spans="1:13" ht="15" x14ac:dyDescent="0.2">
      <c r="A28" s="75">
        <v>19</v>
      </c>
      <c r="B28" s="306"/>
      <c r="C28" s="279"/>
      <c r="D28" s="64"/>
      <c r="E28" s="64"/>
      <c r="F28" s="64"/>
      <c r="G28" s="64"/>
      <c r="H28" s="64"/>
      <c r="I28" s="64"/>
      <c r="J28" s="64"/>
      <c r="K28" s="4"/>
      <c r="L28" s="4"/>
      <c r="M28" s="64"/>
    </row>
    <row r="29" spans="1:13" ht="15" x14ac:dyDescent="0.2">
      <c r="A29" s="75">
        <v>20</v>
      </c>
      <c r="B29" s="306"/>
      <c r="C29" s="279"/>
      <c r="D29" s="64"/>
      <c r="E29" s="64"/>
      <c r="F29" s="64"/>
      <c r="G29" s="64"/>
      <c r="H29" s="64"/>
      <c r="I29" s="64"/>
      <c r="J29" s="64"/>
      <c r="K29" s="4"/>
      <c r="L29" s="4"/>
      <c r="M29" s="64"/>
    </row>
    <row r="30" spans="1:13" ht="15" x14ac:dyDescent="0.2">
      <c r="A30" s="75">
        <v>21</v>
      </c>
      <c r="B30" s="306"/>
      <c r="C30" s="279"/>
      <c r="D30" s="64"/>
      <c r="E30" s="64"/>
      <c r="F30" s="64"/>
      <c r="G30" s="64"/>
      <c r="H30" s="64"/>
      <c r="I30" s="64"/>
      <c r="J30" s="64"/>
      <c r="K30" s="4"/>
      <c r="L30" s="4"/>
      <c r="M30" s="64"/>
    </row>
    <row r="31" spans="1:13" ht="15" x14ac:dyDescent="0.2">
      <c r="A31" s="75">
        <v>22</v>
      </c>
      <c r="B31" s="306"/>
      <c r="C31" s="279"/>
      <c r="D31" s="64"/>
      <c r="E31" s="64"/>
      <c r="F31" s="64"/>
      <c r="G31" s="64"/>
      <c r="H31" s="64"/>
      <c r="I31" s="64"/>
      <c r="J31" s="64"/>
      <c r="K31" s="4"/>
      <c r="L31" s="4"/>
      <c r="M31" s="64"/>
    </row>
    <row r="32" spans="1:13" ht="15" x14ac:dyDescent="0.2">
      <c r="A32" s="75">
        <v>23</v>
      </c>
      <c r="B32" s="306"/>
      <c r="C32" s="279"/>
      <c r="D32" s="64"/>
      <c r="E32" s="64"/>
      <c r="F32" s="64"/>
      <c r="G32" s="64"/>
      <c r="H32" s="64"/>
      <c r="I32" s="64"/>
      <c r="J32" s="64"/>
      <c r="K32" s="4"/>
      <c r="L32" s="4"/>
      <c r="M32" s="64"/>
    </row>
    <row r="33" spans="1:13" ht="15" x14ac:dyDescent="0.2">
      <c r="A33" s="75">
        <v>24</v>
      </c>
      <c r="B33" s="306"/>
      <c r="C33" s="279"/>
      <c r="D33" s="64"/>
      <c r="E33" s="64"/>
      <c r="F33" s="64"/>
      <c r="G33" s="64"/>
      <c r="H33" s="64"/>
      <c r="I33" s="64"/>
      <c r="J33" s="64"/>
      <c r="K33" s="4"/>
      <c r="L33" s="4"/>
      <c r="M33" s="64"/>
    </row>
    <row r="34" spans="1:13" ht="15" x14ac:dyDescent="0.2">
      <c r="A34" s="64" t="s">
        <v>259</v>
      </c>
      <c r="B34" s="307"/>
      <c r="C34" s="279"/>
      <c r="D34" s="64"/>
      <c r="E34" s="64"/>
      <c r="F34" s="64"/>
      <c r="G34" s="64"/>
      <c r="H34" s="64"/>
      <c r="I34" s="64"/>
      <c r="J34" s="64"/>
      <c r="K34" s="4"/>
      <c r="L34" s="4"/>
      <c r="M34" s="64"/>
    </row>
    <row r="35" spans="1:13" ht="15" x14ac:dyDescent="0.3">
      <c r="A35" s="64"/>
      <c r="B35" s="307"/>
      <c r="C35" s="279"/>
      <c r="D35" s="76"/>
      <c r="E35" s="76"/>
      <c r="F35" s="76"/>
      <c r="G35" s="76"/>
      <c r="H35" s="64"/>
      <c r="I35" s="64"/>
      <c r="J35" s="64"/>
      <c r="K35" s="64" t="s">
        <v>436</v>
      </c>
      <c r="L35" s="63">
        <f>SUM(L10:L34)</f>
        <v>0</v>
      </c>
      <c r="M35" s="64"/>
    </row>
    <row r="36" spans="1:13" ht="15" x14ac:dyDescent="0.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48"/>
    </row>
    <row r="37" spans="1:13" ht="15" x14ac:dyDescent="0.3">
      <c r="A37" s="178" t="s">
        <v>437</v>
      </c>
      <c r="B37" s="178"/>
      <c r="C37" s="178"/>
      <c r="D37" s="177"/>
      <c r="E37" s="177"/>
      <c r="F37" s="177"/>
      <c r="G37" s="177"/>
      <c r="H37" s="177"/>
      <c r="I37" s="177"/>
      <c r="J37" s="177"/>
      <c r="K37" s="177"/>
      <c r="L37" s="148"/>
    </row>
    <row r="38" spans="1:13" ht="15" x14ac:dyDescent="0.3">
      <c r="A38" s="178" t="s">
        <v>438</v>
      </c>
      <c r="B38" s="178"/>
      <c r="C38" s="178"/>
      <c r="D38" s="177"/>
      <c r="E38" s="177"/>
      <c r="F38" s="177"/>
      <c r="G38" s="177"/>
      <c r="H38" s="177"/>
      <c r="I38" s="177"/>
      <c r="J38" s="177"/>
      <c r="K38" s="177"/>
      <c r="L38" s="148"/>
    </row>
    <row r="39" spans="1:13" ht="15" x14ac:dyDescent="0.3">
      <c r="A39" s="163" t="s">
        <v>439</v>
      </c>
      <c r="B39" s="163"/>
      <c r="C39" s="178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3" ht="15" x14ac:dyDescent="0.3">
      <c r="A40" s="163" t="s">
        <v>440</v>
      </c>
      <c r="B40" s="163"/>
      <c r="C40" s="178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3" ht="15" customHeight="1" x14ac:dyDescent="0.2">
      <c r="A41" s="601" t="s">
        <v>455</v>
      </c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</row>
    <row r="42" spans="1:13" ht="15" customHeight="1" x14ac:dyDescent="0.2">
      <c r="A42" s="601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</row>
    <row r="43" spans="1:13" ht="12.75" customHeight="1" x14ac:dyDescent="0.2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</row>
    <row r="44" spans="1:13" ht="15" x14ac:dyDescent="0.3">
      <c r="A44" s="597" t="s">
        <v>96</v>
      </c>
      <c r="B44" s="597"/>
      <c r="C44" s="597"/>
      <c r="D44" s="280"/>
      <c r="E44" s="281"/>
      <c r="F44" s="281"/>
      <c r="G44" s="280"/>
      <c r="H44" s="280"/>
      <c r="I44" s="280"/>
      <c r="J44" s="280"/>
      <c r="K44" s="280"/>
      <c r="L44" s="148"/>
    </row>
    <row r="45" spans="1:13" ht="15" x14ac:dyDescent="0.3">
      <c r="A45" s="280"/>
      <c r="B45" s="280"/>
      <c r="C45" s="281"/>
      <c r="D45" s="280"/>
      <c r="E45" s="281"/>
      <c r="F45" s="281"/>
      <c r="G45" s="280"/>
      <c r="H45" s="280"/>
      <c r="I45" s="280"/>
      <c r="J45" s="280"/>
      <c r="K45" s="282"/>
      <c r="L45" s="148"/>
    </row>
    <row r="46" spans="1:13" ht="15" customHeight="1" x14ac:dyDescent="0.3">
      <c r="A46" s="280"/>
      <c r="B46" s="280"/>
      <c r="C46" s="281"/>
      <c r="D46" s="598" t="s">
        <v>251</v>
      </c>
      <c r="E46" s="598"/>
      <c r="F46" s="283"/>
      <c r="G46" s="284"/>
      <c r="H46" s="599" t="s">
        <v>441</v>
      </c>
      <c r="I46" s="599"/>
      <c r="J46" s="599"/>
      <c r="K46" s="285"/>
      <c r="L46" s="148"/>
    </row>
    <row r="47" spans="1:13" ht="15" x14ac:dyDescent="0.3">
      <c r="A47" s="280"/>
      <c r="B47" s="280"/>
      <c r="C47" s="281"/>
      <c r="D47" s="280"/>
      <c r="E47" s="281"/>
      <c r="F47" s="281"/>
      <c r="G47" s="280"/>
      <c r="H47" s="600"/>
      <c r="I47" s="600"/>
      <c r="J47" s="600"/>
      <c r="K47" s="285"/>
      <c r="L47" s="148"/>
    </row>
    <row r="48" spans="1:13" ht="15" x14ac:dyDescent="0.3">
      <c r="A48" s="280"/>
      <c r="B48" s="280"/>
      <c r="C48" s="281"/>
      <c r="D48" s="595" t="s">
        <v>127</v>
      </c>
      <c r="E48" s="595"/>
      <c r="F48" s="283"/>
      <c r="G48" s="284"/>
      <c r="H48" s="280"/>
      <c r="I48" s="280"/>
      <c r="J48" s="280"/>
      <c r="K48" s="280"/>
      <c r="L48" s="14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93"/>
  <sheetViews>
    <sheetView showGridLines="0" view="pageBreakPreview" zoomScale="77" zoomScaleNormal="100" zoomScaleSheetLayoutView="77" workbookViewId="0">
      <selection activeCell="B19" sqref="B19"/>
    </sheetView>
  </sheetViews>
  <sheetFormatPr defaultRowHeight="15" x14ac:dyDescent="0.3"/>
  <cols>
    <col min="1" max="1" width="10.5703125" style="23" customWidth="1"/>
    <col min="2" max="2" width="68.42578125" style="22" customWidth="1"/>
    <col min="3" max="3" width="13.85546875" style="2" customWidth="1"/>
    <col min="4" max="4" width="15.28515625" style="2" customWidth="1"/>
    <col min="5" max="16384" width="9.140625" style="2"/>
  </cols>
  <sheetData>
    <row r="1" spans="1:4" x14ac:dyDescent="0.3">
      <c r="A1" s="52" t="s">
        <v>212</v>
      </c>
      <c r="B1" s="95"/>
      <c r="C1" s="588" t="s">
        <v>186</v>
      </c>
      <c r="D1" s="588"/>
    </row>
    <row r="2" spans="1:4" x14ac:dyDescent="0.3">
      <c r="A2" s="54" t="s">
        <v>128</v>
      </c>
      <c r="B2" s="95"/>
      <c r="C2" s="55"/>
      <c r="D2" s="174" t="str">
        <f>'ფორმა N1'!L2</f>
        <v>03/20/2019-04/09/2019</v>
      </c>
    </row>
    <row r="3" spans="1:4" x14ac:dyDescent="0.3">
      <c r="A3" s="92"/>
      <c r="B3" s="95"/>
      <c r="C3" s="55"/>
      <c r="D3" s="55"/>
    </row>
    <row r="4" spans="1:4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</row>
    <row r="5" spans="1:4" x14ac:dyDescent="0.3">
      <c r="A5" s="93" t="str">
        <f>'ფორმა N1'!A5</f>
        <v>მპგ "მოძრაობა თავისუფალი საქართველოსთვის"</v>
      </c>
      <c r="B5" s="94"/>
      <c r="C5" s="94"/>
      <c r="D5" s="42"/>
    </row>
    <row r="6" spans="1:4" x14ac:dyDescent="0.3">
      <c r="A6" s="55"/>
      <c r="B6" s="54"/>
      <c r="C6" s="54"/>
      <c r="D6" s="54"/>
    </row>
    <row r="7" spans="1:4" x14ac:dyDescent="0.3">
      <c r="A7" s="91"/>
      <c r="B7" s="96"/>
      <c r="C7" s="97"/>
      <c r="D7" s="97"/>
    </row>
    <row r="8" spans="1:4" ht="45" x14ac:dyDescent="0.3">
      <c r="A8" s="98" t="s">
        <v>101</v>
      </c>
      <c r="B8" s="98" t="s">
        <v>178</v>
      </c>
      <c r="C8" s="98" t="s">
        <v>286</v>
      </c>
      <c r="D8" s="98" t="s">
        <v>240</v>
      </c>
    </row>
    <row r="9" spans="1:4" x14ac:dyDescent="0.3">
      <c r="A9" s="35"/>
      <c r="B9" s="490"/>
      <c r="C9" s="120"/>
      <c r="D9" s="120"/>
    </row>
    <row r="10" spans="1:4" x14ac:dyDescent="0.3">
      <c r="A10" s="36" t="s">
        <v>179</v>
      </c>
      <c r="B10" s="491"/>
      <c r="C10" s="492">
        <f>SUM(C11,C34)</f>
        <v>6413.56</v>
      </c>
      <c r="D10" s="492">
        <f>SUM(D11,D34)</f>
        <v>89824.749999999985</v>
      </c>
    </row>
    <row r="11" spans="1:4" x14ac:dyDescent="0.3">
      <c r="A11" s="37" t="s">
        <v>180</v>
      </c>
      <c r="B11" s="493"/>
      <c r="C11" s="364">
        <f>SUM(C12:C32)</f>
        <v>2180.04</v>
      </c>
      <c r="D11" s="364">
        <f>SUM(D12:D32)</f>
        <v>81496.499999999985</v>
      </c>
    </row>
    <row r="12" spans="1:4" x14ac:dyDescent="0.3">
      <c r="A12" s="40">
        <v>1110</v>
      </c>
      <c r="B12" s="39" t="s">
        <v>130</v>
      </c>
      <c r="C12" s="366"/>
      <c r="D12" s="366"/>
    </row>
    <row r="13" spans="1:4" x14ac:dyDescent="0.3">
      <c r="A13" s="40">
        <v>1120</v>
      </c>
      <c r="B13" s="39" t="s">
        <v>131</v>
      </c>
      <c r="C13" s="366"/>
      <c r="D13" s="366"/>
    </row>
    <row r="14" spans="1:4" x14ac:dyDescent="0.3">
      <c r="A14" s="40">
        <v>1211</v>
      </c>
      <c r="B14" s="39" t="s">
        <v>132</v>
      </c>
      <c r="C14" s="529" t="s">
        <v>694</v>
      </c>
      <c r="D14" s="355">
        <v>79320.679999999993</v>
      </c>
    </row>
    <row r="15" spans="1:4" x14ac:dyDescent="0.3">
      <c r="A15" s="40">
        <v>1212</v>
      </c>
      <c r="B15" s="39" t="s">
        <v>133</v>
      </c>
      <c r="C15" s="366"/>
      <c r="D15" s="366"/>
    </row>
    <row r="16" spans="1:4" x14ac:dyDescent="0.3">
      <c r="A16" s="40">
        <v>1213</v>
      </c>
      <c r="B16" s="39" t="s">
        <v>134</v>
      </c>
      <c r="C16" s="366"/>
      <c r="D16" s="366"/>
    </row>
    <row r="17" spans="1:4" x14ac:dyDescent="0.3">
      <c r="A17" s="40">
        <v>1214</v>
      </c>
      <c r="B17" s="39" t="s">
        <v>135</v>
      </c>
      <c r="C17" s="366"/>
      <c r="D17" s="366"/>
    </row>
    <row r="18" spans="1:4" x14ac:dyDescent="0.3">
      <c r="A18" s="40">
        <v>1215</v>
      </c>
      <c r="B18" s="39" t="s">
        <v>136</v>
      </c>
      <c r="C18" s="366"/>
      <c r="D18" s="366"/>
    </row>
    <row r="19" spans="1:4" x14ac:dyDescent="0.3">
      <c r="A19" s="40">
        <v>1300</v>
      </c>
      <c r="B19" s="39" t="s">
        <v>137</v>
      </c>
      <c r="C19" s="366"/>
      <c r="D19" s="366"/>
    </row>
    <row r="20" spans="1:4" x14ac:dyDescent="0.3">
      <c r="A20" s="40">
        <v>1410</v>
      </c>
      <c r="B20" s="39" t="s">
        <v>138</v>
      </c>
      <c r="C20" s="366"/>
      <c r="D20" s="366"/>
    </row>
    <row r="21" spans="1:4" x14ac:dyDescent="0.3">
      <c r="A21" s="40">
        <v>1421</v>
      </c>
      <c r="B21" s="39" t="s">
        <v>139</v>
      </c>
      <c r="C21" s="366"/>
      <c r="D21" s="366"/>
    </row>
    <row r="22" spans="1:4" x14ac:dyDescent="0.3">
      <c r="A22" s="40">
        <v>1422</v>
      </c>
      <c r="B22" s="39" t="s">
        <v>140</v>
      </c>
      <c r="C22" s="366"/>
      <c r="D22" s="366"/>
    </row>
    <row r="23" spans="1:4" x14ac:dyDescent="0.3">
      <c r="A23" s="40">
        <v>1423</v>
      </c>
      <c r="B23" s="39" t="s">
        <v>141</v>
      </c>
      <c r="C23" s="366"/>
      <c r="D23" s="366"/>
    </row>
    <row r="24" spans="1:4" x14ac:dyDescent="0.3">
      <c r="A24" s="40">
        <v>1431</v>
      </c>
      <c r="B24" s="39" t="s">
        <v>142</v>
      </c>
      <c r="C24" s="366"/>
      <c r="D24" s="366"/>
    </row>
    <row r="25" spans="1:4" x14ac:dyDescent="0.3">
      <c r="A25" s="40">
        <v>1432</v>
      </c>
      <c r="B25" s="39" t="s">
        <v>143</v>
      </c>
      <c r="C25" s="366"/>
      <c r="D25" s="366"/>
    </row>
    <row r="26" spans="1:4" s="434" customFormat="1" x14ac:dyDescent="0.3">
      <c r="A26" s="40">
        <v>1433</v>
      </c>
      <c r="B26" s="39" t="s">
        <v>144</v>
      </c>
      <c r="C26" s="366"/>
      <c r="D26" s="366"/>
    </row>
    <row r="27" spans="1:4" x14ac:dyDescent="0.3">
      <c r="A27" s="40">
        <v>1441</v>
      </c>
      <c r="B27" s="39" t="s">
        <v>145</v>
      </c>
      <c r="C27" s="366">
        <v>2006.4</v>
      </c>
      <c r="D27" s="366">
        <v>2006.4</v>
      </c>
    </row>
    <row r="28" spans="1:4" x14ac:dyDescent="0.3">
      <c r="A28" s="40">
        <v>1442</v>
      </c>
      <c r="B28" s="39" t="s">
        <v>146</v>
      </c>
      <c r="C28" s="366">
        <v>173.64</v>
      </c>
      <c r="D28" s="366">
        <v>169.42</v>
      </c>
    </row>
    <row r="29" spans="1:4" x14ac:dyDescent="0.3">
      <c r="A29" s="40">
        <v>1443</v>
      </c>
      <c r="B29" s="39" t="s">
        <v>147</v>
      </c>
      <c r="C29" s="366"/>
      <c r="D29" s="366"/>
    </row>
    <row r="30" spans="1:4" x14ac:dyDescent="0.3">
      <c r="A30" s="40">
        <v>1444</v>
      </c>
      <c r="B30" s="39" t="s">
        <v>148</v>
      </c>
      <c r="C30" s="366"/>
      <c r="D30" s="366"/>
    </row>
    <row r="31" spans="1:4" x14ac:dyDescent="0.3">
      <c r="A31" s="40">
        <v>1445</v>
      </c>
      <c r="B31" s="39" t="s">
        <v>149</v>
      </c>
      <c r="C31" s="366"/>
      <c r="D31" s="366"/>
    </row>
    <row r="32" spans="1:4" x14ac:dyDescent="0.3">
      <c r="A32" s="40">
        <v>1446</v>
      </c>
      <c r="B32" s="39" t="s">
        <v>150</v>
      </c>
      <c r="C32" s="366"/>
      <c r="D32" s="366"/>
    </row>
    <row r="33" spans="1:4" x14ac:dyDescent="0.3">
      <c r="A33" s="24"/>
      <c r="C33" s="21"/>
      <c r="D33" s="21"/>
    </row>
    <row r="34" spans="1:4" x14ac:dyDescent="0.3">
      <c r="A34" s="41" t="s">
        <v>181</v>
      </c>
      <c r="B34" s="39"/>
      <c r="C34" s="364">
        <f>SUM(C35:C42)</f>
        <v>4233.5200000000004</v>
      </c>
      <c r="D34" s="364">
        <f>SUM(D35:D42)</f>
        <v>8328.25</v>
      </c>
    </row>
    <row r="35" spans="1:4" x14ac:dyDescent="0.3">
      <c r="A35" s="40">
        <v>2110</v>
      </c>
      <c r="B35" s="39" t="s">
        <v>89</v>
      </c>
      <c r="C35" s="366"/>
      <c r="D35" s="366"/>
    </row>
    <row r="36" spans="1:4" x14ac:dyDescent="0.3">
      <c r="A36" s="40">
        <v>2120</v>
      </c>
      <c r="B36" s="39" t="s">
        <v>151</v>
      </c>
      <c r="C36" s="366"/>
      <c r="D36" s="366"/>
    </row>
    <row r="37" spans="1:4" s="434" customFormat="1" x14ac:dyDescent="0.3">
      <c r="A37" s="40">
        <v>2130</v>
      </c>
      <c r="B37" s="39" t="s">
        <v>90</v>
      </c>
      <c r="C37" s="366">
        <v>882.99</v>
      </c>
      <c r="D37" s="366">
        <v>5428</v>
      </c>
    </row>
    <row r="38" spans="1:4" x14ac:dyDescent="0.3">
      <c r="A38" s="40">
        <v>2140</v>
      </c>
      <c r="B38" s="39" t="s">
        <v>374</v>
      </c>
      <c r="C38" s="366"/>
      <c r="D38" s="366"/>
    </row>
    <row r="39" spans="1:4" x14ac:dyDescent="0.3">
      <c r="A39" s="40">
        <v>2150</v>
      </c>
      <c r="B39" s="39" t="s">
        <v>378</v>
      </c>
      <c r="C39" s="366"/>
      <c r="D39" s="366"/>
    </row>
    <row r="40" spans="1:4" s="434" customFormat="1" x14ac:dyDescent="0.3">
      <c r="A40" s="40">
        <v>2220</v>
      </c>
      <c r="B40" s="39" t="s">
        <v>91</v>
      </c>
      <c r="C40" s="500">
        <v>3350.53</v>
      </c>
      <c r="D40" s="500">
        <v>2900.25</v>
      </c>
    </row>
    <row r="41" spans="1:4" x14ac:dyDescent="0.3">
      <c r="A41" s="40">
        <v>2300</v>
      </c>
      <c r="B41" s="39" t="s">
        <v>152</v>
      </c>
      <c r="C41" s="366"/>
      <c r="D41" s="366"/>
    </row>
    <row r="42" spans="1:4" x14ac:dyDescent="0.3">
      <c r="A42" s="40">
        <v>2400</v>
      </c>
      <c r="B42" s="39" t="s">
        <v>153</v>
      </c>
      <c r="C42" s="366"/>
      <c r="D42" s="366"/>
    </row>
    <row r="43" spans="1:4" x14ac:dyDescent="0.3">
      <c r="A43" s="25"/>
      <c r="C43" s="21"/>
      <c r="D43" s="21"/>
    </row>
    <row r="44" spans="1:4" x14ac:dyDescent="0.3">
      <c r="A44" s="38" t="s">
        <v>185</v>
      </c>
      <c r="B44" s="39"/>
      <c r="C44" s="364">
        <f>SUM(C45,C64)</f>
        <v>14596.23</v>
      </c>
      <c r="D44" s="364">
        <f>SUM(D45,D64)</f>
        <v>43399.199999999997</v>
      </c>
    </row>
    <row r="45" spans="1:4" x14ac:dyDescent="0.3">
      <c r="A45" s="41" t="s">
        <v>182</v>
      </c>
      <c r="B45" s="39"/>
      <c r="C45" s="364">
        <f>SUM(C46:C61)</f>
        <v>0</v>
      </c>
      <c r="D45" s="364">
        <f>SUM(D46:D61)</f>
        <v>0</v>
      </c>
    </row>
    <row r="46" spans="1:4" x14ac:dyDescent="0.3">
      <c r="A46" s="40">
        <v>3100</v>
      </c>
      <c r="B46" s="39" t="s">
        <v>154</v>
      </c>
      <c r="C46" s="366"/>
      <c r="D46" s="366"/>
    </row>
    <row r="47" spans="1:4" s="434" customFormat="1" x14ac:dyDescent="0.3">
      <c r="A47" s="40">
        <v>3210</v>
      </c>
      <c r="B47" s="39" t="s">
        <v>155</v>
      </c>
      <c r="C47" s="366"/>
      <c r="D47" s="366"/>
    </row>
    <row r="48" spans="1:4" x14ac:dyDescent="0.3">
      <c r="A48" s="40">
        <v>3221</v>
      </c>
      <c r="B48" s="39" t="s">
        <v>156</v>
      </c>
      <c r="C48" s="366"/>
      <c r="D48" s="366"/>
    </row>
    <row r="49" spans="1:4" x14ac:dyDescent="0.3">
      <c r="A49" s="40">
        <v>3222</v>
      </c>
      <c r="B49" s="39" t="s">
        <v>157</v>
      </c>
      <c r="C49" s="366"/>
      <c r="D49" s="366"/>
    </row>
    <row r="50" spans="1:4" x14ac:dyDescent="0.3">
      <c r="A50" s="40">
        <v>3223</v>
      </c>
      <c r="B50" s="39" t="s">
        <v>158</v>
      </c>
      <c r="C50" s="366"/>
      <c r="D50" s="366"/>
    </row>
    <row r="51" spans="1:4" x14ac:dyDescent="0.3">
      <c r="A51" s="40">
        <v>3224</v>
      </c>
      <c r="B51" s="39" t="s">
        <v>159</v>
      </c>
      <c r="C51" s="366"/>
      <c r="D51" s="366"/>
    </row>
    <row r="52" spans="1:4" x14ac:dyDescent="0.3">
      <c r="A52" s="40">
        <v>3231</v>
      </c>
      <c r="B52" s="39" t="s">
        <v>160</v>
      </c>
      <c r="C52" s="366"/>
      <c r="D52" s="366"/>
    </row>
    <row r="53" spans="1:4" x14ac:dyDescent="0.3">
      <c r="A53" s="40">
        <v>3232</v>
      </c>
      <c r="B53" s="39" t="s">
        <v>161</v>
      </c>
      <c r="C53" s="366"/>
      <c r="D53" s="366"/>
    </row>
    <row r="54" spans="1:4" x14ac:dyDescent="0.3">
      <c r="A54" s="40">
        <v>3234</v>
      </c>
      <c r="B54" s="39" t="s">
        <v>162</v>
      </c>
      <c r="C54" s="366"/>
      <c r="D54" s="366"/>
    </row>
    <row r="55" spans="1:4" ht="30" x14ac:dyDescent="0.3">
      <c r="A55" s="40">
        <v>3236</v>
      </c>
      <c r="B55" s="39" t="s">
        <v>177</v>
      </c>
      <c r="C55" s="366"/>
      <c r="D55" s="366"/>
    </row>
    <row r="56" spans="1:4" ht="45" x14ac:dyDescent="0.3">
      <c r="A56" s="40">
        <v>3237</v>
      </c>
      <c r="B56" s="39" t="s">
        <v>163</v>
      </c>
      <c r="C56" s="366"/>
      <c r="D56" s="366"/>
    </row>
    <row r="57" spans="1:4" x14ac:dyDescent="0.3">
      <c r="A57" s="40">
        <v>3241</v>
      </c>
      <c r="B57" s="39" t="s">
        <v>164</v>
      </c>
      <c r="C57" s="366"/>
      <c r="D57" s="366"/>
    </row>
    <row r="58" spans="1:4" x14ac:dyDescent="0.3">
      <c r="A58" s="40">
        <v>3242</v>
      </c>
      <c r="B58" s="39" t="s">
        <v>165</v>
      </c>
      <c r="C58" s="366"/>
      <c r="D58" s="366"/>
    </row>
    <row r="59" spans="1:4" x14ac:dyDescent="0.3">
      <c r="A59" s="40">
        <v>3243</v>
      </c>
      <c r="B59" s="39" t="s">
        <v>166</v>
      </c>
      <c r="C59" s="366"/>
      <c r="D59" s="366"/>
    </row>
    <row r="60" spans="1:4" x14ac:dyDescent="0.3">
      <c r="A60" s="40">
        <v>3245</v>
      </c>
      <c r="B60" s="39" t="s">
        <v>167</v>
      </c>
      <c r="C60" s="366"/>
      <c r="D60" s="366"/>
    </row>
    <row r="61" spans="1:4" x14ac:dyDescent="0.3">
      <c r="A61" s="40">
        <v>3246</v>
      </c>
      <c r="B61" s="39" t="s">
        <v>168</v>
      </c>
      <c r="C61" s="366"/>
      <c r="D61" s="366"/>
    </row>
    <row r="62" spans="1:4" x14ac:dyDescent="0.3">
      <c r="A62" s="25"/>
      <c r="C62" s="21"/>
      <c r="D62" s="21"/>
    </row>
    <row r="63" spans="1:4" x14ac:dyDescent="0.3">
      <c r="A63" s="26"/>
      <c r="C63" s="21"/>
      <c r="D63" s="21"/>
    </row>
    <row r="64" spans="1:4" x14ac:dyDescent="0.3">
      <c r="A64" s="41" t="s">
        <v>183</v>
      </c>
      <c r="B64" s="39"/>
      <c r="C64" s="364">
        <f>SUM(C65:C67)</f>
        <v>14596.23</v>
      </c>
      <c r="D64" s="364">
        <v>43399.199999999997</v>
      </c>
    </row>
    <row r="65" spans="1:4" ht="19.5" customHeight="1" x14ac:dyDescent="0.3">
      <c r="A65" s="40">
        <v>5100</v>
      </c>
      <c r="B65" s="39" t="s">
        <v>238</v>
      </c>
      <c r="C65" s="366"/>
      <c r="D65" s="366"/>
    </row>
    <row r="66" spans="1:4" ht="18.75" customHeight="1" x14ac:dyDescent="0.3">
      <c r="A66" s="40">
        <v>5220</v>
      </c>
      <c r="B66" s="39" t="s">
        <v>387</v>
      </c>
      <c r="C66" s="366">
        <v>14596.23</v>
      </c>
      <c r="D66" s="366">
        <f>D10-D45</f>
        <v>89824.749999999985</v>
      </c>
    </row>
    <row r="67" spans="1:4" x14ac:dyDescent="0.3">
      <c r="A67" s="40">
        <v>5230</v>
      </c>
      <c r="B67" s="39" t="s">
        <v>388</v>
      </c>
      <c r="C67" s="366"/>
      <c r="D67" s="366"/>
    </row>
    <row r="68" spans="1:4" x14ac:dyDescent="0.3">
      <c r="A68" s="25"/>
      <c r="C68" s="21"/>
      <c r="D68" s="21"/>
    </row>
    <row r="69" spans="1:4" x14ac:dyDescent="0.3">
      <c r="A69" s="21"/>
      <c r="C69" s="21"/>
      <c r="D69" s="21"/>
    </row>
    <row r="70" spans="1:4" x14ac:dyDescent="0.3">
      <c r="A70" s="38" t="s">
        <v>184</v>
      </c>
      <c r="B70" s="39"/>
      <c r="C70" s="366"/>
      <c r="D70" s="366"/>
    </row>
    <row r="71" spans="1:4" ht="30" x14ac:dyDescent="0.3">
      <c r="A71" s="40">
        <v>1</v>
      </c>
      <c r="B71" s="39" t="s">
        <v>169</v>
      </c>
      <c r="C71" s="366"/>
      <c r="D71" s="366"/>
    </row>
    <row r="72" spans="1:4" x14ac:dyDescent="0.3">
      <c r="A72" s="40">
        <v>2</v>
      </c>
      <c r="B72" s="39" t="s">
        <v>170</v>
      </c>
      <c r="C72" s="366"/>
      <c r="D72" s="366"/>
    </row>
    <row r="73" spans="1:4" x14ac:dyDescent="0.3">
      <c r="A73" s="40">
        <v>3</v>
      </c>
      <c r="B73" s="39" t="s">
        <v>171</v>
      </c>
      <c r="C73" s="366"/>
      <c r="D73" s="366"/>
    </row>
    <row r="74" spans="1:4" x14ac:dyDescent="0.3">
      <c r="A74" s="40">
        <v>4</v>
      </c>
      <c r="B74" s="39" t="s">
        <v>341</v>
      </c>
      <c r="C74" s="366"/>
      <c r="D74" s="366"/>
    </row>
    <row r="75" spans="1:4" x14ac:dyDescent="0.3">
      <c r="A75" s="40">
        <v>5</v>
      </c>
      <c r="B75" s="39" t="s">
        <v>172</v>
      </c>
      <c r="C75" s="366"/>
      <c r="D75" s="366"/>
    </row>
    <row r="76" spans="1:4" x14ac:dyDescent="0.3">
      <c r="A76" s="40">
        <v>6</v>
      </c>
      <c r="B76" s="39" t="s">
        <v>173</v>
      </c>
      <c r="C76" s="366"/>
      <c r="D76" s="366"/>
    </row>
    <row r="77" spans="1:4" x14ac:dyDescent="0.3">
      <c r="A77" s="40">
        <v>7</v>
      </c>
      <c r="B77" s="39" t="s">
        <v>174</v>
      </c>
      <c r="C77" s="366"/>
      <c r="D77" s="366"/>
    </row>
    <row r="78" spans="1:4" x14ac:dyDescent="0.3">
      <c r="A78" s="40">
        <v>8</v>
      </c>
      <c r="B78" s="39" t="s">
        <v>175</v>
      </c>
      <c r="C78" s="366"/>
      <c r="D78" s="366"/>
    </row>
    <row r="79" spans="1:4" x14ac:dyDescent="0.3">
      <c r="A79" s="40">
        <v>9</v>
      </c>
      <c r="B79" s="39" t="s">
        <v>176</v>
      </c>
      <c r="C79" s="8"/>
      <c r="D79" s="8"/>
    </row>
    <row r="83" spans="1:4" x14ac:dyDescent="0.3">
      <c r="A83" s="2"/>
      <c r="B83" s="2"/>
    </row>
    <row r="84" spans="1:4" x14ac:dyDescent="0.3">
      <c r="A84" s="47" t="s">
        <v>96</v>
      </c>
      <c r="B84" s="2"/>
    </row>
    <row r="85" spans="1:4" x14ac:dyDescent="0.3">
      <c r="A85" s="2"/>
      <c r="B85" s="2"/>
    </row>
    <row r="86" spans="1:4" x14ac:dyDescent="0.3">
      <c r="A86" s="2"/>
      <c r="B86" s="2"/>
      <c r="D86" s="12"/>
    </row>
    <row r="87" spans="1:4" x14ac:dyDescent="0.3">
      <c r="A87"/>
      <c r="B87" s="47" t="s">
        <v>398</v>
      </c>
      <c r="D87" s="12"/>
    </row>
    <row r="88" spans="1:4" x14ac:dyDescent="0.3">
      <c r="A88"/>
      <c r="B88" s="2" t="s">
        <v>399</v>
      </c>
      <c r="D88" s="12"/>
    </row>
    <row r="89" spans="1:4" customFormat="1" ht="12.75" x14ac:dyDescent="0.2">
      <c r="B89" s="45" t="s">
        <v>127</v>
      </c>
    </row>
    <row r="90" spans="1:4" customFormat="1" ht="12.75" x14ac:dyDescent="0.2"/>
    <row r="91" spans="1:4" customFormat="1" ht="12.75" x14ac:dyDescent="0.2"/>
    <row r="92" spans="1:4" customFormat="1" ht="12.75" x14ac:dyDescent="0.2"/>
    <row r="93" spans="1:4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28.7109375" style="2" customWidth="1"/>
    <col min="3" max="3" width="27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2" t="s">
        <v>404</v>
      </c>
      <c r="B1" s="54"/>
      <c r="C1" s="54"/>
      <c r="D1" s="54"/>
      <c r="E1" s="54"/>
      <c r="F1" s="54"/>
      <c r="G1" s="54"/>
      <c r="H1" s="54"/>
      <c r="I1" s="585" t="s">
        <v>97</v>
      </c>
      <c r="J1" s="585"/>
      <c r="K1" s="81"/>
    </row>
    <row r="2" spans="1:11" x14ac:dyDescent="0.3">
      <c r="A2" s="54" t="s">
        <v>128</v>
      </c>
      <c r="B2" s="54"/>
      <c r="C2" s="54"/>
      <c r="D2" s="54"/>
      <c r="E2" s="54"/>
      <c r="F2" s="54"/>
      <c r="G2" s="54"/>
      <c r="H2" s="54"/>
      <c r="I2" s="582" t="str">
        <f>'ფორმა N1'!L2</f>
        <v>03/20/2019-04/09/2019</v>
      </c>
      <c r="J2" s="583"/>
      <c r="K2" s="81"/>
    </row>
    <row r="3" spans="1:11" x14ac:dyDescent="0.3">
      <c r="A3" s="54"/>
      <c r="B3" s="54"/>
      <c r="C3" s="54"/>
      <c r="D3" s="54"/>
      <c r="E3" s="54"/>
      <c r="F3" s="54"/>
      <c r="G3" s="54"/>
      <c r="H3" s="54"/>
      <c r="I3" s="53"/>
      <c r="J3" s="53"/>
      <c r="K3" s="81"/>
    </row>
    <row r="4" spans="1:11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99"/>
      <c r="G4" s="54"/>
      <c r="H4" s="54"/>
      <c r="I4" s="54"/>
      <c r="J4" s="54"/>
      <c r="K4" s="81"/>
    </row>
    <row r="5" spans="1:11" x14ac:dyDescent="0.3">
      <c r="A5" s="171" t="str">
        <f>'ფორმა N1'!A5</f>
        <v>მპგ "მოძრაობა თავისუფალი საქართველოსთვის"</v>
      </c>
      <c r="B5" s="293"/>
      <c r="C5" s="293"/>
      <c r="D5" s="293"/>
      <c r="E5" s="293"/>
      <c r="F5" s="294"/>
      <c r="G5" s="293"/>
      <c r="H5" s="293"/>
      <c r="I5" s="293"/>
      <c r="J5" s="293"/>
      <c r="K5" s="81"/>
    </row>
    <row r="6" spans="1:11" x14ac:dyDescent="0.3">
      <c r="A6" s="55"/>
      <c r="B6" s="55"/>
      <c r="C6" s="54"/>
      <c r="D6" s="54"/>
      <c r="E6" s="54"/>
      <c r="F6" s="99"/>
      <c r="G6" s="54"/>
      <c r="H6" s="54"/>
      <c r="I6" s="54"/>
      <c r="J6" s="54"/>
      <c r="K6" s="81"/>
    </row>
    <row r="7" spans="1:11" x14ac:dyDescent="0.3">
      <c r="A7" s="100"/>
      <c r="B7" s="97"/>
      <c r="C7" s="97"/>
      <c r="D7" s="97"/>
      <c r="E7" s="97"/>
      <c r="F7" s="97"/>
      <c r="G7" s="97"/>
      <c r="H7" s="97"/>
      <c r="I7" s="97"/>
      <c r="J7" s="97"/>
      <c r="K7" s="81"/>
    </row>
    <row r="8" spans="1:11" s="21" customFormat="1" ht="45" x14ac:dyDescent="0.3">
      <c r="A8" s="102" t="s">
        <v>64</v>
      </c>
      <c r="B8" s="102" t="s">
        <v>99</v>
      </c>
      <c r="C8" s="103" t="s">
        <v>101</v>
      </c>
      <c r="D8" s="103" t="s">
        <v>258</v>
      </c>
      <c r="E8" s="103" t="s">
        <v>100</v>
      </c>
      <c r="F8" s="101" t="s">
        <v>239</v>
      </c>
      <c r="G8" s="101" t="s">
        <v>277</v>
      </c>
      <c r="H8" s="101" t="s">
        <v>278</v>
      </c>
      <c r="I8" s="101" t="s">
        <v>240</v>
      </c>
      <c r="J8" s="104" t="s">
        <v>102</v>
      </c>
      <c r="K8" s="81"/>
    </row>
    <row r="9" spans="1:11" s="21" customFormat="1" x14ac:dyDescent="0.3">
      <c r="A9" s="121">
        <v>1</v>
      </c>
      <c r="B9" s="121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81"/>
    </row>
    <row r="10" spans="1:11" s="21" customFormat="1" ht="18" x14ac:dyDescent="0.35">
      <c r="A10" s="121">
        <v>1</v>
      </c>
      <c r="B10" s="525" t="s">
        <v>495</v>
      </c>
      <c r="C10" s="420" t="s">
        <v>632</v>
      </c>
      <c r="D10" s="526" t="s">
        <v>209</v>
      </c>
      <c r="E10" s="527">
        <v>42972</v>
      </c>
      <c r="F10" s="529" t="s">
        <v>694</v>
      </c>
      <c r="G10" s="528">
        <v>42085</v>
      </c>
      <c r="H10" s="528">
        <v>56521.26</v>
      </c>
      <c r="I10" s="355">
        <v>79320.679999999993</v>
      </c>
      <c r="J10" s="122"/>
      <c r="K10" s="81"/>
    </row>
    <row r="11" spans="1:11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spans="1:1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spans="1:1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spans="1:1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spans="1:11" x14ac:dyDescent="0.3">
      <c r="A15" s="80"/>
      <c r="B15" s="181" t="s">
        <v>96</v>
      </c>
      <c r="C15" s="80"/>
      <c r="D15" s="80"/>
      <c r="E15" s="80"/>
      <c r="F15" s="182"/>
      <c r="G15" s="80"/>
      <c r="H15" s="80"/>
      <c r="I15" s="80"/>
      <c r="J15" s="80"/>
    </row>
    <row r="16" spans="1:11" x14ac:dyDescent="0.3">
      <c r="A16" s="80"/>
      <c r="B16" s="80"/>
      <c r="C16" s="80"/>
      <c r="D16" s="80"/>
      <c r="E16" s="80"/>
      <c r="F16" s="78"/>
      <c r="G16" s="78"/>
      <c r="H16" s="78"/>
      <c r="I16" s="78"/>
      <c r="J16" s="78"/>
    </row>
    <row r="17" spans="1:10" x14ac:dyDescent="0.3">
      <c r="A17" s="80"/>
      <c r="B17" s="80"/>
      <c r="C17" s="208"/>
      <c r="D17" s="80"/>
      <c r="E17" s="80"/>
      <c r="F17" s="208"/>
      <c r="G17" s="209"/>
      <c r="H17" s="209"/>
      <c r="I17" s="78"/>
      <c r="J17" s="78"/>
    </row>
    <row r="18" spans="1:10" x14ac:dyDescent="0.3">
      <c r="A18" s="78"/>
      <c r="B18" s="80"/>
      <c r="C18" s="183" t="s">
        <v>251</v>
      </c>
      <c r="D18" s="183"/>
      <c r="E18" s="80"/>
      <c r="F18" s="80" t="s">
        <v>256</v>
      </c>
      <c r="G18" s="78"/>
      <c r="H18" s="78"/>
      <c r="I18" s="78"/>
      <c r="J18" s="78"/>
    </row>
    <row r="19" spans="1:10" x14ac:dyDescent="0.3">
      <c r="A19" s="78"/>
      <c r="B19" s="80"/>
      <c r="C19" s="184" t="s">
        <v>127</v>
      </c>
      <c r="D19" s="80"/>
      <c r="E19" s="80"/>
      <c r="F19" s="80" t="s">
        <v>252</v>
      </c>
      <c r="G19" s="78"/>
      <c r="H19" s="78"/>
      <c r="I19" s="78"/>
      <c r="J19" s="78"/>
    </row>
    <row r="20" spans="1:10" customFormat="1" x14ac:dyDescent="0.3">
      <c r="A20" s="78"/>
      <c r="B20" s="80"/>
      <c r="C20" s="80"/>
      <c r="D20" s="184"/>
      <c r="E20" s="78"/>
      <c r="F20" s="78"/>
      <c r="G20" s="78"/>
      <c r="H20" s="78"/>
      <c r="I20" s="78"/>
      <c r="J20" s="78"/>
    </row>
    <row r="21" spans="1:10" customFormat="1" ht="12.75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B1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48" customWidth="1"/>
    <col min="2" max="2" width="13.28515625" style="148" customWidth="1"/>
    <col min="3" max="3" width="21.42578125" style="148" customWidth="1"/>
    <col min="4" max="4" width="17.85546875" style="148" customWidth="1"/>
    <col min="5" max="5" width="12.7109375" style="148" customWidth="1"/>
    <col min="6" max="6" width="36.85546875" style="148" customWidth="1"/>
    <col min="7" max="7" width="22.28515625" style="148" customWidth="1"/>
    <col min="8" max="8" width="0.5703125" style="148" customWidth="1"/>
    <col min="9" max="16384" width="9.140625" style="148"/>
  </cols>
  <sheetData>
    <row r="1" spans="1:8" x14ac:dyDescent="0.3">
      <c r="A1" s="52" t="s">
        <v>344</v>
      </c>
      <c r="B1" s="54"/>
      <c r="C1" s="54"/>
      <c r="D1" s="54"/>
      <c r="E1" s="54"/>
      <c r="F1" s="54"/>
      <c r="G1" s="127" t="s">
        <v>97</v>
      </c>
      <c r="H1" s="128"/>
    </row>
    <row r="2" spans="1:8" x14ac:dyDescent="0.3">
      <c r="A2" s="54" t="s">
        <v>128</v>
      </c>
      <c r="B2" s="54"/>
      <c r="C2" s="54"/>
      <c r="D2" s="54"/>
      <c r="E2" s="54"/>
      <c r="F2" s="54"/>
      <c r="G2" s="129" t="str">
        <f>'ფორმა N1'!L2</f>
        <v>03/20/2019-04/09/2019</v>
      </c>
      <c r="H2" s="128"/>
    </row>
    <row r="3" spans="1:8" x14ac:dyDescent="0.3">
      <c r="A3" s="54"/>
      <c r="B3" s="54"/>
      <c r="C3" s="54"/>
      <c r="D3" s="54"/>
      <c r="E3" s="54"/>
      <c r="F3" s="54"/>
      <c r="G3" s="79"/>
      <c r="H3" s="128"/>
    </row>
    <row r="4" spans="1:8" x14ac:dyDescent="0.3">
      <c r="A4" s="55" t="str">
        <f>'[2]ფორმა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80"/>
    </row>
    <row r="5" spans="1:8" x14ac:dyDescent="0.3">
      <c r="A5" s="171" t="str">
        <f>'ფორმა N1'!A5</f>
        <v>მპგ "მოძრაობა თავისუფალი საქართველოსთვის"</v>
      </c>
      <c r="B5" s="171"/>
      <c r="C5" s="171"/>
      <c r="D5" s="171"/>
      <c r="E5" s="171"/>
      <c r="F5" s="171"/>
      <c r="G5" s="171"/>
      <c r="H5" s="80"/>
    </row>
    <row r="6" spans="1:8" x14ac:dyDescent="0.3">
      <c r="A6" s="55"/>
      <c r="B6" s="54"/>
      <c r="C6" s="54"/>
      <c r="D6" s="54"/>
      <c r="E6" s="54"/>
      <c r="F6" s="54"/>
      <c r="G6" s="54"/>
      <c r="H6" s="80"/>
    </row>
    <row r="7" spans="1:8" x14ac:dyDescent="0.3">
      <c r="A7" s="54"/>
      <c r="B7" s="54"/>
      <c r="C7" s="54"/>
      <c r="D7" s="54"/>
      <c r="E7" s="54"/>
      <c r="F7" s="54"/>
      <c r="G7" s="54"/>
      <c r="H7" s="81"/>
    </row>
    <row r="8" spans="1:8" ht="45.75" customHeight="1" x14ac:dyDescent="0.3">
      <c r="A8" s="130" t="s">
        <v>295</v>
      </c>
      <c r="B8" s="130" t="s">
        <v>129</v>
      </c>
      <c r="C8" s="131" t="s">
        <v>342</v>
      </c>
      <c r="D8" s="131" t="s">
        <v>343</v>
      </c>
      <c r="E8" s="131" t="s">
        <v>258</v>
      </c>
      <c r="F8" s="130" t="s">
        <v>300</v>
      </c>
      <c r="G8" s="131" t="s">
        <v>296</v>
      </c>
      <c r="H8" s="81"/>
    </row>
    <row r="9" spans="1:8" x14ac:dyDescent="0.3">
      <c r="A9" s="132" t="s">
        <v>297</v>
      </c>
      <c r="B9" s="133"/>
      <c r="C9" s="134"/>
      <c r="D9" s="135"/>
      <c r="E9" s="135"/>
      <c r="F9" s="135"/>
      <c r="G9" s="136"/>
      <c r="H9" s="81"/>
    </row>
    <row r="10" spans="1:8" ht="15.75" x14ac:dyDescent="0.3">
      <c r="A10" s="133">
        <v>1</v>
      </c>
      <c r="B10" s="119"/>
      <c r="C10" s="137"/>
      <c r="D10" s="138"/>
      <c r="E10" s="138"/>
      <c r="F10" s="138"/>
      <c r="G10" s="139" t="str">
        <f>IF(ISBLANK(B10),"",G9+C10-D10)</f>
        <v/>
      </c>
      <c r="H10" s="81"/>
    </row>
    <row r="11" spans="1:8" ht="15.75" x14ac:dyDescent="0.3">
      <c r="A11" s="133">
        <v>2</v>
      </c>
      <c r="B11" s="119"/>
      <c r="C11" s="137"/>
      <c r="D11" s="138"/>
      <c r="E11" s="138"/>
      <c r="F11" s="138"/>
      <c r="G11" s="139" t="str">
        <f t="shared" ref="G11:G38" si="0">IF(ISBLANK(B11),"",G10+C11-D11)</f>
        <v/>
      </c>
      <c r="H11" s="81"/>
    </row>
    <row r="12" spans="1:8" ht="15.75" x14ac:dyDescent="0.3">
      <c r="A12" s="133">
        <v>3</v>
      </c>
      <c r="B12" s="119"/>
      <c r="C12" s="137"/>
      <c r="D12" s="138"/>
      <c r="E12" s="138"/>
      <c r="F12" s="138"/>
      <c r="G12" s="139" t="str">
        <f t="shared" si="0"/>
        <v/>
      </c>
      <c r="H12" s="81"/>
    </row>
    <row r="13" spans="1:8" ht="15.75" x14ac:dyDescent="0.3">
      <c r="A13" s="133">
        <v>4</v>
      </c>
      <c r="B13" s="119"/>
      <c r="C13" s="137"/>
      <c r="D13" s="138"/>
      <c r="E13" s="138"/>
      <c r="F13" s="138"/>
      <c r="G13" s="139" t="str">
        <f t="shared" si="0"/>
        <v/>
      </c>
      <c r="H13" s="81"/>
    </row>
    <row r="14" spans="1:8" ht="15.75" x14ac:dyDescent="0.3">
      <c r="A14" s="133">
        <v>5</v>
      </c>
      <c r="B14" s="119"/>
      <c r="C14" s="137"/>
      <c r="D14" s="138"/>
      <c r="E14" s="138"/>
      <c r="F14" s="138"/>
      <c r="G14" s="139" t="str">
        <f t="shared" si="0"/>
        <v/>
      </c>
      <c r="H14" s="81"/>
    </row>
    <row r="15" spans="1:8" ht="15.75" x14ac:dyDescent="0.3">
      <c r="A15" s="133">
        <v>6</v>
      </c>
      <c r="B15" s="119"/>
      <c r="C15" s="137"/>
      <c r="D15" s="138"/>
      <c r="E15" s="138"/>
      <c r="F15" s="138"/>
      <c r="G15" s="139" t="str">
        <f t="shared" si="0"/>
        <v/>
      </c>
      <c r="H15" s="81"/>
    </row>
    <row r="16" spans="1:8" ht="15.75" x14ac:dyDescent="0.3">
      <c r="A16" s="133">
        <v>7</v>
      </c>
      <c r="B16" s="119"/>
      <c r="C16" s="137"/>
      <c r="D16" s="138"/>
      <c r="E16" s="138"/>
      <c r="F16" s="138"/>
      <c r="G16" s="139" t="str">
        <f t="shared" si="0"/>
        <v/>
      </c>
      <c r="H16" s="81"/>
    </row>
    <row r="17" spans="1:8" ht="15.75" x14ac:dyDescent="0.3">
      <c r="A17" s="133">
        <v>8</v>
      </c>
      <c r="B17" s="119"/>
      <c r="C17" s="137"/>
      <c r="D17" s="138"/>
      <c r="E17" s="138"/>
      <c r="F17" s="138"/>
      <c r="G17" s="139" t="str">
        <f t="shared" si="0"/>
        <v/>
      </c>
      <c r="H17" s="81"/>
    </row>
    <row r="18" spans="1:8" ht="15.75" x14ac:dyDescent="0.3">
      <c r="A18" s="133">
        <v>9</v>
      </c>
      <c r="B18" s="119"/>
      <c r="C18" s="137"/>
      <c r="D18" s="138"/>
      <c r="E18" s="138"/>
      <c r="F18" s="138"/>
      <c r="G18" s="139" t="str">
        <f t="shared" si="0"/>
        <v/>
      </c>
      <c r="H18" s="81"/>
    </row>
    <row r="19" spans="1:8" ht="15.75" x14ac:dyDescent="0.3">
      <c r="A19" s="133">
        <v>10</v>
      </c>
      <c r="B19" s="119"/>
      <c r="C19" s="137"/>
      <c r="D19" s="138"/>
      <c r="E19" s="138"/>
      <c r="F19" s="138"/>
      <c r="G19" s="139" t="str">
        <f t="shared" si="0"/>
        <v/>
      </c>
      <c r="H19" s="81"/>
    </row>
    <row r="20" spans="1:8" ht="15.75" x14ac:dyDescent="0.3">
      <c r="A20" s="133">
        <v>11</v>
      </c>
      <c r="B20" s="119"/>
      <c r="C20" s="137"/>
      <c r="D20" s="138"/>
      <c r="E20" s="138"/>
      <c r="F20" s="138"/>
      <c r="G20" s="139" t="str">
        <f t="shared" si="0"/>
        <v/>
      </c>
      <c r="H20" s="81"/>
    </row>
    <row r="21" spans="1:8" ht="15.75" x14ac:dyDescent="0.3">
      <c r="A21" s="133">
        <v>12</v>
      </c>
      <c r="B21" s="119"/>
      <c r="C21" s="137"/>
      <c r="D21" s="138"/>
      <c r="E21" s="138"/>
      <c r="F21" s="138"/>
      <c r="G21" s="139" t="str">
        <f t="shared" si="0"/>
        <v/>
      </c>
      <c r="H21" s="81"/>
    </row>
    <row r="22" spans="1:8" ht="15.75" x14ac:dyDescent="0.3">
      <c r="A22" s="133">
        <v>13</v>
      </c>
      <c r="B22" s="119"/>
      <c r="C22" s="137"/>
      <c r="D22" s="138"/>
      <c r="E22" s="138"/>
      <c r="F22" s="138"/>
      <c r="G22" s="139" t="str">
        <f t="shared" si="0"/>
        <v/>
      </c>
      <c r="H22" s="81"/>
    </row>
    <row r="23" spans="1:8" ht="15.75" x14ac:dyDescent="0.3">
      <c r="A23" s="133">
        <v>14</v>
      </c>
      <c r="B23" s="119"/>
      <c r="C23" s="137"/>
      <c r="D23" s="138"/>
      <c r="E23" s="138"/>
      <c r="F23" s="138"/>
      <c r="G23" s="139" t="str">
        <f t="shared" si="0"/>
        <v/>
      </c>
      <c r="H23" s="81"/>
    </row>
    <row r="24" spans="1:8" ht="15.75" x14ac:dyDescent="0.3">
      <c r="A24" s="133">
        <v>15</v>
      </c>
      <c r="B24" s="119"/>
      <c r="C24" s="137"/>
      <c r="D24" s="138"/>
      <c r="E24" s="138"/>
      <c r="F24" s="138"/>
      <c r="G24" s="139" t="str">
        <f t="shared" si="0"/>
        <v/>
      </c>
      <c r="H24" s="81"/>
    </row>
    <row r="25" spans="1:8" ht="15.75" x14ac:dyDescent="0.3">
      <c r="A25" s="133">
        <v>16</v>
      </c>
      <c r="B25" s="119"/>
      <c r="C25" s="137"/>
      <c r="D25" s="138"/>
      <c r="E25" s="138"/>
      <c r="F25" s="138"/>
      <c r="G25" s="139" t="str">
        <f t="shared" si="0"/>
        <v/>
      </c>
      <c r="H25" s="81"/>
    </row>
    <row r="26" spans="1:8" ht="15.75" x14ac:dyDescent="0.3">
      <c r="A26" s="133">
        <v>17</v>
      </c>
      <c r="B26" s="119"/>
      <c r="C26" s="137"/>
      <c r="D26" s="138"/>
      <c r="E26" s="138"/>
      <c r="F26" s="138"/>
      <c r="G26" s="139" t="str">
        <f t="shared" si="0"/>
        <v/>
      </c>
      <c r="H26" s="81"/>
    </row>
    <row r="27" spans="1:8" ht="15.75" x14ac:dyDescent="0.3">
      <c r="A27" s="133">
        <v>18</v>
      </c>
      <c r="B27" s="119"/>
      <c r="C27" s="137"/>
      <c r="D27" s="138"/>
      <c r="E27" s="138"/>
      <c r="F27" s="138"/>
      <c r="G27" s="139" t="str">
        <f t="shared" si="0"/>
        <v/>
      </c>
      <c r="H27" s="81"/>
    </row>
    <row r="28" spans="1:8" ht="15.75" x14ac:dyDescent="0.3">
      <c r="A28" s="133">
        <v>19</v>
      </c>
      <c r="B28" s="119"/>
      <c r="C28" s="137"/>
      <c r="D28" s="138"/>
      <c r="E28" s="138"/>
      <c r="F28" s="138"/>
      <c r="G28" s="139" t="str">
        <f t="shared" si="0"/>
        <v/>
      </c>
      <c r="H28" s="81"/>
    </row>
    <row r="29" spans="1:8" ht="15.75" x14ac:dyDescent="0.3">
      <c r="A29" s="133">
        <v>20</v>
      </c>
      <c r="B29" s="119"/>
      <c r="C29" s="137"/>
      <c r="D29" s="138"/>
      <c r="E29" s="138"/>
      <c r="F29" s="138"/>
      <c r="G29" s="139" t="str">
        <f t="shared" si="0"/>
        <v/>
      </c>
      <c r="H29" s="81"/>
    </row>
    <row r="30" spans="1:8" ht="15.75" x14ac:dyDescent="0.3">
      <c r="A30" s="133">
        <v>21</v>
      </c>
      <c r="B30" s="119"/>
      <c r="C30" s="140"/>
      <c r="D30" s="141"/>
      <c r="E30" s="141"/>
      <c r="F30" s="141"/>
      <c r="G30" s="139" t="str">
        <f t="shared" si="0"/>
        <v/>
      </c>
      <c r="H30" s="81"/>
    </row>
    <row r="31" spans="1:8" ht="15.75" x14ac:dyDescent="0.3">
      <c r="A31" s="133">
        <v>22</v>
      </c>
      <c r="B31" s="119"/>
      <c r="C31" s="140"/>
      <c r="D31" s="141"/>
      <c r="E31" s="141"/>
      <c r="F31" s="141"/>
      <c r="G31" s="139" t="str">
        <f t="shared" si="0"/>
        <v/>
      </c>
      <c r="H31" s="81"/>
    </row>
    <row r="32" spans="1:8" ht="15.75" x14ac:dyDescent="0.3">
      <c r="A32" s="133">
        <v>23</v>
      </c>
      <c r="B32" s="119"/>
      <c r="C32" s="140"/>
      <c r="D32" s="141"/>
      <c r="E32" s="141"/>
      <c r="F32" s="141"/>
      <c r="G32" s="139" t="str">
        <f t="shared" si="0"/>
        <v/>
      </c>
      <c r="H32" s="81"/>
    </row>
    <row r="33" spans="1:10" ht="15.75" x14ac:dyDescent="0.3">
      <c r="A33" s="133">
        <v>24</v>
      </c>
      <c r="B33" s="119"/>
      <c r="C33" s="140"/>
      <c r="D33" s="141"/>
      <c r="E33" s="141"/>
      <c r="F33" s="141"/>
      <c r="G33" s="139" t="str">
        <f t="shared" si="0"/>
        <v/>
      </c>
      <c r="H33" s="81"/>
    </row>
    <row r="34" spans="1:10" ht="15.75" x14ac:dyDescent="0.3">
      <c r="A34" s="133">
        <v>25</v>
      </c>
      <c r="B34" s="119"/>
      <c r="C34" s="140"/>
      <c r="D34" s="141"/>
      <c r="E34" s="141"/>
      <c r="F34" s="141"/>
      <c r="G34" s="139" t="str">
        <f t="shared" si="0"/>
        <v/>
      </c>
      <c r="H34" s="81"/>
    </row>
    <row r="35" spans="1:10" ht="15.75" x14ac:dyDescent="0.3">
      <c r="A35" s="133">
        <v>26</v>
      </c>
      <c r="B35" s="119"/>
      <c r="C35" s="140"/>
      <c r="D35" s="141"/>
      <c r="E35" s="141"/>
      <c r="F35" s="141"/>
      <c r="G35" s="139" t="str">
        <f t="shared" si="0"/>
        <v/>
      </c>
      <c r="H35" s="81"/>
    </row>
    <row r="36" spans="1:10" ht="15.75" x14ac:dyDescent="0.3">
      <c r="A36" s="133">
        <v>27</v>
      </c>
      <c r="B36" s="119"/>
      <c r="C36" s="140"/>
      <c r="D36" s="141"/>
      <c r="E36" s="141"/>
      <c r="F36" s="141"/>
      <c r="G36" s="139" t="str">
        <f t="shared" si="0"/>
        <v/>
      </c>
      <c r="H36" s="81"/>
    </row>
    <row r="37" spans="1:10" ht="15.75" x14ac:dyDescent="0.3">
      <c r="A37" s="133">
        <v>28</v>
      </c>
      <c r="B37" s="119"/>
      <c r="C37" s="140"/>
      <c r="D37" s="141"/>
      <c r="E37" s="141"/>
      <c r="F37" s="141"/>
      <c r="G37" s="139" t="str">
        <f t="shared" si="0"/>
        <v/>
      </c>
      <c r="H37" s="81"/>
    </row>
    <row r="38" spans="1:10" ht="15.75" x14ac:dyDescent="0.3">
      <c r="A38" s="133">
        <v>29</v>
      </c>
      <c r="B38" s="119"/>
      <c r="C38" s="140"/>
      <c r="D38" s="141"/>
      <c r="E38" s="141"/>
      <c r="F38" s="141"/>
      <c r="G38" s="139" t="str">
        <f t="shared" si="0"/>
        <v/>
      </c>
      <c r="H38" s="81"/>
    </row>
    <row r="39" spans="1:10" ht="15.75" x14ac:dyDescent="0.3">
      <c r="A39" s="133" t="s">
        <v>261</v>
      </c>
      <c r="B39" s="119"/>
      <c r="C39" s="140"/>
      <c r="D39" s="141"/>
      <c r="E39" s="141"/>
      <c r="F39" s="141"/>
      <c r="G39" s="139" t="str">
        <f>IF(ISBLANK(B39),"",#REF!+C39-D39)</f>
        <v/>
      </c>
      <c r="H39" s="81"/>
    </row>
    <row r="40" spans="1:10" x14ac:dyDescent="0.3">
      <c r="A40" s="142" t="s">
        <v>298</v>
      </c>
      <c r="B40" s="143"/>
      <c r="C40" s="144"/>
      <c r="D40" s="145"/>
      <c r="E40" s="145"/>
      <c r="F40" s="146"/>
      <c r="G40" s="147" t="str">
        <f>G39</f>
        <v/>
      </c>
      <c r="H40" s="81"/>
    </row>
    <row r="44" spans="1:10" x14ac:dyDescent="0.3">
      <c r="B44" s="150" t="s">
        <v>96</v>
      </c>
      <c r="F44" s="151"/>
    </row>
    <row r="45" spans="1:10" x14ac:dyDescent="0.3">
      <c r="F45" s="149"/>
      <c r="G45" s="149"/>
      <c r="H45" s="149"/>
      <c r="I45" s="149"/>
      <c r="J45" s="149"/>
    </row>
    <row r="46" spans="1:10" x14ac:dyDescent="0.3">
      <c r="C46" s="152"/>
      <c r="F46" s="152"/>
      <c r="G46" s="153"/>
      <c r="H46" s="149"/>
      <c r="I46" s="149"/>
      <c r="J46" s="149"/>
    </row>
    <row r="47" spans="1:10" x14ac:dyDescent="0.3">
      <c r="A47" s="149"/>
      <c r="C47" s="154" t="s">
        <v>251</v>
      </c>
      <c r="F47" s="155" t="s">
        <v>256</v>
      </c>
      <c r="G47" s="153"/>
      <c r="H47" s="149"/>
      <c r="I47" s="149"/>
      <c r="J47" s="149"/>
    </row>
    <row r="48" spans="1:10" x14ac:dyDescent="0.3">
      <c r="A48" s="149"/>
      <c r="C48" s="156" t="s">
        <v>127</v>
      </c>
      <c r="F48" s="148" t="s">
        <v>252</v>
      </c>
      <c r="G48" s="149"/>
      <c r="H48" s="149"/>
      <c r="I48" s="149"/>
      <c r="J48" s="149"/>
    </row>
    <row r="49" spans="2:2" s="149" customFormat="1" x14ac:dyDescent="0.3">
      <c r="B49" s="148"/>
    </row>
    <row r="50" spans="2:2" s="149" customFormat="1" ht="12.75" x14ac:dyDescent="0.2"/>
    <row r="51" spans="2:2" s="149" customFormat="1" ht="12.75" x14ac:dyDescent="0.2"/>
    <row r="52" spans="2:2" s="149" customFormat="1" ht="12.75" x14ac:dyDescent="0.2"/>
    <row r="53" spans="2:2" s="149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53"/>
  <sheetViews>
    <sheetView showGridLines="0" view="pageBreakPreview" zoomScale="80" zoomScaleNormal="100" zoomScaleSheetLayoutView="80" workbookViewId="0">
      <selection activeCell="Q10" sqref="Q10"/>
    </sheetView>
  </sheetViews>
  <sheetFormatPr defaultRowHeight="12.75" x14ac:dyDescent="0.2"/>
  <cols>
    <col min="1" max="1" width="53.5703125" style="19" customWidth="1"/>
    <col min="2" max="2" width="10.7109375" style="19" customWidth="1"/>
    <col min="3" max="3" width="12.42578125" style="19" customWidth="1"/>
    <col min="4" max="4" width="10.42578125" style="19" customWidth="1"/>
    <col min="5" max="5" width="13.140625" style="19" customWidth="1"/>
    <col min="6" max="6" width="10.42578125" style="19" customWidth="1"/>
    <col min="7" max="8" width="10.5703125" style="19" customWidth="1"/>
    <col min="9" max="9" width="9.85546875" style="19" customWidth="1"/>
    <col min="10" max="10" width="12.7109375" style="19" customWidth="1"/>
    <col min="11" max="16384" width="9.140625" style="19"/>
  </cols>
  <sheetData>
    <row r="1" spans="1:11" s="17" customFormat="1" ht="15" x14ac:dyDescent="0.2">
      <c r="A1" s="108" t="s">
        <v>287</v>
      </c>
      <c r="B1" s="109"/>
      <c r="C1" s="109"/>
      <c r="D1" s="109"/>
      <c r="E1" s="109"/>
      <c r="F1" s="56"/>
      <c r="G1" s="56"/>
      <c r="H1" s="56"/>
      <c r="I1" s="603" t="s">
        <v>97</v>
      </c>
      <c r="J1" s="603"/>
    </row>
    <row r="2" spans="1:11" s="17" customFormat="1" ht="15" x14ac:dyDescent="0.3">
      <c r="A2" s="81" t="s">
        <v>128</v>
      </c>
      <c r="B2" s="109"/>
      <c r="C2" s="109"/>
      <c r="D2" s="109"/>
      <c r="E2" s="109"/>
      <c r="F2" s="110"/>
      <c r="G2" s="111"/>
      <c r="H2" s="111"/>
      <c r="I2" s="582" t="str">
        <f>'ფორმა N1'!L2</f>
        <v>03/20/2019-04/09/2019</v>
      </c>
      <c r="J2" s="583"/>
    </row>
    <row r="3" spans="1:11" s="17" customFormat="1" ht="15" x14ac:dyDescent="0.2">
      <c r="A3" s="109"/>
      <c r="B3" s="109"/>
      <c r="C3" s="109"/>
      <c r="D3" s="109"/>
      <c r="E3" s="109"/>
      <c r="F3" s="110"/>
      <c r="G3" s="111"/>
      <c r="H3" s="111"/>
      <c r="I3" s="112"/>
      <c r="J3" s="53"/>
    </row>
    <row r="4" spans="1:11" s="2" customFormat="1" ht="15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55"/>
      <c r="G4" s="55"/>
      <c r="H4" s="55"/>
      <c r="I4" s="99"/>
      <c r="J4" s="54"/>
      <c r="K4" s="17"/>
    </row>
    <row r="5" spans="1:11" s="2" customFormat="1" ht="15" x14ac:dyDescent="0.3">
      <c r="A5" s="93" t="str">
        <f>'ფორმა N1'!A5</f>
        <v>მპგ "მოძრაობა თავისუფალი საქართველოსთვის"</v>
      </c>
      <c r="B5" s="94"/>
      <c r="C5" s="94"/>
      <c r="D5" s="94"/>
      <c r="E5" s="94"/>
      <c r="F5" s="42"/>
      <c r="G5" s="42"/>
      <c r="H5" s="42"/>
      <c r="I5" s="105"/>
      <c r="J5" s="42"/>
    </row>
    <row r="6" spans="1:11" s="17" customFormat="1" ht="13.5" x14ac:dyDescent="0.2">
      <c r="A6" s="113"/>
      <c r="B6" s="114"/>
      <c r="C6" s="114"/>
      <c r="D6" s="109"/>
      <c r="E6" s="109"/>
      <c r="F6" s="109"/>
      <c r="G6" s="109"/>
      <c r="H6" s="109"/>
      <c r="I6" s="109"/>
      <c r="J6" s="109"/>
    </row>
    <row r="7" spans="1:11" ht="45" x14ac:dyDescent="0.2">
      <c r="A7" s="494"/>
      <c r="B7" s="602" t="s">
        <v>208</v>
      </c>
      <c r="C7" s="602"/>
      <c r="D7" s="602" t="s">
        <v>275</v>
      </c>
      <c r="E7" s="602"/>
      <c r="F7" s="602" t="s">
        <v>276</v>
      </c>
      <c r="G7" s="602"/>
      <c r="H7" s="495" t="s">
        <v>262</v>
      </c>
      <c r="I7" s="602" t="s">
        <v>211</v>
      </c>
      <c r="J7" s="602"/>
    </row>
    <row r="8" spans="1:11" ht="15" x14ac:dyDescent="0.2">
      <c r="A8" s="496" t="s">
        <v>103</v>
      </c>
      <c r="B8" s="497" t="s">
        <v>210</v>
      </c>
      <c r="C8" s="498" t="s">
        <v>209</v>
      </c>
      <c r="D8" s="497" t="s">
        <v>210</v>
      </c>
      <c r="E8" s="498" t="s">
        <v>209</v>
      </c>
      <c r="F8" s="497" t="s">
        <v>210</v>
      </c>
      <c r="G8" s="498" t="s">
        <v>209</v>
      </c>
      <c r="H8" s="498" t="s">
        <v>209</v>
      </c>
      <c r="I8" s="497" t="s">
        <v>210</v>
      </c>
      <c r="J8" s="498" t="s">
        <v>209</v>
      </c>
    </row>
    <row r="9" spans="1:11" ht="15" x14ac:dyDescent="0.2">
      <c r="A9" s="499" t="s">
        <v>104</v>
      </c>
      <c r="B9" s="476">
        <f>SUM(B10,B14,B17)</f>
        <v>0</v>
      </c>
      <c r="C9" s="476">
        <f>SUM(C10,C14,C17)</f>
        <v>882.99</v>
      </c>
      <c r="D9" s="476">
        <f t="shared" ref="D9:J9" si="0">SUM(D10,D14,D17)</f>
        <v>0</v>
      </c>
      <c r="E9" s="476">
        <f>SUM(E10,E14,E17)</f>
        <v>0</v>
      </c>
      <c r="F9" s="476">
        <f t="shared" si="0"/>
        <v>0</v>
      </c>
      <c r="G9" s="476">
        <f>SUM(G10,G14,G17)</f>
        <v>0</v>
      </c>
      <c r="H9" s="476">
        <f>SUM(H10,H14,H17)</f>
        <v>0</v>
      </c>
      <c r="I9" s="476">
        <f>SUM(I10,I14,I17)</f>
        <v>0</v>
      </c>
      <c r="J9" s="476">
        <f t="shared" si="0"/>
        <v>5428</v>
      </c>
    </row>
    <row r="10" spans="1:11" ht="15" x14ac:dyDescent="0.2">
      <c r="A10" s="494" t="s">
        <v>105</v>
      </c>
      <c r="B10" s="494">
        <f>SUM(B11:B13)</f>
        <v>0</v>
      </c>
      <c r="C10" s="494">
        <f>SUM(C11:C13)</f>
        <v>0</v>
      </c>
      <c r="D10" s="494">
        <f t="shared" ref="D10:J10" si="1">SUM(D11:D13)</f>
        <v>0</v>
      </c>
      <c r="E10" s="494">
        <f>SUM(E11:E13)</f>
        <v>0</v>
      </c>
      <c r="F10" s="494">
        <f t="shared" si="1"/>
        <v>0</v>
      </c>
      <c r="G10" s="494">
        <f>SUM(G11:G13)</f>
        <v>0</v>
      </c>
      <c r="H10" s="494">
        <f>SUM(H11:H13)</f>
        <v>0</v>
      </c>
      <c r="I10" s="494">
        <f>SUM(I11:I13)</f>
        <v>0</v>
      </c>
      <c r="J10" s="494">
        <f t="shared" si="1"/>
        <v>0</v>
      </c>
    </row>
    <row r="11" spans="1:11" ht="15" x14ac:dyDescent="0.2">
      <c r="A11" s="494" t="s">
        <v>106</v>
      </c>
      <c r="B11" s="500"/>
      <c r="C11" s="500"/>
      <c r="D11" s="500"/>
      <c r="E11" s="500"/>
      <c r="F11" s="500"/>
      <c r="G11" s="500"/>
      <c r="H11" s="500"/>
      <c r="I11" s="500"/>
      <c r="J11" s="500"/>
    </row>
    <row r="12" spans="1:11" ht="15" x14ac:dyDescent="0.2">
      <c r="A12" s="494" t="s">
        <v>107</v>
      </c>
      <c r="B12" s="500"/>
      <c r="C12" s="500"/>
      <c r="D12" s="500"/>
      <c r="E12" s="500"/>
      <c r="F12" s="500"/>
      <c r="G12" s="500"/>
      <c r="H12" s="500"/>
      <c r="I12" s="500"/>
      <c r="J12" s="500"/>
    </row>
    <row r="13" spans="1:11" ht="15" x14ac:dyDescent="0.2">
      <c r="A13" s="494" t="s">
        <v>108</v>
      </c>
      <c r="B13" s="500"/>
      <c r="C13" s="500"/>
      <c r="D13" s="500"/>
      <c r="E13" s="500"/>
      <c r="F13" s="500"/>
      <c r="G13" s="500"/>
      <c r="H13" s="500"/>
      <c r="I13" s="500"/>
      <c r="J13" s="500"/>
    </row>
    <row r="14" spans="1:11" ht="15" x14ac:dyDescent="0.2">
      <c r="A14" s="494" t="s">
        <v>109</v>
      </c>
      <c r="B14" s="494">
        <f>SUM(B15:B16)</f>
        <v>0</v>
      </c>
      <c r="C14" s="494">
        <f>SUM(C15:C16)</f>
        <v>0</v>
      </c>
      <c r="D14" s="494">
        <f t="shared" ref="D14:J14" si="2">SUM(D15:D16)</f>
        <v>0</v>
      </c>
      <c r="E14" s="494">
        <f>SUM(E15:E16)</f>
        <v>0</v>
      </c>
      <c r="F14" s="494">
        <f t="shared" si="2"/>
        <v>0</v>
      </c>
      <c r="G14" s="494">
        <f>SUM(G15:G16)</f>
        <v>0</v>
      </c>
      <c r="H14" s="494">
        <f>SUM(H15:H16)</f>
        <v>0</v>
      </c>
      <c r="I14" s="494">
        <f>SUM(I15:I16)</f>
        <v>0</v>
      </c>
      <c r="J14" s="494">
        <f t="shared" si="2"/>
        <v>0</v>
      </c>
    </row>
    <row r="15" spans="1:11" ht="15" x14ac:dyDescent="0.2">
      <c r="A15" s="494" t="s">
        <v>110</v>
      </c>
      <c r="B15" s="500"/>
      <c r="C15" s="500"/>
      <c r="D15" s="500"/>
      <c r="E15" s="500"/>
      <c r="F15" s="500"/>
      <c r="G15" s="500"/>
      <c r="H15" s="500"/>
      <c r="I15" s="500"/>
      <c r="J15" s="500"/>
    </row>
    <row r="16" spans="1:11" ht="15" x14ac:dyDescent="0.2">
      <c r="A16" s="494" t="s">
        <v>111</v>
      </c>
      <c r="B16" s="500"/>
      <c r="C16" s="500"/>
      <c r="D16" s="500"/>
      <c r="E16" s="500"/>
      <c r="F16" s="500"/>
      <c r="G16" s="500"/>
      <c r="H16" s="500"/>
      <c r="I16" s="500"/>
      <c r="J16" s="500"/>
    </row>
    <row r="17" spans="1:10" ht="15" x14ac:dyDescent="0.2">
      <c r="A17" s="494" t="s">
        <v>112</v>
      </c>
      <c r="B17" s="494">
        <f>SUM(B18:B19,B22,B23)</f>
        <v>0</v>
      </c>
      <c r="C17" s="494">
        <f>SUM(C18:C19,C22,C23)</f>
        <v>882.99</v>
      </c>
      <c r="D17" s="494">
        <f t="shared" ref="D17:J17" si="3">SUM(D18:D19,D22,D23)</f>
        <v>0</v>
      </c>
      <c r="E17" s="494">
        <f>SUM(E18:E19,E22,E23)</f>
        <v>0</v>
      </c>
      <c r="F17" s="494">
        <f t="shared" si="3"/>
        <v>0</v>
      </c>
      <c r="G17" s="494">
        <f>SUM(G18:G19,G22,G23)</f>
        <v>0</v>
      </c>
      <c r="H17" s="494">
        <f>SUM(H18:H19,H22,H23)</f>
        <v>0</v>
      </c>
      <c r="I17" s="494">
        <f>SUM(I18:I19,I22,I23)</f>
        <v>0</v>
      </c>
      <c r="J17" s="494">
        <f t="shared" si="3"/>
        <v>5428</v>
      </c>
    </row>
    <row r="18" spans="1:10" ht="15" x14ac:dyDescent="0.2">
      <c r="A18" s="494" t="s">
        <v>113</v>
      </c>
      <c r="B18" s="500"/>
      <c r="C18" s="500"/>
      <c r="D18" s="500"/>
      <c r="E18" s="500"/>
      <c r="F18" s="500"/>
      <c r="G18" s="500"/>
      <c r="H18" s="500"/>
      <c r="I18" s="500"/>
      <c r="J18" s="500"/>
    </row>
    <row r="19" spans="1:10" ht="15" x14ac:dyDescent="0.2">
      <c r="A19" s="494" t="s">
        <v>114</v>
      </c>
      <c r="B19" s="494">
        <f>SUM(B20:B21)</f>
        <v>0</v>
      </c>
      <c r="C19" s="494">
        <f>SUM(C20:C21)</f>
        <v>882.99</v>
      </c>
      <c r="D19" s="494">
        <f t="shared" ref="D19:J19" si="4">SUM(D20:D21)</f>
        <v>0</v>
      </c>
      <c r="E19" s="494">
        <f>SUM(E20:E21)</f>
        <v>0</v>
      </c>
      <c r="F19" s="494">
        <f t="shared" si="4"/>
        <v>0</v>
      </c>
      <c r="G19" s="494">
        <f>SUM(G20:G21)</f>
        <v>0</v>
      </c>
      <c r="H19" s="494">
        <f>SUM(H20:H21)</f>
        <v>0</v>
      </c>
      <c r="I19" s="494">
        <f>SUM(I20:I21)</f>
        <v>0</v>
      </c>
      <c r="J19" s="494">
        <f t="shared" si="4"/>
        <v>5428</v>
      </c>
    </row>
    <row r="20" spans="1:10" ht="15" x14ac:dyDescent="0.2">
      <c r="A20" s="494" t="s">
        <v>115</v>
      </c>
      <c r="B20" s="500"/>
      <c r="C20" s="500"/>
      <c r="D20" s="500"/>
      <c r="E20" s="500"/>
      <c r="F20" s="500"/>
      <c r="G20" s="500"/>
      <c r="H20" s="500"/>
      <c r="I20" s="500"/>
      <c r="J20" s="500"/>
    </row>
    <row r="21" spans="1:10" s="433" customFormat="1" ht="15" x14ac:dyDescent="0.2">
      <c r="A21" s="494" t="s">
        <v>116</v>
      </c>
      <c r="B21" s="500"/>
      <c r="C21" s="500">
        <v>882.99</v>
      </c>
      <c r="D21" s="500"/>
      <c r="E21" s="500"/>
      <c r="F21" s="500"/>
      <c r="G21" s="500"/>
      <c r="H21" s="500"/>
      <c r="I21" s="500"/>
      <c r="J21" s="500">
        <v>5428</v>
      </c>
    </row>
    <row r="22" spans="1:10" ht="15" x14ac:dyDescent="0.2">
      <c r="A22" s="494" t="s">
        <v>117</v>
      </c>
      <c r="B22" s="500"/>
      <c r="C22" s="500"/>
      <c r="D22" s="500"/>
      <c r="E22" s="500"/>
      <c r="F22" s="500"/>
      <c r="G22" s="500"/>
      <c r="H22" s="500"/>
      <c r="I22" s="500"/>
      <c r="J22" s="500"/>
    </row>
    <row r="23" spans="1:10" ht="15" x14ac:dyDescent="0.2">
      <c r="A23" s="494" t="s">
        <v>118</v>
      </c>
      <c r="B23" s="500"/>
      <c r="C23" s="500"/>
      <c r="D23" s="500"/>
      <c r="E23" s="500"/>
      <c r="F23" s="500"/>
      <c r="G23" s="500"/>
      <c r="H23" s="500"/>
      <c r="I23" s="500"/>
      <c r="J23" s="500"/>
    </row>
    <row r="24" spans="1:10" ht="15" x14ac:dyDescent="0.2">
      <c r="A24" s="499" t="s">
        <v>119</v>
      </c>
      <c r="B24" s="476">
        <f>SUM(B25:B31)</f>
        <v>0</v>
      </c>
      <c r="C24" s="476">
        <f t="shared" ref="C24:J24" si="5">SUM(C25:C31)</f>
        <v>3350.53</v>
      </c>
      <c r="D24" s="476">
        <f t="shared" si="5"/>
        <v>0</v>
      </c>
      <c r="E24" s="476">
        <f t="shared" si="5"/>
        <v>0</v>
      </c>
      <c r="F24" s="476">
        <f t="shared" si="5"/>
        <v>0</v>
      </c>
      <c r="G24" s="476">
        <f t="shared" si="5"/>
        <v>0</v>
      </c>
      <c r="H24" s="476">
        <f t="shared" si="5"/>
        <v>0</v>
      </c>
      <c r="I24" s="476">
        <f t="shared" si="5"/>
        <v>0</v>
      </c>
      <c r="J24" s="476">
        <f t="shared" si="5"/>
        <v>2900.25</v>
      </c>
    </row>
    <row r="25" spans="1:10" ht="15" x14ac:dyDescent="0.2">
      <c r="A25" s="494" t="s">
        <v>241</v>
      </c>
      <c r="B25" s="500"/>
      <c r="C25" s="500"/>
      <c r="D25" s="500"/>
      <c r="E25" s="500"/>
      <c r="F25" s="500"/>
      <c r="G25" s="500"/>
      <c r="H25" s="500"/>
      <c r="I25" s="500"/>
      <c r="J25" s="500"/>
    </row>
    <row r="26" spans="1:10" ht="15" x14ac:dyDescent="0.2">
      <c r="A26" s="494" t="s">
        <v>242</v>
      </c>
      <c r="B26" s="500"/>
      <c r="C26" s="500"/>
      <c r="D26" s="500"/>
      <c r="E26" s="500"/>
      <c r="F26" s="500"/>
      <c r="G26" s="500"/>
      <c r="H26" s="500"/>
      <c r="I26" s="500"/>
      <c r="J26" s="500"/>
    </row>
    <row r="27" spans="1:10" ht="15" x14ac:dyDescent="0.2">
      <c r="A27" s="494" t="s">
        <v>243</v>
      </c>
      <c r="B27" s="500"/>
      <c r="C27" s="500"/>
      <c r="D27" s="500"/>
      <c r="E27" s="500"/>
      <c r="F27" s="500"/>
      <c r="G27" s="500"/>
      <c r="H27" s="500"/>
      <c r="I27" s="500"/>
      <c r="J27" s="500"/>
    </row>
    <row r="28" spans="1:10" ht="15" x14ac:dyDescent="0.2">
      <c r="A28" s="494" t="s">
        <v>244</v>
      </c>
      <c r="B28" s="500"/>
      <c r="C28" s="500"/>
      <c r="D28" s="500"/>
      <c r="E28" s="500"/>
      <c r="F28" s="500"/>
      <c r="G28" s="500"/>
      <c r="H28" s="500"/>
      <c r="I28" s="500"/>
      <c r="J28" s="500"/>
    </row>
    <row r="29" spans="1:10" ht="15" x14ac:dyDescent="0.2">
      <c r="A29" s="494" t="s">
        <v>245</v>
      </c>
      <c r="B29" s="500"/>
      <c r="C29" s="500"/>
      <c r="D29" s="500"/>
      <c r="E29" s="500"/>
      <c r="F29" s="500"/>
      <c r="G29" s="500"/>
      <c r="H29" s="500"/>
      <c r="I29" s="500"/>
      <c r="J29" s="500"/>
    </row>
    <row r="30" spans="1:10" ht="15" x14ac:dyDescent="0.2">
      <c r="A30" s="494" t="s">
        <v>246</v>
      </c>
      <c r="B30" s="500"/>
      <c r="C30" s="500"/>
      <c r="D30" s="500"/>
      <c r="E30" s="500"/>
      <c r="F30" s="500"/>
      <c r="G30" s="500"/>
      <c r="H30" s="500"/>
      <c r="I30" s="500"/>
      <c r="J30" s="500"/>
    </row>
    <row r="31" spans="1:10" s="433" customFormat="1" ht="15" x14ac:dyDescent="0.2">
      <c r="A31" s="494" t="s">
        <v>247</v>
      </c>
      <c r="B31" s="500"/>
      <c r="C31" s="500">
        <v>3350.53</v>
      </c>
      <c r="D31" s="500"/>
      <c r="E31" s="500"/>
      <c r="F31" s="500"/>
      <c r="G31" s="500"/>
      <c r="H31" s="500"/>
      <c r="I31" s="500"/>
      <c r="J31" s="500">
        <v>2900.25</v>
      </c>
    </row>
    <row r="32" spans="1:10" ht="15" x14ac:dyDescent="0.2">
      <c r="A32" s="499" t="s">
        <v>120</v>
      </c>
      <c r="B32" s="476">
        <f>SUM(B33:B35)</f>
        <v>0</v>
      </c>
      <c r="C32" s="476">
        <f>SUM(C33:C35)</f>
        <v>0</v>
      </c>
      <c r="D32" s="476">
        <f t="shared" ref="D32:J32" si="6">SUM(D33:D35)</f>
        <v>0</v>
      </c>
      <c r="E32" s="476">
        <f>SUM(E33:E35)</f>
        <v>0</v>
      </c>
      <c r="F32" s="476">
        <f t="shared" si="6"/>
        <v>0</v>
      </c>
      <c r="G32" s="476">
        <f>SUM(G33:G35)</f>
        <v>0</v>
      </c>
      <c r="H32" s="476">
        <f>SUM(H33:H35)</f>
        <v>0</v>
      </c>
      <c r="I32" s="476">
        <f>SUM(I33:I35)</f>
        <v>0</v>
      </c>
      <c r="J32" s="476">
        <f t="shared" si="6"/>
        <v>0</v>
      </c>
    </row>
    <row r="33" spans="1:10" ht="15" x14ac:dyDescent="0.2">
      <c r="A33" s="494" t="s">
        <v>248</v>
      </c>
      <c r="B33" s="500"/>
      <c r="C33" s="500"/>
      <c r="D33" s="500"/>
      <c r="E33" s="500"/>
      <c r="F33" s="500"/>
      <c r="G33" s="500"/>
      <c r="H33" s="500"/>
      <c r="I33" s="500"/>
      <c r="J33" s="500"/>
    </row>
    <row r="34" spans="1:10" ht="15" x14ac:dyDescent="0.2">
      <c r="A34" s="494" t="s">
        <v>249</v>
      </c>
      <c r="B34" s="500"/>
      <c r="C34" s="500"/>
      <c r="D34" s="500"/>
      <c r="E34" s="500"/>
      <c r="F34" s="500"/>
      <c r="G34" s="500"/>
      <c r="H34" s="500"/>
      <c r="I34" s="500"/>
      <c r="J34" s="500"/>
    </row>
    <row r="35" spans="1:10" ht="15" x14ac:dyDescent="0.2">
      <c r="A35" s="494" t="s">
        <v>250</v>
      </c>
      <c r="B35" s="500"/>
      <c r="C35" s="500"/>
      <c r="D35" s="500"/>
      <c r="E35" s="500"/>
      <c r="F35" s="500"/>
      <c r="G35" s="500"/>
      <c r="H35" s="500"/>
      <c r="I35" s="500"/>
      <c r="J35" s="500"/>
    </row>
    <row r="36" spans="1:10" ht="15" x14ac:dyDescent="0.2">
      <c r="A36" s="499" t="s">
        <v>121</v>
      </c>
      <c r="B36" s="476">
        <f t="shared" ref="B36:J36" si="7">SUM(B37:B39,B42)</f>
        <v>0</v>
      </c>
      <c r="C36" s="476">
        <f t="shared" si="7"/>
        <v>0</v>
      </c>
      <c r="D36" s="476">
        <f t="shared" si="7"/>
        <v>0</v>
      </c>
      <c r="E36" s="476">
        <f t="shared" si="7"/>
        <v>0</v>
      </c>
      <c r="F36" s="476">
        <f t="shared" si="7"/>
        <v>0</v>
      </c>
      <c r="G36" s="476">
        <f t="shared" si="7"/>
        <v>0</v>
      </c>
      <c r="H36" s="476">
        <f t="shared" si="7"/>
        <v>0</v>
      </c>
      <c r="I36" s="476">
        <f t="shared" si="7"/>
        <v>0</v>
      </c>
      <c r="J36" s="476">
        <f t="shared" si="7"/>
        <v>0</v>
      </c>
    </row>
    <row r="37" spans="1:10" ht="15" x14ac:dyDescent="0.2">
      <c r="A37" s="494" t="s">
        <v>122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0" ht="15" x14ac:dyDescent="0.2">
      <c r="A38" s="494" t="s">
        <v>123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10" ht="15" x14ac:dyDescent="0.2">
      <c r="A39" s="494" t="s">
        <v>124</v>
      </c>
      <c r="B39" s="494">
        <f t="shared" ref="B39:J39" si="8">SUM(B40:B41)</f>
        <v>0</v>
      </c>
      <c r="C39" s="494">
        <f t="shared" si="8"/>
        <v>0</v>
      </c>
      <c r="D39" s="494">
        <f t="shared" si="8"/>
        <v>0</v>
      </c>
      <c r="E39" s="494">
        <f t="shared" si="8"/>
        <v>0</v>
      </c>
      <c r="F39" s="494">
        <f t="shared" si="8"/>
        <v>0</v>
      </c>
      <c r="G39" s="494">
        <f t="shared" si="8"/>
        <v>0</v>
      </c>
      <c r="H39" s="494">
        <f t="shared" si="8"/>
        <v>0</v>
      </c>
      <c r="I39" s="494">
        <f t="shared" si="8"/>
        <v>0</v>
      </c>
      <c r="J39" s="494">
        <f t="shared" si="8"/>
        <v>0</v>
      </c>
    </row>
    <row r="40" spans="1:10" ht="30" x14ac:dyDescent="0.2">
      <c r="A40" s="494" t="s">
        <v>389</v>
      </c>
      <c r="B40" s="500"/>
      <c r="C40" s="500"/>
      <c r="D40" s="500"/>
      <c r="E40" s="500"/>
      <c r="F40" s="500"/>
      <c r="G40" s="500"/>
      <c r="H40" s="500"/>
      <c r="I40" s="500"/>
      <c r="J40" s="500"/>
    </row>
    <row r="41" spans="1:10" ht="15" x14ac:dyDescent="0.2">
      <c r="A41" s="494" t="s">
        <v>125</v>
      </c>
      <c r="B41" s="500"/>
      <c r="C41" s="500"/>
      <c r="D41" s="500"/>
      <c r="E41" s="500"/>
      <c r="F41" s="500"/>
      <c r="G41" s="500"/>
      <c r="H41" s="500"/>
      <c r="I41" s="500"/>
      <c r="J41" s="500"/>
    </row>
    <row r="42" spans="1:10" ht="15" x14ac:dyDescent="0.2">
      <c r="A42" s="494" t="s">
        <v>126</v>
      </c>
      <c r="B42" s="500"/>
      <c r="C42" s="500"/>
      <c r="D42" s="500"/>
      <c r="E42" s="500"/>
      <c r="F42" s="500"/>
      <c r="G42" s="500"/>
      <c r="H42" s="500"/>
      <c r="I42" s="500"/>
      <c r="J42" s="500"/>
    </row>
    <row r="43" spans="1:10" ht="1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s="17" customFormat="1" x14ac:dyDescent="0.2"/>
    <row r="45" spans="1:10" s="17" customFormat="1" x14ac:dyDescent="0.2">
      <c r="A45" s="19"/>
    </row>
    <row r="46" spans="1:10" s="2" customFormat="1" ht="15" x14ac:dyDescent="0.3">
      <c r="A46" s="49" t="s">
        <v>96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48"/>
      <c r="C48" s="48"/>
      <c r="F48" s="48"/>
      <c r="G48" s="51"/>
      <c r="H48" s="48"/>
      <c r="I48"/>
      <c r="J48"/>
    </row>
    <row r="49" spans="1:10" s="2" customFormat="1" ht="15" x14ac:dyDescent="0.3">
      <c r="B49" s="47" t="s">
        <v>251</v>
      </c>
      <c r="F49" s="12" t="s">
        <v>256</v>
      </c>
      <c r="G49" s="50"/>
      <c r="I49"/>
      <c r="J49"/>
    </row>
    <row r="50" spans="1:10" s="2" customFormat="1" ht="15" x14ac:dyDescent="0.3">
      <c r="B50" s="4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19"/>
      <c r="H51" s="19"/>
    </row>
    <row r="52" spans="1:10" s="2" customFormat="1" ht="15" x14ac:dyDescent="0.3">
      <c r="A52" s="11"/>
      <c r="B52" s="11"/>
      <c r="C52" s="11"/>
    </row>
    <row r="53" spans="1:10" ht="1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view="pageBreakPreview" topLeftCell="A34" zoomScale="98" zoomScaleNormal="80" zoomScaleSheetLayoutView="98" workbookViewId="0">
      <selection activeCell="D66" sqref="D66"/>
    </sheetView>
  </sheetViews>
  <sheetFormatPr defaultRowHeight="12.75" x14ac:dyDescent="0.2"/>
  <cols>
    <col min="1" max="1" width="6" style="344" customWidth="1"/>
    <col min="2" max="2" width="19.140625" style="344" customWidth="1"/>
    <col min="3" max="3" width="42.85546875" style="344" customWidth="1"/>
    <col min="4" max="4" width="22" style="344" bestFit="1" customWidth="1"/>
    <col min="5" max="5" width="21.5703125" style="572" bestFit="1" customWidth="1"/>
    <col min="6" max="6" width="22" style="344" customWidth="1"/>
    <col min="7" max="7" width="25.28515625" style="344" customWidth="1"/>
    <col min="8" max="8" width="18.28515625" style="344" customWidth="1"/>
    <col min="9" max="9" width="24.85546875" style="344" customWidth="1"/>
    <col min="10" max="16384" width="9.140625" style="344"/>
  </cols>
  <sheetData>
    <row r="1" spans="1:10" ht="15" x14ac:dyDescent="0.2">
      <c r="A1" s="157" t="s">
        <v>472</v>
      </c>
      <c r="B1" s="157"/>
      <c r="C1" s="158"/>
      <c r="D1" s="158"/>
      <c r="E1" s="564"/>
      <c r="F1" s="158"/>
      <c r="G1" s="158"/>
      <c r="H1" s="158"/>
      <c r="I1" s="449" t="s">
        <v>97</v>
      </c>
    </row>
    <row r="2" spans="1:10" ht="15" x14ac:dyDescent="0.3">
      <c r="A2" s="118" t="s">
        <v>128</v>
      </c>
      <c r="B2" s="118"/>
      <c r="C2" s="158"/>
      <c r="D2" s="158"/>
      <c r="E2" s="564"/>
      <c r="F2" s="158"/>
      <c r="G2" s="158"/>
      <c r="H2" s="158"/>
      <c r="I2" s="582" t="str">
        <f>'ფორმა N1'!L2</f>
        <v>03/20/2019-04/09/2019</v>
      </c>
      <c r="J2" s="583"/>
    </row>
    <row r="3" spans="1:10" ht="15" x14ac:dyDescent="0.2">
      <c r="A3" s="158"/>
      <c r="B3" s="158"/>
      <c r="C3" s="158"/>
      <c r="D3" s="158"/>
      <c r="E3" s="564"/>
      <c r="F3" s="158"/>
      <c r="G3" s="158"/>
      <c r="H3" s="158"/>
      <c r="I3" s="432"/>
    </row>
    <row r="4" spans="1:10" ht="15" x14ac:dyDescent="0.3">
      <c r="A4" s="90" t="s">
        <v>257</v>
      </c>
      <c r="B4" s="90"/>
      <c r="C4" s="90"/>
      <c r="D4" s="90"/>
      <c r="E4" s="565"/>
      <c r="F4" s="159"/>
      <c r="G4" s="158"/>
      <c r="H4" s="158"/>
      <c r="I4" s="450"/>
    </row>
    <row r="5" spans="1:10" ht="15" x14ac:dyDescent="0.3">
      <c r="A5" s="312" t="str">
        <f>'[3]ფორმა N1'!A5</f>
        <v>მპგ "მოძრაობა თავისუფალი საქართველოსთვის"</v>
      </c>
      <c r="B5" s="312"/>
      <c r="C5" s="313"/>
      <c r="D5" s="313"/>
      <c r="E5" s="566"/>
      <c r="F5" s="314"/>
      <c r="G5" s="315"/>
      <c r="H5" s="315"/>
      <c r="I5" s="450"/>
    </row>
    <row r="6" spans="1:10" ht="13.5" x14ac:dyDescent="0.2">
      <c r="A6" s="113"/>
      <c r="B6" s="113"/>
      <c r="C6" s="317"/>
      <c r="D6" s="317"/>
      <c r="E6" s="567"/>
      <c r="F6" s="158"/>
      <c r="G6" s="158"/>
      <c r="H6" s="158"/>
      <c r="I6" s="451"/>
    </row>
    <row r="7" spans="1:10" ht="54.75" customHeight="1" x14ac:dyDescent="0.2">
      <c r="A7" s="318" t="s">
        <v>64</v>
      </c>
      <c r="B7" s="318" t="s">
        <v>463</v>
      </c>
      <c r="C7" s="319" t="s">
        <v>464</v>
      </c>
      <c r="D7" s="319" t="s">
        <v>465</v>
      </c>
      <c r="E7" s="568" t="s">
        <v>466</v>
      </c>
      <c r="F7" s="319" t="s">
        <v>353</v>
      </c>
      <c r="G7" s="319" t="s">
        <v>467</v>
      </c>
      <c r="H7" s="319" t="s">
        <v>468</v>
      </c>
      <c r="I7" s="452" t="s">
        <v>469</v>
      </c>
    </row>
    <row r="8" spans="1:10" ht="15" x14ac:dyDescent="0.2">
      <c r="A8" s="318">
        <v>1</v>
      </c>
      <c r="B8" s="318">
        <v>2</v>
      </c>
      <c r="C8" s="318">
        <v>3</v>
      </c>
      <c r="D8" s="319">
        <v>4</v>
      </c>
      <c r="E8" s="569">
        <v>5</v>
      </c>
      <c r="F8" s="319">
        <v>6</v>
      </c>
      <c r="G8" s="318">
        <v>7</v>
      </c>
      <c r="H8" s="319">
        <v>8</v>
      </c>
      <c r="I8" s="452">
        <v>9</v>
      </c>
    </row>
    <row r="9" spans="1:10" ht="15" customHeight="1" x14ac:dyDescent="0.2">
      <c r="A9" s="535">
        <v>1</v>
      </c>
      <c r="B9" s="535" t="s">
        <v>496</v>
      </c>
      <c r="C9" s="534" t="s">
        <v>498</v>
      </c>
      <c r="D9" s="533" t="s">
        <v>499</v>
      </c>
      <c r="E9" s="561" t="s">
        <v>695</v>
      </c>
      <c r="F9" s="530">
        <v>62.19</v>
      </c>
      <c r="G9" s="555">
        <v>625</v>
      </c>
      <c r="H9" s="531" t="s">
        <v>500</v>
      </c>
      <c r="I9" s="530" t="s">
        <v>501</v>
      </c>
    </row>
    <row r="10" spans="1:10" ht="15" customHeight="1" x14ac:dyDescent="0.2">
      <c r="A10" s="535">
        <v>2</v>
      </c>
      <c r="B10" s="535" t="s">
        <v>496</v>
      </c>
      <c r="C10" s="534" t="s">
        <v>506</v>
      </c>
      <c r="D10" s="533" t="s">
        <v>507</v>
      </c>
      <c r="E10" s="561" t="s">
        <v>695</v>
      </c>
      <c r="F10" s="530">
        <v>121.3</v>
      </c>
      <c r="G10" s="555">
        <v>500</v>
      </c>
      <c r="H10" s="531" t="s">
        <v>508</v>
      </c>
      <c r="I10" s="530" t="s">
        <v>509</v>
      </c>
    </row>
    <row r="11" spans="1:10" ht="15" customHeight="1" x14ac:dyDescent="0.2">
      <c r="A11" s="535">
        <v>3</v>
      </c>
      <c r="B11" s="535" t="s">
        <v>496</v>
      </c>
      <c r="C11" s="534" t="s">
        <v>510</v>
      </c>
      <c r="D11" s="533" t="s">
        <v>683</v>
      </c>
      <c r="E11" s="561" t="s">
        <v>695</v>
      </c>
      <c r="F11" s="530">
        <v>49.6</v>
      </c>
      <c r="G11" s="532">
        <v>562.5</v>
      </c>
      <c r="H11" s="531" t="s">
        <v>511</v>
      </c>
      <c r="I11" s="530" t="s">
        <v>512</v>
      </c>
    </row>
    <row r="12" spans="1:10" ht="15" customHeight="1" x14ac:dyDescent="0.2">
      <c r="A12" s="535">
        <v>4</v>
      </c>
      <c r="B12" s="535" t="s">
        <v>496</v>
      </c>
      <c r="C12" s="534" t="s">
        <v>710</v>
      </c>
      <c r="D12" s="533" t="s">
        <v>711</v>
      </c>
      <c r="E12" s="561" t="s">
        <v>712</v>
      </c>
      <c r="F12" s="530">
        <v>78.239999999999995</v>
      </c>
      <c r="G12" s="532">
        <v>625</v>
      </c>
      <c r="H12" s="531" t="s">
        <v>713</v>
      </c>
      <c r="I12" s="530" t="s">
        <v>714</v>
      </c>
    </row>
    <row r="13" spans="1:10" ht="15" customHeight="1" x14ac:dyDescent="0.2">
      <c r="A13" s="535">
        <v>5</v>
      </c>
      <c r="B13" s="535" t="s">
        <v>496</v>
      </c>
      <c r="C13" s="534" t="s">
        <v>513</v>
      </c>
      <c r="D13" s="533" t="s">
        <v>514</v>
      </c>
      <c r="E13" s="561" t="s">
        <v>695</v>
      </c>
      <c r="F13" s="530">
        <v>70</v>
      </c>
      <c r="G13" s="532">
        <v>500</v>
      </c>
      <c r="H13" s="531" t="s">
        <v>515</v>
      </c>
      <c r="I13" s="530" t="s">
        <v>516</v>
      </c>
    </row>
    <row r="14" spans="1:10" ht="15" customHeight="1" x14ac:dyDescent="0.2">
      <c r="A14" s="535">
        <v>6</v>
      </c>
      <c r="B14" s="535" t="s">
        <v>496</v>
      </c>
      <c r="C14" s="552" t="s">
        <v>518</v>
      </c>
      <c r="D14" s="533" t="s">
        <v>519</v>
      </c>
      <c r="E14" s="561" t="s">
        <v>695</v>
      </c>
      <c r="F14" s="356">
        <v>205.4</v>
      </c>
      <c r="G14" s="357">
        <v>700</v>
      </c>
      <c r="H14" s="356">
        <v>21001005336</v>
      </c>
      <c r="I14" s="356" t="s">
        <v>520</v>
      </c>
    </row>
    <row r="15" spans="1:10" ht="15" customHeight="1" x14ac:dyDescent="0.2">
      <c r="A15" s="535">
        <v>7</v>
      </c>
      <c r="B15" s="535" t="s">
        <v>496</v>
      </c>
      <c r="C15" s="534" t="s">
        <v>521</v>
      </c>
      <c r="D15" s="533" t="s">
        <v>522</v>
      </c>
      <c r="E15" s="561" t="s">
        <v>695</v>
      </c>
      <c r="F15" s="530">
        <v>103.5</v>
      </c>
      <c r="G15" s="532">
        <v>700</v>
      </c>
      <c r="H15" s="531" t="s">
        <v>523</v>
      </c>
      <c r="I15" s="530" t="s">
        <v>524</v>
      </c>
    </row>
    <row r="16" spans="1:10" ht="15" customHeight="1" x14ac:dyDescent="0.2">
      <c r="A16" s="535">
        <v>8</v>
      </c>
      <c r="B16" s="535" t="s">
        <v>496</v>
      </c>
      <c r="C16" s="534" t="s">
        <v>525</v>
      </c>
      <c r="D16" s="533" t="s">
        <v>526</v>
      </c>
      <c r="E16" s="561" t="s">
        <v>695</v>
      </c>
      <c r="F16" s="530">
        <v>14.62</v>
      </c>
      <c r="G16" s="532">
        <v>625</v>
      </c>
      <c r="H16" s="558" t="s">
        <v>528</v>
      </c>
      <c r="I16" s="530" t="s">
        <v>527</v>
      </c>
    </row>
    <row r="17" spans="1:9" ht="15" customHeight="1" x14ac:dyDescent="0.2">
      <c r="A17" s="535">
        <v>9</v>
      </c>
      <c r="B17" s="535" t="s">
        <v>496</v>
      </c>
      <c r="C17" s="534" t="s">
        <v>529</v>
      </c>
      <c r="D17" s="533" t="s">
        <v>530</v>
      </c>
      <c r="E17" s="561" t="s">
        <v>695</v>
      </c>
      <c r="F17" s="530">
        <v>180.8</v>
      </c>
      <c r="G17" s="555">
        <v>2125</v>
      </c>
      <c r="H17" s="531" t="s">
        <v>531</v>
      </c>
      <c r="I17" s="530" t="s">
        <v>532</v>
      </c>
    </row>
    <row r="18" spans="1:9" ht="15" customHeight="1" x14ac:dyDescent="0.2">
      <c r="A18" s="535">
        <v>10</v>
      </c>
      <c r="B18" s="535" t="s">
        <v>496</v>
      </c>
      <c r="C18" s="534" t="s">
        <v>537</v>
      </c>
      <c r="D18" s="533" t="s">
        <v>538</v>
      </c>
      <c r="E18" s="561" t="s">
        <v>695</v>
      </c>
      <c r="F18" s="530">
        <v>60</v>
      </c>
      <c r="G18" s="532">
        <v>375</v>
      </c>
      <c r="H18" s="531" t="s">
        <v>539</v>
      </c>
      <c r="I18" s="530" t="s">
        <v>540</v>
      </c>
    </row>
    <row r="19" spans="1:9" ht="15" customHeight="1" x14ac:dyDescent="0.2">
      <c r="A19" s="535">
        <v>11</v>
      </c>
      <c r="B19" s="535" t="s">
        <v>496</v>
      </c>
      <c r="C19" s="534" t="s">
        <v>544</v>
      </c>
      <c r="D19" s="533" t="s">
        <v>545</v>
      </c>
      <c r="E19" s="561" t="s">
        <v>695</v>
      </c>
      <c r="F19" s="530">
        <v>70</v>
      </c>
      <c r="G19" s="532">
        <v>562.5</v>
      </c>
      <c r="H19" s="531" t="s">
        <v>546</v>
      </c>
      <c r="I19" s="530" t="s">
        <v>547</v>
      </c>
    </row>
    <row r="20" spans="1:9" ht="15" customHeight="1" x14ac:dyDescent="0.2">
      <c r="A20" s="535">
        <v>12</v>
      </c>
      <c r="B20" s="535" t="s">
        <v>496</v>
      </c>
      <c r="C20" s="534" t="s">
        <v>650</v>
      </c>
      <c r="D20" s="533" t="s">
        <v>651</v>
      </c>
      <c r="E20" s="561" t="s">
        <v>695</v>
      </c>
      <c r="F20" s="530">
        <v>48</v>
      </c>
      <c r="G20" s="532">
        <v>665</v>
      </c>
      <c r="H20" s="558" t="s">
        <v>652</v>
      </c>
      <c r="I20" s="530" t="s">
        <v>653</v>
      </c>
    </row>
    <row r="21" spans="1:9" ht="15" customHeight="1" x14ac:dyDescent="0.2">
      <c r="A21" s="535">
        <v>13</v>
      </c>
      <c r="B21" s="535" t="s">
        <v>496</v>
      </c>
      <c r="C21" s="534" t="s">
        <v>548</v>
      </c>
      <c r="D21" s="533" t="s">
        <v>549</v>
      </c>
      <c r="E21" s="561" t="s">
        <v>708</v>
      </c>
      <c r="F21" s="530">
        <v>50</v>
      </c>
      <c r="G21" s="532">
        <v>300</v>
      </c>
      <c r="H21" s="531" t="s">
        <v>704</v>
      </c>
      <c r="I21" s="530" t="s">
        <v>705</v>
      </c>
    </row>
    <row r="22" spans="1:9" ht="15" customHeight="1" x14ac:dyDescent="0.2">
      <c r="A22" s="535">
        <v>14</v>
      </c>
      <c r="B22" s="535" t="s">
        <v>496</v>
      </c>
      <c r="C22" s="534" t="s">
        <v>628</v>
      </c>
      <c r="D22" s="559" t="s">
        <v>627</v>
      </c>
      <c r="E22" s="561" t="s">
        <v>695</v>
      </c>
      <c r="F22" s="530">
        <v>45</v>
      </c>
      <c r="G22" s="532">
        <v>700</v>
      </c>
      <c r="H22" s="558" t="s">
        <v>555</v>
      </c>
      <c r="I22" s="530" t="s">
        <v>554</v>
      </c>
    </row>
    <row r="23" spans="1:9" ht="15" customHeight="1" x14ac:dyDescent="0.2">
      <c r="A23" s="535">
        <v>15</v>
      </c>
      <c r="B23" s="535" t="s">
        <v>496</v>
      </c>
      <c r="C23" s="534" t="s">
        <v>556</v>
      </c>
      <c r="D23" s="533" t="s">
        <v>557</v>
      </c>
      <c r="E23" s="561" t="s">
        <v>695</v>
      </c>
      <c r="F23" s="530">
        <v>19.5</v>
      </c>
      <c r="G23" s="532">
        <v>687.5</v>
      </c>
      <c r="H23" s="531" t="s">
        <v>558</v>
      </c>
      <c r="I23" s="530" t="s">
        <v>559</v>
      </c>
    </row>
    <row r="24" spans="1:9" ht="15" customHeight="1" x14ac:dyDescent="0.2">
      <c r="A24" s="535">
        <v>16</v>
      </c>
      <c r="B24" s="535" t="s">
        <v>496</v>
      </c>
      <c r="C24" s="534" t="s">
        <v>696</v>
      </c>
      <c r="D24" s="533" t="s">
        <v>697</v>
      </c>
      <c r="E24" s="561" t="s">
        <v>708</v>
      </c>
      <c r="F24" s="530">
        <v>24</v>
      </c>
      <c r="G24" s="532">
        <v>600</v>
      </c>
      <c r="H24" s="531" t="s">
        <v>698</v>
      </c>
      <c r="I24" s="530" t="s">
        <v>699</v>
      </c>
    </row>
    <row r="25" spans="1:9" ht="15" customHeight="1" x14ac:dyDescent="0.2">
      <c r="A25" s="535">
        <v>17</v>
      </c>
      <c r="B25" s="535" t="s">
        <v>496</v>
      </c>
      <c r="C25" s="534" t="s">
        <v>560</v>
      </c>
      <c r="D25" s="533" t="s">
        <v>561</v>
      </c>
      <c r="E25" s="561" t="s">
        <v>707</v>
      </c>
      <c r="F25" s="530">
        <v>171.9</v>
      </c>
      <c r="G25" s="532">
        <v>820</v>
      </c>
      <c r="H25" s="531" t="s">
        <v>562</v>
      </c>
      <c r="I25" s="530" t="s">
        <v>563</v>
      </c>
    </row>
    <row r="26" spans="1:9" ht="15" customHeight="1" x14ac:dyDescent="0.2">
      <c r="A26" s="535">
        <v>18</v>
      </c>
      <c r="B26" s="535" t="s">
        <v>496</v>
      </c>
      <c r="C26" s="534" t="s">
        <v>564</v>
      </c>
      <c r="D26" s="533" t="s">
        <v>565</v>
      </c>
      <c r="E26" s="561" t="s">
        <v>695</v>
      </c>
      <c r="F26" s="530">
        <v>52.7</v>
      </c>
      <c r="G26" s="532">
        <v>750</v>
      </c>
      <c r="H26" s="531" t="s">
        <v>566</v>
      </c>
      <c r="I26" s="560" t="s">
        <v>567</v>
      </c>
    </row>
    <row r="27" spans="1:9" ht="15" customHeight="1" x14ac:dyDescent="0.2">
      <c r="A27" s="535">
        <v>19</v>
      </c>
      <c r="B27" s="535" t="s">
        <v>496</v>
      </c>
      <c r="C27" s="534" t="s">
        <v>568</v>
      </c>
      <c r="D27" s="533" t="s">
        <v>569</v>
      </c>
      <c r="E27" s="561" t="s">
        <v>706</v>
      </c>
      <c r="F27" s="530">
        <v>75</v>
      </c>
      <c r="G27" s="532">
        <v>375</v>
      </c>
      <c r="H27" s="531" t="s">
        <v>570</v>
      </c>
      <c r="I27" s="560" t="s">
        <v>571</v>
      </c>
    </row>
    <row r="28" spans="1:9" ht="15" customHeight="1" x14ac:dyDescent="0.2">
      <c r="A28" s="535">
        <v>20</v>
      </c>
      <c r="B28" s="535" t="s">
        <v>496</v>
      </c>
      <c r="C28" s="534" t="s">
        <v>572</v>
      </c>
      <c r="D28" s="533" t="s">
        <v>573</v>
      </c>
      <c r="E28" s="561" t="s">
        <v>695</v>
      </c>
      <c r="F28" s="530">
        <v>45</v>
      </c>
      <c r="G28" s="532">
        <v>625</v>
      </c>
      <c r="H28" s="531" t="s">
        <v>574</v>
      </c>
      <c r="I28" s="560" t="s">
        <v>575</v>
      </c>
    </row>
    <row r="29" spans="1:9" ht="15" customHeight="1" x14ac:dyDescent="0.2">
      <c r="A29" s="535">
        <v>21</v>
      </c>
      <c r="B29" s="535" t="s">
        <v>496</v>
      </c>
      <c r="C29" s="554" t="s">
        <v>578</v>
      </c>
      <c r="D29" s="533" t="s">
        <v>579</v>
      </c>
      <c r="E29" s="561" t="s">
        <v>695</v>
      </c>
      <c r="F29" s="356">
        <v>192.1</v>
      </c>
      <c r="G29" s="357">
        <v>920</v>
      </c>
      <c r="H29" s="356">
        <v>20001008890</v>
      </c>
      <c r="I29" s="356" t="s">
        <v>580</v>
      </c>
    </row>
    <row r="30" spans="1:9" ht="15" customHeight="1" x14ac:dyDescent="0.2">
      <c r="A30" s="535">
        <v>22</v>
      </c>
      <c r="B30" s="535" t="s">
        <v>496</v>
      </c>
      <c r="C30" s="552" t="s">
        <v>585</v>
      </c>
      <c r="D30" s="533" t="s">
        <v>586</v>
      </c>
      <c r="E30" s="561" t="s">
        <v>695</v>
      </c>
      <c r="F30" s="356">
        <v>51</v>
      </c>
      <c r="G30" s="357">
        <v>437.5</v>
      </c>
      <c r="H30" s="553" t="s">
        <v>587</v>
      </c>
      <c r="I30" s="356" t="s">
        <v>588</v>
      </c>
    </row>
    <row r="31" spans="1:9" ht="15" customHeight="1" x14ac:dyDescent="0.2">
      <c r="A31" s="535">
        <v>23</v>
      </c>
      <c r="B31" s="535" t="s">
        <v>496</v>
      </c>
      <c r="C31" s="534" t="s">
        <v>589</v>
      </c>
      <c r="D31" s="533" t="s">
        <v>590</v>
      </c>
      <c r="E31" s="561" t="s">
        <v>695</v>
      </c>
      <c r="F31" s="530">
        <v>94.8</v>
      </c>
      <c r="G31" s="532">
        <v>675</v>
      </c>
      <c r="H31" s="531" t="s">
        <v>591</v>
      </c>
      <c r="I31" s="530" t="s">
        <v>592</v>
      </c>
    </row>
    <row r="32" spans="1:9" ht="15" customHeight="1" x14ac:dyDescent="0.2">
      <c r="A32" s="535">
        <v>24</v>
      </c>
      <c r="B32" s="535" t="s">
        <v>496</v>
      </c>
      <c r="C32" s="534" t="s">
        <v>593</v>
      </c>
      <c r="D32" s="533" t="s">
        <v>594</v>
      </c>
      <c r="E32" s="561" t="s">
        <v>695</v>
      </c>
      <c r="F32" s="530">
        <v>86.42</v>
      </c>
      <c r="G32" s="532">
        <v>662.5</v>
      </c>
      <c r="H32" s="531" t="s">
        <v>595</v>
      </c>
      <c r="I32" s="530" t="s">
        <v>596</v>
      </c>
    </row>
    <row r="33" spans="1:9" ht="15" customHeight="1" x14ac:dyDescent="0.2">
      <c r="A33" s="535">
        <v>25</v>
      </c>
      <c r="B33" s="535" t="s">
        <v>496</v>
      </c>
      <c r="C33" s="534" t="s">
        <v>700</v>
      </c>
      <c r="D33" s="533" t="s">
        <v>701</v>
      </c>
      <c r="E33" s="561" t="s">
        <v>709</v>
      </c>
      <c r="F33" s="530"/>
      <c r="G33" s="532">
        <v>750</v>
      </c>
      <c r="H33" s="531" t="s">
        <v>702</v>
      </c>
      <c r="I33" s="530" t="s">
        <v>703</v>
      </c>
    </row>
    <row r="34" spans="1:9" ht="15" customHeight="1" x14ac:dyDescent="0.2">
      <c r="A34" s="535">
        <v>26</v>
      </c>
      <c r="B34" s="535" t="s">
        <v>496</v>
      </c>
      <c r="C34" s="534" t="s">
        <v>629</v>
      </c>
      <c r="D34" s="533" t="s">
        <v>630</v>
      </c>
      <c r="E34" s="561" t="s">
        <v>695</v>
      </c>
      <c r="F34" s="530">
        <v>134.26</v>
      </c>
      <c r="G34" s="532">
        <v>1944.15</v>
      </c>
      <c r="H34" s="531" t="s">
        <v>631</v>
      </c>
      <c r="I34" s="530" t="s">
        <v>597</v>
      </c>
    </row>
    <row r="35" spans="1:9" ht="15.75" customHeight="1" x14ac:dyDescent="0.2">
      <c r="A35" s="535">
        <v>27</v>
      </c>
      <c r="B35" s="535" t="s">
        <v>496</v>
      </c>
      <c r="C35" s="534" t="s">
        <v>654</v>
      </c>
      <c r="D35" s="533" t="s">
        <v>655</v>
      </c>
      <c r="E35" s="561" t="s">
        <v>726</v>
      </c>
      <c r="F35" s="536">
        <v>30</v>
      </c>
      <c r="G35" s="536">
        <v>500</v>
      </c>
      <c r="H35" s="558" t="s">
        <v>656</v>
      </c>
      <c r="I35" s="533" t="s">
        <v>657</v>
      </c>
    </row>
    <row r="36" spans="1:9" ht="15" customHeight="1" x14ac:dyDescent="0.2">
      <c r="A36" s="535">
        <v>28</v>
      </c>
      <c r="B36" s="535" t="s">
        <v>496</v>
      </c>
      <c r="C36" s="552" t="s">
        <v>658</v>
      </c>
      <c r="D36" s="533" t="s">
        <v>659</v>
      </c>
      <c r="E36" s="561" t="s">
        <v>695</v>
      </c>
      <c r="F36" s="536">
        <v>454</v>
      </c>
      <c r="G36" s="536">
        <v>600</v>
      </c>
      <c r="H36" s="562" t="s">
        <v>660</v>
      </c>
      <c r="I36" s="533" t="s">
        <v>661</v>
      </c>
    </row>
    <row r="37" spans="1:9" ht="18" customHeight="1" x14ac:dyDescent="0.2">
      <c r="A37" s="535">
        <v>29</v>
      </c>
      <c r="B37" s="535" t="s">
        <v>496</v>
      </c>
      <c r="C37" s="534" t="s">
        <v>662</v>
      </c>
      <c r="D37" s="533" t="s">
        <v>497</v>
      </c>
      <c r="E37" s="561" t="s">
        <v>695</v>
      </c>
      <c r="F37" s="530">
        <v>128.78</v>
      </c>
      <c r="G37" s="555">
        <v>875</v>
      </c>
      <c r="H37" s="531" t="s">
        <v>663</v>
      </c>
      <c r="I37" s="530" t="s">
        <v>664</v>
      </c>
    </row>
    <row r="38" spans="1:9" ht="17.25" customHeight="1" x14ac:dyDescent="0.2">
      <c r="A38" s="535">
        <v>30</v>
      </c>
      <c r="B38" s="535" t="s">
        <v>496</v>
      </c>
      <c r="C38" s="533" t="s">
        <v>723</v>
      </c>
      <c r="D38" s="533" t="s">
        <v>724</v>
      </c>
      <c r="E38" s="561" t="s">
        <v>695</v>
      </c>
      <c r="F38" s="536"/>
      <c r="G38" s="536">
        <v>437.5</v>
      </c>
      <c r="H38" s="536">
        <v>27001003948</v>
      </c>
      <c r="I38" s="533" t="s">
        <v>725</v>
      </c>
    </row>
    <row r="39" spans="1:9" ht="15" customHeight="1" x14ac:dyDescent="0.2">
      <c r="A39" s="535">
        <v>31</v>
      </c>
      <c r="B39" s="535" t="s">
        <v>496</v>
      </c>
      <c r="C39" s="533" t="s">
        <v>715</v>
      </c>
      <c r="D39" s="533" t="s">
        <v>716</v>
      </c>
      <c r="E39" s="561" t="s">
        <v>718</v>
      </c>
      <c r="F39" s="536">
        <v>61.33</v>
      </c>
      <c r="G39" s="563">
        <v>1000</v>
      </c>
      <c r="H39" s="541">
        <v>35001019384</v>
      </c>
      <c r="I39" s="530" t="s">
        <v>717</v>
      </c>
    </row>
    <row r="40" spans="1:9" ht="15" customHeight="1" x14ac:dyDescent="0.2">
      <c r="A40" s="535">
        <v>32</v>
      </c>
      <c r="B40" s="535" t="s">
        <v>496</v>
      </c>
      <c r="C40" s="534" t="s">
        <v>757</v>
      </c>
      <c r="D40" s="533" t="s">
        <v>756</v>
      </c>
      <c r="E40" s="561" t="s">
        <v>758</v>
      </c>
      <c r="F40" s="530">
        <v>25.2</v>
      </c>
      <c r="G40" s="532">
        <v>375</v>
      </c>
      <c r="H40" s="531" t="s">
        <v>755</v>
      </c>
      <c r="I40" s="530" t="s">
        <v>754</v>
      </c>
    </row>
    <row r="41" spans="1:9" ht="15" customHeight="1" x14ac:dyDescent="0.2">
      <c r="A41" s="535">
        <v>33</v>
      </c>
      <c r="B41" s="535" t="s">
        <v>496</v>
      </c>
      <c r="C41" s="534" t="s">
        <v>753</v>
      </c>
      <c r="D41" s="533" t="s">
        <v>752</v>
      </c>
      <c r="E41" s="561" t="s">
        <v>759</v>
      </c>
      <c r="F41" s="530">
        <v>88.19</v>
      </c>
      <c r="G41" s="532">
        <v>500</v>
      </c>
      <c r="H41" s="531" t="s">
        <v>751</v>
      </c>
      <c r="I41" s="530" t="s">
        <v>750</v>
      </c>
    </row>
    <row r="42" spans="1:9" ht="15" customHeight="1" x14ac:dyDescent="0.2">
      <c r="A42" s="535">
        <v>34</v>
      </c>
      <c r="B42" s="535" t="s">
        <v>496</v>
      </c>
      <c r="C42" s="534" t="s">
        <v>749</v>
      </c>
      <c r="D42" s="536">
        <v>861927019</v>
      </c>
      <c r="E42" s="561" t="s">
        <v>760</v>
      </c>
      <c r="F42" s="530">
        <v>75.48</v>
      </c>
      <c r="G42" s="532">
        <v>750</v>
      </c>
      <c r="H42" s="531" t="s">
        <v>748</v>
      </c>
      <c r="I42" s="530" t="s">
        <v>747</v>
      </c>
    </row>
    <row r="43" spans="1:9" ht="15" customHeight="1" x14ac:dyDescent="0.2">
      <c r="A43" s="535">
        <v>35</v>
      </c>
      <c r="B43" s="535" t="s">
        <v>496</v>
      </c>
      <c r="C43" s="534" t="s">
        <v>746</v>
      </c>
      <c r="D43" s="533" t="s">
        <v>745</v>
      </c>
      <c r="E43" s="561" t="s">
        <v>761</v>
      </c>
      <c r="F43" s="530">
        <v>62</v>
      </c>
      <c r="G43" s="532">
        <v>625</v>
      </c>
      <c r="H43" s="531" t="s">
        <v>744</v>
      </c>
      <c r="I43" s="530" t="s">
        <v>743</v>
      </c>
    </row>
    <row r="44" spans="1:9" ht="15" customHeight="1" x14ac:dyDescent="0.2">
      <c r="A44" s="535">
        <v>36</v>
      </c>
      <c r="B44" s="535" t="s">
        <v>496</v>
      </c>
      <c r="C44" s="534" t="s">
        <v>742</v>
      </c>
      <c r="D44" s="533" t="s">
        <v>741</v>
      </c>
      <c r="E44" s="561" t="s">
        <v>762</v>
      </c>
      <c r="F44" s="530">
        <v>65</v>
      </c>
      <c r="G44" s="532">
        <v>750</v>
      </c>
      <c r="H44" s="531" t="s">
        <v>740</v>
      </c>
      <c r="I44" s="530" t="s">
        <v>739</v>
      </c>
    </row>
    <row r="45" spans="1:9" ht="15" customHeight="1" x14ac:dyDescent="0.2">
      <c r="A45" s="535">
        <v>37</v>
      </c>
      <c r="B45" s="535" t="s">
        <v>496</v>
      </c>
      <c r="C45" s="534" t="s">
        <v>738</v>
      </c>
      <c r="D45" s="533" t="s">
        <v>737</v>
      </c>
      <c r="E45" s="561" t="s">
        <v>763</v>
      </c>
      <c r="F45" s="530">
        <v>60</v>
      </c>
      <c r="G45" s="532">
        <v>750</v>
      </c>
      <c r="H45" s="531" t="s">
        <v>736</v>
      </c>
      <c r="I45" s="530" t="s">
        <v>735</v>
      </c>
    </row>
    <row r="46" spans="1:9" ht="15" customHeight="1" x14ac:dyDescent="0.2">
      <c r="A46" s="535">
        <v>38</v>
      </c>
      <c r="B46" s="535" t="s">
        <v>496</v>
      </c>
      <c r="C46" s="534" t="s">
        <v>734</v>
      </c>
      <c r="D46" s="533" t="s">
        <v>733</v>
      </c>
      <c r="E46" s="561" t="s">
        <v>764</v>
      </c>
      <c r="F46" s="530">
        <v>278.5</v>
      </c>
      <c r="G46" s="532">
        <v>1500</v>
      </c>
      <c r="H46" s="531" t="s">
        <v>732</v>
      </c>
      <c r="I46" s="530" t="s">
        <v>731</v>
      </c>
    </row>
    <row r="47" spans="1:9" ht="15" customHeight="1" x14ac:dyDescent="0.2">
      <c r="A47" s="535">
        <v>39</v>
      </c>
      <c r="B47" s="535" t="s">
        <v>496</v>
      </c>
      <c r="C47" s="534" t="s">
        <v>730</v>
      </c>
      <c r="D47" s="533" t="s">
        <v>729</v>
      </c>
      <c r="E47" s="561" t="s">
        <v>765</v>
      </c>
      <c r="F47" s="530">
        <v>56.1</v>
      </c>
      <c r="G47" s="532">
        <v>627.5</v>
      </c>
      <c r="H47" s="531" t="s">
        <v>728</v>
      </c>
      <c r="I47" s="530" t="s">
        <v>727</v>
      </c>
    </row>
    <row r="48" spans="1:9" ht="15" customHeight="1" x14ac:dyDescent="0.2">
      <c r="A48" s="535">
        <v>40</v>
      </c>
      <c r="B48" s="535" t="s">
        <v>496</v>
      </c>
      <c r="C48" s="552" t="s">
        <v>719</v>
      </c>
      <c r="D48" s="533" t="s">
        <v>720</v>
      </c>
      <c r="E48" s="561" t="s">
        <v>768</v>
      </c>
      <c r="F48" s="356"/>
      <c r="G48" s="357">
        <v>375</v>
      </c>
      <c r="H48" s="553" t="s">
        <v>721</v>
      </c>
      <c r="I48" s="356" t="s">
        <v>722</v>
      </c>
    </row>
    <row r="49" spans="1:9" ht="15" customHeight="1" x14ac:dyDescent="0.2">
      <c r="A49" s="535">
        <v>41</v>
      </c>
      <c r="B49" s="535" t="s">
        <v>496</v>
      </c>
      <c r="C49" s="554" t="s">
        <v>581</v>
      </c>
      <c r="D49" s="533" t="s">
        <v>582</v>
      </c>
      <c r="E49" s="561" t="s">
        <v>769</v>
      </c>
      <c r="F49" s="356">
        <v>618</v>
      </c>
      <c r="G49" s="357">
        <v>480</v>
      </c>
      <c r="H49" s="553" t="s">
        <v>583</v>
      </c>
      <c r="I49" s="356" t="s">
        <v>584</v>
      </c>
    </row>
    <row r="50" spans="1:9" ht="15" customHeight="1" x14ac:dyDescent="0.2">
      <c r="A50" s="535">
        <v>42</v>
      </c>
      <c r="B50" s="535" t="s">
        <v>496</v>
      </c>
      <c r="C50" s="534" t="s">
        <v>576</v>
      </c>
      <c r="D50" s="533" t="s">
        <v>577</v>
      </c>
      <c r="E50" s="561" t="s">
        <v>769</v>
      </c>
      <c r="F50" s="530">
        <v>35</v>
      </c>
      <c r="G50" s="555">
        <v>750</v>
      </c>
      <c r="H50" s="531" t="s">
        <v>766</v>
      </c>
      <c r="I50" s="556" t="s">
        <v>767</v>
      </c>
    </row>
    <row r="51" spans="1:9" ht="15" customHeight="1" x14ac:dyDescent="0.2">
      <c r="A51" s="535">
        <v>43</v>
      </c>
      <c r="B51" s="535" t="s">
        <v>496</v>
      </c>
      <c r="C51" s="552" t="s">
        <v>625</v>
      </c>
      <c r="D51" s="533" t="s">
        <v>626</v>
      </c>
      <c r="E51" s="561" t="s">
        <v>769</v>
      </c>
      <c r="F51" s="356">
        <v>67</v>
      </c>
      <c r="G51" s="557">
        <v>725.5</v>
      </c>
      <c r="H51" s="356">
        <v>18001053471</v>
      </c>
      <c r="I51" s="356" t="s">
        <v>517</v>
      </c>
    </row>
    <row r="52" spans="1:9" ht="15" customHeight="1" x14ac:dyDescent="0.2">
      <c r="A52" s="535">
        <v>44</v>
      </c>
      <c r="B52" s="535" t="s">
        <v>496</v>
      </c>
      <c r="C52" s="534" t="s">
        <v>533</v>
      </c>
      <c r="D52" s="533" t="s">
        <v>534</v>
      </c>
      <c r="E52" s="561" t="s">
        <v>769</v>
      </c>
      <c r="F52" s="530">
        <v>70.8</v>
      </c>
      <c r="G52" s="532">
        <v>625</v>
      </c>
      <c r="H52" s="531" t="s">
        <v>535</v>
      </c>
      <c r="I52" s="530" t="s">
        <v>536</v>
      </c>
    </row>
    <row r="53" spans="1:9" ht="15" customHeight="1" x14ac:dyDescent="0.2">
      <c r="A53" s="535">
        <v>45</v>
      </c>
      <c r="B53" s="535" t="s">
        <v>496</v>
      </c>
      <c r="C53" s="534" t="s">
        <v>541</v>
      </c>
      <c r="D53" s="533" t="s">
        <v>682</v>
      </c>
      <c r="E53" s="561" t="s">
        <v>770</v>
      </c>
      <c r="F53" s="530">
        <v>70</v>
      </c>
      <c r="G53" s="532">
        <v>700</v>
      </c>
      <c r="H53" s="531" t="s">
        <v>542</v>
      </c>
      <c r="I53" s="530" t="s">
        <v>543</v>
      </c>
    </row>
    <row r="54" spans="1:9" ht="15" customHeight="1" x14ac:dyDescent="0.2">
      <c r="A54" s="535">
        <v>46</v>
      </c>
      <c r="B54" s="535" t="s">
        <v>496</v>
      </c>
      <c r="C54" s="534" t="s">
        <v>550</v>
      </c>
      <c r="D54" s="533" t="s">
        <v>551</v>
      </c>
      <c r="E54" s="561" t="s">
        <v>769</v>
      </c>
      <c r="F54" s="530">
        <v>97.31</v>
      </c>
      <c r="G54" s="532">
        <v>1250</v>
      </c>
      <c r="H54" s="531" t="s">
        <v>552</v>
      </c>
      <c r="I54" s="530" t="s">
        <v>553</v>
      </c>
    </row>
    <row r="55" spans="1:9" ht="15" customHeight="1" x14ac:dyDescent="0.2">
      <c r="A55" s="535">
        <v>47</v>
      </c>
      <c r="B55" s="535" t="s">
        <v>496</v>
      </c>
      <c r="C55" s="534" t="s">
        <v>502</v>
      </c>
      <c r="D55" s="533" t="s">
        <v>503</v>
      </c>
      <c r="E55" s="561" t="s">
        <v>769</v>
      </c>
      <c r="F55" s="530">
        <v>109.38</v>
      </c>
      <c r="G55" s="532">
        <v>700</v>
      </c>
      <c r="H55" s="531" t="s">
        <v>504</v>
      </c>
      <c r="I55" s="530" t="s">
        <v>505</v>
      </c>
    </row>
    <row r="56" spans="1:9" ht="15" customHeight="1" x14ac:dyDescent="0.2">
      <c r="A56" s="537"/>
      <c r="B56" s="537"/>
      <c r="C56" s="538"/>
      <c r="D56" s="538"/>
      <c r="E56" s="570"/>
      <c r="F56" s="539"/>
      <c r="G56" s="540"/>
      <c r="H56" s="541"/>
      <c r="I56" s="542"/>
    </row>
    <row r="57" spans="1:9" ht="15" customHeight="1" x14ac:dyDescent="0.2">
      <c r="A57" s="537"/>
      <c r="B57" s="537"/>
      <c r="C57" s="538"/>
      <c r="D57" s="538"/>
      <c r="E57" s="570"/>
      <c r="F57" s="539"/>
      <c r="G57" s="540"/>
      <c r="H57" s="541"/>
      <c r="I57" s="542"/>
    </row>
    <row r="58" spans="1:9" ht="15" customHeight="1" x14ac:dyDescent="0.2">
      <c r="A58" s="537"/>
      <c r="B58" s="537"/>
      <c r="C58" s="538"/>
      <c r="D58" s="538"/>
      <c r="E58" s="570"/>
      <c r="F58" s="539"/>
      <c r="G58" s="540"/>
      <c r="H58" s="541"/>
      <c r="I58" s="542"/>
    </row>
    <row r="59" spans="1:9" ht="15" customHeight="1" x14ac:dyDescent="0.2">
      <c r="A59" s="537"/>
      <c r="B59" s="537"/>
      <c r="C59" s="538"/>
      <c r="D59" s="538"/>
      <c r="E59" s="570"/>
      <c r="F59" s="539"/>
      <c r="G59" s="540"/>
      <c r="H59" s="541"/>
      <c r="I59" s="542"/>
    </row>
    <row r="60" spans="1:9" ht="15" x14ac:dyDescent="0.3">
      <c r="A60" s="16"/>
      <c r="B60" s="16"/>
      <c r="C60" s="421" t="s">
        <v>96</v>
      </c>
      <c r="D60" s="16"/>
      <c r="E60" s="571"/>
      <c r="F60" s="14"/>
      <c r="G60" s="16"/>
      <c r="H60" s="16"/>
      <c r="I60" s="347"/>
    </row>
    <row r="61" spans="1:9" ht="15" x14ac:dyDescent="0.3">
      <c r="A61" s="16"/>
      <c r="B61" s="16"/>
      <c r="C61" s="16"/>
      <c r="D61" s="604"/>
      <c r="E61" s="604"/>
      <c r="F61" s="162"/>
      <c r="G61" s="422"/>
      <c r="H61" s="423"/>
    </row>
    <row r="62" spans="1:9" ht="15" x14ac:dyDescent="0.3">
      <c r="A62" s="162"/>
      <c r="B62" s="162"/>
      <c r="C62" s="16"/>
      <c r="D62" s="605" t="s">
        <v>251</v>
      </c>
      <c r="E62" s="605"/>
      <c r="F62" s="162"/>
      <c r="G62" s="606" t="s">
        <v>470</v>
      </c>
      <c r="H62" s="606"/>
    </row>
    <row r="63" spans="1:9" ht="15" x14ac:dyDescent="0.3">
      <c r="A63" s="162"/>
      <c r="B63" s="162"/>
      <c r="C63" s="16"/>
      <c r="D63" s="16"/>
      <c r="E63" s="571"/>
      <c r="F63" s="162"/>
      <c r="G63" s="607"/>
      <c r="H63" s="607"/>
    </row>
    <row r="64" spans="1:9" ht="15" x14ac:dyDescent="0.3">
      <c r="A64" s="162"/>
      <c r="B64" s="162"/>
      <c r="C64" s="16"/>
      <c r="D64" s="608" t="s">
        <v>127</v>
      </c>
      <c r="E64" s="608"/>
      <c r="F64" s="162"/>
      <c r="G64" s="607"/>
      <c r="H64" s="607"/>
    </row>
  </sheetData>
  <autoFilter ref="A7:I39"/>
  <mergeCells count="5">
    <mergeCell ref="D61:E61"/>
    <mergeCell ref="D62:E62"/>
    <mergeCell ref="G62:H64"/>
    <mergeCell ref="D64:E64"/>
    <mergeCell ref="I2:J2"/>
  </mergeCells>
  <dataValidations count="1">
    <dataValidation type="list" allowBlank="1" showInputMessage="1" showErrorMessage="1" sqref="B9:B5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8" fitToHeight="0" orientation="landscape" r:id="rId1"/>
  <rowBreaks count="1" manualBreakCount="1">
    <brk id="38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16" customWidth="1"/>
    <col min="2" max="2" width="14.85546875" style="316" customWidth="1"/>
    <col min="3" max="3" width="21.140625" style="316" customWidth="1"/>
    <col min="4" max="5" width="12.7109375" style="316" customWidth="1"/>
    <col min="6" max="6" width="13.42578125" style="316" bestFit="1" customWidth="1"/>
    <col min="7" max="7" width="15.28515625" style="316" customWidth="1"/>
    <col min="8" max="8" width="23.85546875" style="316" customWidth="1"/>
    <col min="9" max="9" width="12.140625" style="316" bestFit="1" customWidth="1"/>
    <col min="10" max="10" width="19" style="316" customWidth="1"/>
    <col min="11" max="11" width="17.7109375" style="316" customWidth="1"/>
    <col min="12" max="16384" width="9.140625" style="316"/>
  </cols>
  <sheetData>
    <row r="1" spans="1:12" s="162" customFormat="1" ht="15" x14ac:dyDescent="0.2">
      <c r="A1" s="157" t="s">
        <v>288</v>
      </c>
      <c r="B1" s="157"/>
      <c r="C1" s="157"/>
      <c r="D1" s="158"/>
      <c r="E1" s="158"/>
      <c r="F1" s="158"/>
      <c r="G1" s="158"/>
      <c r="H1" s="158"/>
      <c r="I1" s="158"/>
      <c r="J1" s="158"/>
      <c r="K1" s="301" t="s">
        <v>97</v>
      </c>
    </row>
    <row r="2" spans="1:12" s="162" customFormat="1" ht="15" x14ac:dyDescent="0.3">
      <c r="A2" s="118" t="s">
        <v>128</v>
      </c>
      <c r="B2" s="118"/>
      <c r="C2" s="118"/>
      <c r="D2" s="158"/>
      <c r="E2" s="158"/>
      <c r="F2" s="158"/>
      <c r="G2" s="158"/>
      <c r="H2" s="158"/>
      <c r="I2" s="158"/>
      <c r="J2" s="158"/>
      <c r="K2" s="298" t="str">
        <f>'ფორმა N1'!L2</f>
        <v>03/20/2019-04/09/2019</v>
      </c>
    </row>
    <row r="3" spans="1:12" s="162" customFormat="1" ht="15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12"/>
      <c r="L3" s="316"/>
    </row>
    <row r="4" spans="1:12" s="162" customFormat="1" ht="15" x14ac:dyDescent="0.3">
      <c r="A4" s="90" t="s">
        <v>257</v>
      </c>
      <c r="B4" s="90"/>
      <c r="C4" s="90"/>
      <c r="D4" s="90"/>
      <c r="E4" s="90"/>
      <c r="F4" s="311"/>
      <c r="G4" s="159"/>
      <c r="H4" s="158"/>
      <c r="I4" s="158"/>
      <c r="J4" s="158"/>
      <c r="K4" s="158"/>
    </row>
    <row r="5" spans="1:12" ht="15" x14ac:dyDescent="0.3">
      <c r="A5" s="312" t="str">
        <f>'ფორმა N1'!A5</f>
        <v>მპგ "მოძრაობა თავისუფალი საქართველოსთვის"</v>
      </c>
      <c r="B5" s="312"/>
      <c r="C5" s="312"/>
      <c r="D5" s="313"/>
      <c r="E5" s="313"/>
      <c r="F5" s="313"/>
      <c r="G5" s="314"/>
      <c r="H5" s="315"/>
      <c r="I5" s="315"/>
      <c r="J5" s="315"/>
      <c r="K5" s="314"/>
    </row>
    <row r="6" spans="1:12" s="162" customFormat="1" ht="13.5" x14ac:dyDescent="0.2">
      <c r="A6" s="113"/>
      <c r="B6" s="113"/>
      <c r="C6" s="113"/>
      <c r="D6" s="317"/>
      <c r="E6" s="317"/>
      <c r="F6" s="317"/>
      <c r="G6" s="158"/>
      <c r="H6" s="158"/>
      <c r="I6" s="158"/>
      <c r="J6" s="158"/>
      <c r="K6" s="158"/>
    </row>
    <row r="7" spans="1:12" s="162" customFormat="1" ht="60" x14ac:dyDescent="0.2">
      <c r="A7" s="318" t="s">
        <v>64</v>
      </c>
      <c r="B7" s="318" t="s">
        <v>463</v>
      </c>
      <c r="C7" s="318" t="s">
        <v>231</v>
      </c>
      <c r="D7" s="319" t="s">
        <v>228</v>
      </c>
      <c r="E7" s="319" t="s">
        <v>229</v>
      </c>
      <c r="F7" s="319" t="s">
        <v>328</v>
      </c>
      <c r="G7" s="319" t="s">
        <v>230</v>
      </c>
      <c r="H7" s="319" t="s">
        <v>471</v>
      </c>
      <c r="I7" s="319" t="s">
        <v>227</v>
      </c>
      <c r="J7" s="319" t="s">
        <v>468</v>
      </c>
      <c r="K7" s="319" t="s">
        <v>469</v>
      </c>
    </row>
    <row r="8" spans="1:12" s="162" customFormat="1" ht="15" x14ac:dyDescent="0.2">
      <c r="A8" s="318">
        <v>1</v>
      </c>
      <c r="B8" s="318">
        <v>2</v>
      </c>
      <c r="C8" s="318">
        <v>3</v>
      </c>
      <c r="D8" s="319">
        <v>4</v>
      </c>
      <c r="E8" s="318">
        <v>5</v>
      </c>
      <c r="F8" s="319">
        <v>6</v>
      </c>
      <c r="G8" s="318">
        <v>7</v>
      </c>
      <c r="H8" s="319">
        <v>8</v>
      </c>
      <c r="I8" s="318">
        <v>9</v>
      </c>
      <c r="J8" s="318">
        <v>10</v>
      </c>
      <c r="K8" s="319">
        <v>11</v>
      </c>
    </row>
    <row r="9" spans="1:12" s="162" customFormat="1" ht="15" x14ac:dyDescent="0.2">
      <c r="A9" s="320">
        <v>1</v>
      </c>
      <c r="B9" s="320"/>
      <c r="C9" s="320"/>
      <c r="D9" s="321"/>
      <c r="E9" s="321"/>
      <c r="F9" s="321"/>
      <c r="G9" s="321"/>
      <c r="H9" s="321"/>
      <c r="I9" s="321"/>
      <c r="J9" s="321"/>
      <c r="K9" s="321"/>
    </row>
    <row r="10" spans="1:12" s="162" customFormat="1" ht="15" x14ac:dyDescent="0.2">
      <c r="A10" s="320">
        <v>2</v>
      </c>
      <c r="B10" s="320"/>
      <c r="C10" s="320"/>
      <c r="D10" s="321"/>
      <c r="E10" s="321"/>
      <c r="F10" s="321"/>
      <c r="G10" s="321"/>
      <c r="H10" s="321"/>
      <c r="I10" s="321"/>
      <c r="J10" s="321"/>
      <c r="K10" s="321"/>
    </row>
    <row r="11" spans="1:12" s="162" customFormat="1" ht="15" x14ac:dyDescent="0.2">
      <c r="A11" s="320">
        <v>3</v>
      </c>
      <c r="B11" s="320"/>
      <c r="C11" s="320"/>
      <c r="D11" s="321"/>
      <c r="E11" s="321"/>
      <c r="F11" s="321"/>
      <c r="G11" s="321"/>
      <c r="H11" s="321"/>
      <c r="I11" s="321"/>
      <c r="J11" s="321"/>
      <c r="K11" s="321"/>
    </row>
    <row r="12" spans="1:12" s="162" customFormat="1" ht="15" x14ac:dyDescent="0.2">
      <c r="A12" s="320">
        <v>4</v>
      </c>
      <c r="B12" s="320"/>
      <c r="C12" s="320"/>
      <c r="D12" s="321"/>
      <c r="E12" s="321"/>
      <c r="F12" s="321"/>
      <c r="G12" s="321"/>
      <c r="H12" s="321"/>
      <c r="I12" s="321"/>
      <c r="J12" s="321"/>
      <c r="K12" s="321"/>
    </row>
    <row r="13" spans="1:12" s="162" customFormat="1" ht="15" x14ac:dyDescent="0.2">
      <c r="A13" s="320">
        <v>5</v>
      </c>
      <c r="B13" s="320"/>
      <c r="C13" s="320"/>
      <c r="D13" s="321"/>
      <c r="E13" s="321"/>
      <c r="F13" s="321"/>
      <c r="G13" s="321"/>
      <c r="H13" s="321"/>
      <c r="I13" s="321"/>
      <c r="J13" s="321"/>
      <c r="K13" s="321"/>
    </row>
    <row r="14" spans="1:12" s="162" customFormat="1" ht="15" x14ac:dyDescent="0.2">
      <c r="A14" s="320">
        <v>6</v>
      </c>
      <c r="B14" s="320"/>
      <c r="C14" s="320"/>
      <c r="D14" s="321"/>
      <c r="E14" s="321"/>
      <c r="F14" s="321"/>
      <c r="G14" s="321"/>
      <c r="H14" s="321"/>
      <c r="I14" s="321"/>
      <c r="J14" s="321"/>
      <c r="K14" s="321"/>
    </row>
    <row r="15" spans="1:12" s="162" customFormat="1" ht="15" x14ac:dyDescent="0.2">
      <c r="A15" s="320">
        <v>7</v>
      </c>
      <c r="B15" s="320"/>
      <c r="C15" s="320"/>
      <c r="D15" s="321"/>
      <c r="E15" s="321"/>
      <c r="F15" s="321"/>
      <c r="G15" s="321"/>
      <c r="H15" s="321"/>
      <c r="I15" s="321"/>
      <c r="J15" s="321"/>
      <c r="K15" s="321"/>
    </row>
    <row r="16" spans="1:12" s="162" customFormat="1" ht="15" x14ac:dyDescent="0.2">
      <c r="A16" s="320">
        <v>8</v>
      </c>
      <c r="B16" s="320"/>
      <c r="C16" s="320"/>
      <c r="D16" s="321"/>
      <c r="E16" s="321"/>
      <c r="F16" s="321"/>
      <c r="G16" s="321"/>
      <c r="H16" s="321"/>
      <c r="I16" s="321"/>
      <c r="J16" s="321"/>
      <c r="K16" s="321"/>
    </row>
    <row r="17" spans="1:11" s="162" customFormat="1" ht="15" x14ac:dyDescent="0.2">
      <c r="A17" s="320">
        <v>9</v>
      </c>
      <c r="B17" s="320"/>
      <c r="C17" s="320"/>
      <c r="D17" s="321"/>
      <c r="E17" s="321"/>
      <c r="F17" s="321"/>
      <c r="G17" s="321"/>
      <c r="H17" s="321"/>
      <c r="I17" s="321"/>
      <c r="J17" s="321"/>
      <c r="K17" s="321"/>
    </row>
    <row r="18" spans="1:11" s="162" customFormat="1" ht="15" x14ac:dyDescent="0.2">
      <c r="A18" s="320">
        <v>10</v>
      </c>
      <c r="B18" s="320"/>
      <c r="C18" s="320"/>
      <c r="D18" s="321"/>
      <c r="E18" s="321"/>
      <c r="F18" s="321"/>
      <c r="G18" s="321"/>
      <c r="H18" s="321"/>
      <c r="I18" s="321"/>
      <c r="J18" s="321"/>
      <c r="K18" s="321"/>
    </row>
    <row r="19" spans="1:11" s="162" customFormat="1" ht="15" x14ac:dyDescent="0.2">
      <c r="A19" s="320">
        <v>11</v>
      </c>
      <c r="B19" s="320"/>
      <c r="C19" s="320"/>
      <c r="D19" s="321"/>
      <c r="E19" s="321"/>
      <c r="F19" s="321"/>
      <c r="G19" s="321"/>
      <c r="H19" s="321"/>
      <c r="I19" s="321"/>
      <c r="J19" s="321"/>
      <c r="K19" s="321"/>
    </row>
    <row r="20" spans="1:11" s="162" customFormat="1" ht="15" x14ac:dyDescent="0.2">
      <c r="A20" s="320">
        <v>12</v>
      </c>
      <c r="B20" s="320"/>
      <c r="C20" s="320"/>
      <c r="D20" s="321"/>
      <c r="E20" s="321"/>
      <c r="F20" s="321"/>
      <c r="G20" s="321"/>
      <c r="H20" s="321"/>
      <c r="I20" s="321"/>
      <c r="J20" s="321"/>
      <c r="K20" s="321"/>
    </row>
    <row r="21" spans="1:11" s="162" customFormat="1" ht="15" x14ac:dyDescent="0.2">
      <c r="A21" s="320">
        <v>13</v>
      </c>
      <c r="B21" s="320"/>
      <c r="C21" s="320"/>
      <c r="D21" s="321"/>
      <c r="E21" s="321"/>
      <c r="F21" s="321"/>
      <c r="G21" s="321"/>
      <c r="H21" s="321"/>
      <c r="I21" s="321"/>
      <c r="J21" s="321"/>
      <c r="K21" s="321"/>
    </row>
    <row r="22" spans="1:11" s="162" customFormat="1" ht="15" x14ac:dyDescent="0.2">
      <c r="A22" s="320">
        <v>14</v>
      </c>
      <c r="B22" s="320"/>
      <c r="C22" s="320"/>
      <c r="D22" s="321"/>
      <c r="E22" s="321"/>
      <c r="F22" s="321"/>
      <c r="G22" s="321"/>
      <c r="H22" s="321"/>
      <c r="I22" s="321"/>
      <c r="J22" s="321"/>
      <c r="K22" s="321"/>
    </row>
    <row r="23" spans="1:11" s="162" customFormat="1" ht="15" x14ac:dyDescent="0.2">
      <c r="A23" s="320">
        <v>15</v>
      </c>
      <c r="B23" s="320"/>
      <c r="C23" s="320"/>
      <c r="D23" s="321"/>
      <c r="E23" s="321"/>
      <c r="F23" s="321"/>
      <c r="G23" s="321"/>
      <c r="H23" s="321"/>
      <c r="I23" s="321"/>
      <c r="J23" s="321"/>
      <c r="K23" s="321"/>
    </row>
    <row r="24" spans="1:11" s="162" customFormat="1" ht="15" x14ac:dyDescent="0.2">
      <c r="A24" s="320">
        <v>16</v>
      </c>
      <c r="B24" s="320"/>
      <c r="C24" s="320"/>
      <c r="D24" s="321"/>
      <c r="E24" s="321"/>
      <c r="F24" s="321"/>
      <c r="G24" s="321"/>
      <c r="H24" s="321"/>
      <c r="I24" s="321"/>
      <c r="J24" s="321"/>
      <c r="K24" s="321"/>
    </row>
    <row r="25" spans="1:11" s="162" customFormat="1" ht="15" x14ac:dyDescent="0.2">
      <c r="A25" s="320">
        <v>17</v>
      </c>
      <c r="B25" s="320"/>
      <c r="C25" s="320"/>
      <c r="D25" s="321"/>
      <c r="E25" s="321"/>
      <c r="F25" s="321"/>
      <c r="G25" s="321"/>
      <c r="H25" s="321"/>
      <c r="I25" s="321"/>
      <c r="J25" s="321"/>
      <c r="K25" s="321"/>
    </row>
    <row r="26" spans="1:11" s="162" customFormat="1" ht="15" x14ac:dyDescent="0.2">
      <c r="A26" s="320">
        <v>18</v>
      </c>
      <c r="B26" s="320"/>
      <c r="C26" s="320"/>
      <c r="D26" s="321"/>
      <c r="E26" s="321"/>
      <c r="F26" s="321"/>
      <c r="G26" s="321"/>
      <c r="H26" s="321"/>
      <c r="I26" s="321"/>
      <c r="J26" s="321"/>
      <c r="K26" s="321"/>
    </row>
    <row r="27" spans="1:11" s="162" customFormat="1" ht="15" x14ac:dyDescent="0.2">
      <c r="A27" s="320" t="s">
        <v>261</v>
      </c>
      <c r="B27" s="320"/>
      <c r="C27" s="320"/>
      <c r="D27" s="321"/>
      <c r="E27" s="321"/>
      <c r="F27" s="321"/>
      <c r="G27" s="321"/>
      <c r="H27" s="321"/>
      <c r="I27" s="321"/>
      <c r="J27" s="321"/>
      <c r="K27" s="321"/>
    </row>
    <row r="28" spans="1:11" x14ac:dyDescent="0.2">
      <c r="A28" s="322"/>
      <c r="B28" s="322"/>
      <c r="C28" s="322"/>
      <c r="D28" s="322"/>
      <c r="E28" s="322"/>
      <c r="F28" s="322"/>
      <c r="G28" s="322"/>
      <c r="H28" s="322"/>
      <c r="I28" s="322"/>
      <c r="J28" s="322"/>
      <c r="K28" s="322"/>
    </row>
    <row r="29" spans="1:11" x14ac:dyDescent="0.2">
      <c r="A29" s="3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</row>
    <row r="30" spans="1:11" x14ac:dyDescent="0.2">
      <c r="A30" s="323"/>
      <c r="B30" s="323"/>
      <c r="C30" s="323"/>
      <c r="D30" s="322"/>
      <c r="E30" s="322"/>
      <c r="F30" s="322"/>
      <c r="G30" s="322"/>
      <c r="H30" s="322"/>
      <c r="I30" s="322"/>
      <c r="J30" s="322"/>
      <c r="K30" s="322"/>
    </row>
    <row r="31" spans="1:11" ht="15" x14ac:dyDescent="0.3">
      <c r="A31" s="324"/>
      <c r="B31" s="324"/>
      <c r="C31" s="324"/>
      <c r="D31" s="325" t="s">
        <v>96</v>
      </c>
      <c r="E31" s="324"/>
      <c r="F31" s="324"/>
      <c r="G31" s="326"/>
      <c r="H31" s="324"/>
      <c r="I31" s="324"/>
      <c r="J31" s="324"/>
      <c r="K31" s="324"/>
    </row>
    <row r="32" spans="1:11" ht="15" x14ac:dyDescent="0.3">
      <c r="A32" s="324"/>
      <c r="B32" s="324"/>
      <c r="C32" s="324"/>
      <c r="D32" s="324"/>
      <c r="E32" s="327"/>
      <c r="F32" s="324"/>
      <c r="H32" s="327"/>
      <c r="I32" s="327"/>
      <c r="J32" s="328"/>
    </row>
    <row r="33" spans="4:9" ht="15" x14ac:dyDescent="0.3">
      <c r="D33" s="324"/>
      <c r="E33" s="329" t="s">
        <v>251</v>
      </c>
      <c r="F33" s="324"/>
      <c r="H33" s="330" t="s">
        <v>256</v>
      </c>
      <c r="I33" s="330"/>
    </row>
    <row r="34" spans="4:9" ht="15" x14ac:dyDescent="0.3">
      <c r="D34" s="324"/>
      <c r="E34" s="331" t="s">
        <v>127</v>
      </c>
      <c r="F34" s="324"/>
      <c r="H34" s="324" t="s">
        <v>252</v>
      </c>
      <c r="I34" s="324"/>
    </row>
    <row r="35" spans="4:9" ht="15" x14ac:dyDescent="0.3">
      <c r="D35" s="324"/>
      <c r="E35" s="33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49" customWidth="1"/>
    <col min="2" max="2" width="21.5703125" style="149" customWidth="1"/>
    <col min="3" max="3" width="19.140625" style="149" customWidth="1"/>
    <col min="4" max="4" width="23.7109375" style="149" customWidth="1"/>
    <col min="5" max="6" width="16.5703125" style="149" bestFit="1" customWidth="1"/>
    <col min="7" max="7" width="17" style="149" customWidth="1"/>
    <col min="8" max="8" width="19" style="149" customWidth="1"/>
    <col min="9" max="9" width="24.42578125" style="149" customWidth="1"/>
    <col min="10" max="16384" width="9.140625" style="149"/>
  </cols>
  <sheetData>
    <row r="1" spans="1:13" customFormat="1" ht="15" x14ac:dyDescent="0.2">
      <c r="A1" s="108" t="s">
        <v>407</v>
      </c>
      <c r="B1" s="109"/>
      <c r="C1" s="109"/>
      <c r="D1" s="109"/>
      <c r="E1" s="109"/>
      <c r="F1" s="109"/>
      <c r="G1" s="109"/>
      <c r="H1" s="115"/>
      <c r="I1" s="56" t="s">
        <v>97</v>
      </c>
    </row>
    <row r="2" spans="1:13" customFormat="1" ht="15" x14ac:dyDescent="0.3">
      <c r="A2" s="81" t="s">
        <v>128</v>
      </c>
      <c r="B2" s="109"/>
      <c r="C2" s="109"/>
      <c r="D2" s="109"/>
      <c r="E2" s="109"/>
      <c r="F2" s="109"/>
      <c r="G2" s="109"/>
      <c r="H2" s="115"/>
      <c r="I2" s="169" t="str">
        <f>'ფორმა N1'!L2</f>
        <v>03/20/2019-04/09/2019</v>
      </c>
    </row>
    <row r="3" spans="1:13" customFormat="1" ht="15" x14ac:dyDescent="0.2">
      <c r="A3" s="109"/>
      <c r="B3" s="109"/>
      <c r="C3" s="109"/>
      <c r="D3" s="109"/>
      <c r="E3" s="109"/>
      <c r="F3" s="109"/>
      <c r="G3" s="109"/>
      <c r="H3" s="112"/>
      <c r="I3" s="112"/>
      <c r="M3" s="149"/>
    </row>
    <row r="4" spans="1:13" customFormat="1" ht="15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109"/>
      <c r="E4" s="109"/>
      <c r="F4" s="109"/>
      <c r="G4" s="109"/>
      <c r="H4" s="109"/>
      <c r="I4" s="116"/>
    </row>
    <row r="5" spans="1:13" ht="15" x14ac:dyDescent="0.3">
      <c r="A5" s="171" t="str">
        <f>'ფორმა N1'!A5</f>
        <v>მპგ "მოძრაობა თავისუფალი საქართველოსთვის"</v>
      </c>
      <c r="B5" s="58"/>
      <c r="C5" s="58"/>
      <c r="D5" s="173"/>
      <c r="E5" s="173"/>
      <c r="F5" s="173"/>
      <c r="G5" s="173"/>
      <c r="H5" s="173"/>
      <c r="I5" s="172"/>
    </row>
    <row r="6" spans="1:13" customFormat="1" ht="13.5" x14ac:dyDescent="0.2">
      <c r="A6" s="113"/>
      <c r="B6" s="114"/>
      <c r="C6" s="114"/>
      <c r="D6" s="109"/>
      <c r="E6" s="109"/>
      <c r="F6" s="109"/>
      <c r="G6" s="109"/>
      <c r="H6" s="109"/>
      <c r="I6" s="109"/>
    </row>
    <row r="7" spans="1:13" customFormat="1" ht="75" x14ac:dyDescent="0.2">
      <c r="A7" s="117" t="s">
        <v>64</v>
      </c>
      <c r="B7" s="107" t="s">
        <v>354</v>
      </c>
      <c r="C7" s="107" t="s">
        <v>355</v>
      </c>
      <c r="D7" s="107" t="s">
        <v>360</v>
      </c>
      <c r="E7" s="107" t="s">
        <v>361</v>
      </c>
      <c r="F7" s="107" t="s">
        <v>356</v>
      </c>
      <c r="G7" s="107" t="s">
        <v>357</v>
      </c>
      <c r="H7" s="107" t="s">
        <v>368</v>
      </c>
      <c r="I7" s="107" t="s">
        <v>358</v>
      </c>
    </row>
    <row r="8" spans="1:13" customFormat="1" ht="15" x14ac:dyDescent="0.2">
      <c r="A8" s="106">
        <v>1</v>
      </c>
      <c r="B8" s="106">
        <v>2</v>
      </c>
      <c r="C8" s="107">
        <v>3</v>
      </c>
      <c r="D8" s="106">
        <v>6</v>
      </c>
      <c r="E8" s="107">
        <v>7</v>
      </c>
      <c r="F8" s="106">
        <v>8</v>
      </c>
      <c r="G8" s="106">
        <v>9</v>
      </c>
      <c r="H8" s="106">
        <v>10</v>
      </c>
      <c r="I8" s="107">
        <v>11</v>
      </c>
    </row>
    <row r="9" spans="1:13" customFormat="1" ht="15" x14ac:dyDescent="0.2">
      <c r="A9" s="46">
        <v>1</v>
      </c>
      <c r="B9" s="20"/>
      <c r="C9" s="20"/>
      <c r="D9" s="20"/>
      <c r="E9" s="20"/>
      <c r="F9" s="168"/>
      <c r="G9" s="168"/>
      <c r="H9" s="168"/>
      <c r="I9" s="20"/>
    </row>
    <row r="10" spans="1:13" customFormat="1" ht="15" x14ac:dyDescent="0.2">
      <c r="A10" s="46">
        <v>2</v>
      </c>
      <c r="B10" s="20"/>
      <c r="C10" s="20"/>
      <c r="D10" s="20"/>
      <c r="E10" s="20"/>
      <c r="F10" s="168"/>
      <c r="G10" s="168"/>
      <c r="H10" s="168"/>
      <c r="I10" s="20"/>
    </row>
    <row r="11" spans="1:13" customFormat="1" ht="15" x14ac:dyDescent="0.2">
      <c r="A11" s="46">
        <v>3</v>
      </c>
      <c r="B11" s="20"/>
      <c r="C11" s="20"/>
      <c r="D11" s="20"/>
      <c r="E11" s="20"/>
      <c r="F11" s="168"/>
      <c r="G11" s="168"/>
      <c r="H11" s="168"/>
      <c r="I11" s="20"/>
    </row>
    <row r="12" spans="1:13" customFormat="1" ht="15" x14ac:dyDescent="0.2">
      <c r="A12" s="46">
        <v>4</v>
      </c>
      <c r="B12" s="20"/>
      <c r="C12" s="20"/>
      <c r="D12" s="20"/>
      <c r="E12" s="20"/>
      <c r="F12" s="168"/>
      <c r="G12" s="168"/>
      <c r="H12" s="168"/>
      <c r="I12" s="20"/>
    </row>
    <row r="13" spans="1:13" customFormat="1" ht="15" x14ac:dyDescent="0.2">
      <c r="A13" s="46">
        <v>5</v>
      </c>
      <c r="B13" s="20"/>
      <c r="C13" s="20"/>
      <c r="D13" s="20"/>
      <c r="E13" s="20"/>
      <c r="F13" s="168"/>
      <c r="G13" s="168"/>
      <c r="H13" s="168"/>
      <c r="I13" s="20"/>
    </row>
    <row r="14" spans="1:13" customFormat="1" ht="15" x14ac:dyDescent="0.2">
      <c r="A14" s="46">
        <v>6</v>
      </c>
      <c r="B14" s="20"/>
      <c r="C14" s="20"/>
      <c r="D14" s="20"/>
      <c r="E14" s="20"/>
      <c r="F14" s="168"/>
      <c r="G14" s="168"/>
      <c r="H14" s="168"/>
      <c r="I14" s="20"/>
    </row>
    <row r="15" spans="1:13" customFormat="1" ht="15" x14ac:dyDescent="0.2">
      <c r="A15" s="46">
        <v>7</v>
      </c>
      <c r="B15" s="20"/>
      <c r="C15" s="20"/>
      <c r="D15" s="20"/>
      <c r="E15" s="20"/>
      <c r="F15" s="168"/>
      <c r="G15" s="168"/>
      <c r="H15" s="168"/>
      <c r="I15" s="20"/>
    </row>
    <row r="16" spans="1:13" customFormat="1" ht="15" x14ac:dyDescent="0.2">
      <c r="A16" s="46">
        <v>8</v>
      </c>
      <c r="B16" s="20"/>
      <c r="C16" s="20"/>
      <c r="D16" s="20"/>
      <c r="E16" s="20"/>
      <c r="F16" s="168"/>
      <c r="G16" s="168"/>
      <c r="H16" s="168"/>
      <c r="I16" s="20"/>
    </row>
    <row r="17" spans="1:9" customFormat="1" ht="15" x14ac:dyDescent="0.2">
      <c r="A17" s="46">
        <v>9</v>
      </c>
      <c r="B17" s="20"/>
      <c r="C17" s="20"/>
      <c r="D17" s="20"/>
      <c r="E17" s="20"/>
      <c r="F17" s="168"/>
      <c r="G17" s="168"/>
      <c r="H17" s="168"/>
      <c r="I17" s="20"/>
    </row>
    <row r="18" spans="1:9" customFormat="1" ht="15" x14ac:dyDescent="0.2">
      <c r="A18" s="46">
        <v>10</v>
      </c>
      <c r="B18" s="20"/>
      <c r="C18" s="20"/>
      <c r="D18" s="20"/>
      <c r="E18" s="20"/>
      <c r="F18" s="168"/>
      <c r="G18" s="168"/>
      <c r="H18" s="168"/>
      <c r="I18" s="20"/>
    </row>
    <row r="19" spans="1:9" customFormat="1" ht="15" x14ac:dyDescent="0.2">
      <c r="A19" s="46">
        <v>11</v>
      </c>
      <c r="B19" s="20"/>
      <c r="C19" s="20"/>
      <c r="D19" s="20"/>
      <c r="E19" s="20"/>
      <c r="F19" s="168"/>
      <c r="G19" s="168"/>
      <c r="H19" s="168"/>
      <c r="I19" s="20"/>
    </row>
    <row r="20" spans="1:9" customFormat="1" ht="15" x14ac:dyDescent="0.2">
      <c r="A20" s="46">
        <v>12</v>
      </c>
      <c r="B20" s="20"/>
      <c r="C20" s="20"/>
      <c r="D20" s="20"/>
      <c r="E20" s="20"/>
      <c r="F20" s="168"/>
      <c r="G20" s="168"/>
      <c r="H20" s="168"/>
      <c r="I20" s="20"/>
    </row>
    <row r="21" spans="1:9" customFormat="1" ht="15" x14ac:dyDescent="0.2">
      <c r="A21" s="46">
        <v>13</v>
      </c>
      <c r="B21" s="20"/>
      <c r="C21" s="20"/>
      <c r="D21" s="20"/>
      <c r="E21" s="20"/>
      <c r="F21" s="168"/>
      <c r="G21" s="168"/>
      <c r="H21" s="168"/>
      <c r="I21" s="20"/>
    </row>
    <row r="22" spans="1:9" customFormat="1" ht="15" x14ac:dyDescent="0.2">
      <c r="A22" s="46">
        <v>14</v>
      </c>
      <c r="B22" s="20"/>
      <c r="C22" s="20"/>
      <c r="D22" s="20"/>
      <c r="E22" s="20"/>
      <c r="F22" s="168"/>
      <c r="G22" s="168"/>
      <c r="H22" s="168"/>
      <c r="I22" s="20"/>
    </row>
    <row r="23" spans="1:9" customFormat="1" ht="15" x14ac:dyDescent="0.2">
      <c r="A23" s="46">
        <v>15</v>
      </c>
      <c r="B23" s="20"/>
      <c r="C23" s="20"/>
      <c r="D23" s="20"/>
      <c r="E23" s="20"/>
      <c r="F23" s="168"/>
      <c r="G23" s="168"/>
      <c r="H23" s="168"/>
      <c r="I23" s="20"/>
    </row>
    <row r="24" spans="1:9" customFormat="1" ht="15" x14ac:dyDescent="0.2">
      <c r="A24" s="46">
        <v>16</v>
      </c>
      <c r="B24" s="20"/>
      <c r="C24" s="20"/>
      <c r="D24" s="20"/>
      <c r="E24" s="20"/>
      <c r="F24" s="168"/>
      <c r="G24" s="168"/>
      <c r="H24" s="168"/>
      <c r="I24" s="20"/>
    </row>
    <row r="25" spans="1:9" customFormat="1" ht="15" x14ac:dyDescent="0.2">
      <c r="A25" s="46">
        <v>17</v>
      </c>
      <c r="B25" s="20"/>
      <c r="C25" s="20"/>
      <c r="D25" s="20"/>
      <c r="E25" s="20"/>
      <c r="F25" s="168"/>
      <c r="G25" s="168"/>
      <c r="H25" s="168"/>
      <c r="I25" s="20"/>
    </row>
    <row r="26" spans="1:9" customFormat="1" ht="15" x14ac:dyDescent="0.2">
      <c r="A26" s="46">
        <v>18</v>
      </c>
      <c r="B26" s="20"/>
      <c r="C26" s="20"/>
      <c r="D26" s="20"/>
      <c r="E26" s="20"/>
      <c r="F26" s="168"/>
      <c r="G26" s="168"/>
      <c r="H26" s="168"/>
      <c r="I26" s="20"/>
    </row>
    <row r="27" spans="1:9" customFormat="1" ht="15" x14ac:dyDescent="0.2">
      <c r="A27" s="46" t="s">
        <v>261</v>
      </c>
      <c r="B27" s="20"/>
      <c r="C27" s="20"/>
      <c r="D27" s="20"/>
      <c r="E27" s="20"/>
      <c r="F27" s="168"/>
      <c r="G27" s="168"/>
      <c r="H27" s="168"/>
      <c r="I27" s="20"/>
    </row>
    <row r="28" spans="1:9" x14ac:dyDescent="0.2">
      <c r="A28" s="175"/>
      <c r="B28" s="175"/>
      <c r="C28" s="175"/>
      <c r="D28" s="175"/>
      <c r="E28" s="175"/>
      <c r="F28" s="175"/>
      <c r="G28" s="175"/>
      <c r="H28" s="175"/>
      <c r="I28" s="175"/>
    </row>
    <row r="29" spans="1:9" x14ac:dyDescent="0.2">
      <c r="A29" s="175"/>
      <c r="B29" s="175"/>
      <c r="C29" s="175"/>
      <c r="D29" s="175"/>
      <c r="E29" s="175"/>
      <c r="F29" s="175"/>
      <c r="G29" s="175"/>
      <c r="H29" s="175"/>
      <c r="I29" s="175"/>
    </row>
    <row r="30" spans="1:9" x14ac:dyDescent="0.2">
      <c r="A30" s="176"/>
      <c r="B30" s="175"/>
      <c r="C30" s="175"/>
      <c r="D30" s="175"/>
      <c r="E30" s="175"/>
      <c r="F30" s="175"/>
      <c r="G30" s="175"/>
      <c r="H30" s="175"/>
      <c r="I30" s="175"/>
    </row>
    <row r="31" spans="1:9" ht="15" x14ac:dyDescent="0.3">
      <c r="A31" s="148"/>
      <c r="B31" s="150" t="s">
        <v>96</v>
      </c>
      <c r="C31" s="148"/>
      <c r="D31" s="148"/>
      <c r="E31" s="151"/>
      <c r="F31" s="148"/>
      <c r="G31" s="148"/>
      <c r="H31" s="148"/>
      <c r="I31" s="148"/>
    </row>
    <row r="32" spans="1:9" ht="15" x14ac:dyDescent="0.3">
      <c r="A32" s="148"/>
      <c r="B32" s="148"/>
      <c r="C32" s="152"/>
      <c r="D32" s="148"/>
      <c r="F32" s="152"/>
      <c r="G32" s="180"/>
    </row>
    <row r="33" spans="2:6" ht="15" x14ac:dyDescent="0.3">
      <c r="B33" s="148"/>
      <c r="C33" s="154" t="s">
        <v>251</v>
      </c>
      <c r="D33" s="148"/>
      <c r="F33" s="155" t="s">
        <v>256</v>
      </c>
    </row>
    <row r="34" spans="2:6" ht="15" x14ac:dyDescent="0.3">
      <c r="B34" s="148"/>
      <c r="C34" s="156" t="s">
        <v>127</v>
      </c>
      <c r="D34" s="148"/>
      <c r="F34" s="148" t="s">
        <v>252</v>
      </c>
    </row>
    <row r="35" spans="2:6" ht="15" x14ac:dyDescent="0.3">
      <c r="B35" s="148"/>
      <c r="C35" s="156"/>
    </row>
  </sheetData>
  <pageMargins left="0.7" right="0.7" top="0.75" bottom="0.75" header="0.3" footer="0.3"/>
  <pageSetup scale="7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B15" sqref="B15"/>
    </sheetView>
  </sheetViews>
  <sheetFormatPr defaultRowHeight="15" x14ac:dyDescent="0.3"/>
  <cols>
    <col min="1" max="1" width="10" style="148" customWidth="1"/>
    <col min="2" max="2" width="20.28515625" style="148" customWidth="1"/>
    <col min="3" max="3" width="33.5703125" style="148" customWidth="1"/>
    <col min="4" max="4" width="29" style="148" customWidth="1"/>
    <col min="5" max="5" width="26.42578125" style="148" customWidth="1"/>
    <col min="6" max="6" width="20" style="148" customWidth="1"/>
    <col min="7" max="7" width="29.28515625" style="148" customWidth="1"/>
    <col min="8" max="8" width="27.140625" style="148" customWidth="1"/>
    <col min="9" max="9" width="26.42578125" style="148" customWidth="1"/>
    <col min="10" max="10" width="0.5703125" style="148" customWidth="1"/>
    <col min="11" max="16384" width="9.140625" style="148"/>
  </cols>
  <sheetData>
    <row r="1" spans="1:10" x14ac:dyDescent="0.3">
      <c r="A1" s="52" t="s">
        <v>370</v>
      </c>
      <c r="B1" s="54"/>
      <c r="C1" s="54"/>
      <c r="D1" s="54"/>
      <c r="E1" s="54"/>
      <c r="F1" s="54"/>
      <c r="G1" s="54"/>
      <c r="H1" s="54"/>
      <c r="I1" s="127" t="s">
        <v>186</v>
      </c>
      <c r="J1" s="128"/>
    </row>
    <row r="2" spans="1:10" x14ac:dyDescent="0.3">
      <c r="A2" s="54" t="s">
        <v>128</v>
      </c>
      <c r="B2" s="54"/>
      <c r="C2" s="54"/>
      <c r="D2" s="54"/>
      <c r="E2" s="54"/>
      <c r="F2" s="54"/>
      <c r="G2" s="54"/>
      <c r="H2" s="54"/>
      <c r="I2" s="129" t="str">
        <f>'ფორმა N1'!L2</f>
        <v>03/20/2019-04/09/2019</v>
      </c>
      <c r="J2" s="128"/>
    </row>
    <row r="3" spans="1:10" x14ac:dyDescent="0.3">
      <c r="A3" s="54"/>
      <c r="B3" s="54"/>
      <c r="C3" s="54"/>
      <c r="D3" s="54"/>
      <c r="E3" s="54"/>
      <c r="F3" s="54"/>
      <c r="G3" s="54"/>
      <c r="H3" s="54"/>
      <c r="I3" s="79"/>
      <c r="J3" s="128"/>
    </row>
    <row r="4" spans="1:10" x14ac:dyDescent="0.3">
      <c r="A4" s="55" t="str">
        <f>'[2]ფორმა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54"/>
      <c r="I4" s="54"/>
      <c r="J4" s="80"/>
    </row>
    <row r="5" spans="1:10" x14ac:dyDescent="0.3">
      <c r="A5" s="171" t="str">
        <f>'ფორმა N1'!A5</f>
        <v>მპგ "მოძრაობა თავისუფალი საქართველოსთვის"</v>
      </c>
      <c r="B5" s="171"/>
      <c r="C5" s="171"/>
      <c r="D5" s="171"/>
      <c r="E5" s="171"/>
      <c r="F5" s="171"/>
      <c r="G5" s="171"/>
      <c r="H5" s="171"/>
      <c r="I5" s="171"/>
      <c r="J5" s="155"/>
    </row>
    <row r="6" spans="1:10" x14ac:dyDescent="0.3">
      <c r="A6" s="55"/>
      <c r="B6" s="54"/>
      <c r="C6" s="54"/>
      <c r="D6" s="54"/>
      <c r="E6" s="54"/>
      <c r="F6" s="54"/>
      <c r="G6" s="54"/>
      <c r="H6" s="54"/>
      <c r="I6" s="54"/>
      <c r="J6" s="80"/>
    </row>
    <row r="7" spans="1:10" x14ac:dyDescent="0.3">
      <c r="A7" s="54"/>
      <c r="B7" s="54"/>
      <c r="C7" s="54"/>
      <c r="D7" s="54"/>
      <c r="E7" s="54"/>
      <c r="F7" s="54"/>
      <c r="G7" s="54"/>
      <c r="H7" s="54"/>
      <c r="I7" s="54"/>
      <c r="J7" s="81"/>
    </row>
    <row r="8" spans="1:10" ht="63.75" customHeight="1" x14ac:dyDescent="0.3">
      <c r="A8" s="130" t="s">
        <v>64</v>
      </c>
      <c r="B8" s="291" t="s">
        <v>351</v>
      </c>
      <c r="C8" s="292" t="s">
        <v>390</v>
      </c>
      <c r="D8" s="292" t="s">
        <v>391</v>
      </c>
      <c r="E8" s="292" t="s">
        <v>352</v>
      </c>
      <c r="F8" s="292" t="s">
        <v>365</v>
      </c>
      <c r="G8" s="292" t="s">
        <v>366</v>
      </c>
      <c r="H8" s="292" t="s">
        <v>395</v>
      </c>
      <c r="I8" s="131" t="s">
        <v>367</v>
      </c>
      <c r="J8" s="81"/>
    </row>
    <row r="9" spans="1:10" s="21" customFormat="1" x14ac:dyDescent="0.3">
      <c r="A9" s="133">
        <v>1</v>
      </c>
      <c r="B9" s="424"/>
      <c r="C9" s="138"/>
      <c r="D9" s="138"/>
      <c r="E9" s="425"/>
      <c r="F9" s="425"/>
      <c r="G9" s="425"/>
      <c r="H9" s="425"/>
      <c r="I9" s="425"/>
    </row>
    <row r="10" spans="1:10" x14ac:dyDescent="0.3">
      <c r="A10" s="453">
        <v>2</v>
      </c>
      <c r="B10" s="160"/>
      <c r="C10" s="389"/>
      <c r="D10" s="355"/>
      <c r="E10" s="425"/>
      <c r="F10" s="425"/>
      <c r="G10" s="425"/>
      <c r="H10" s="425"/>
      <c r="I10" s="425"/>
      <c r="J10" s="81"/>
    </row>
    <row r="11" spans="1:10" x14ac:dyDescent="0.3">
      <c r="A11" s="133">
        <v>3</v>
      </c>
      <c r="B11" s="160"/>
      <c r="C11" s="454"/>
      <c r="D11" s="355"/>
      <c r="E11" s="425"/>
      <c r="F11" s="425"/>
      <c r="G11" s="425"/>
      <c r="H11" s="425"/>
      <c r="I11" s="425"/>
      <c r="J11" s="81"/>
    </row>
    <row r="12" spans="1:10" ht="12.75" customHeight="1" x14ac:dyDescent="0.3">
      <c r="A12" s="453">
        <v>4</v>
      </c>
      <c r="B12" s="160"/>
      <c r="C12" s="389"/>
      <c r="D12" s="355"/>
      <c r="E12" s="425"/>
      <c r="F12" s="425"/>
      <c r="G12" s="425"/>
      <c r="H12" s="425"/>
      <c r="I12" s="425"/>
      <c r="J12" s="81"/>
    </row>
    <row r="13" spans="1:10" x14ac:dyDescent="0.3">
      <c r="A13" s="133">
        <v>5</v>
      </c>
      <c r="B13" s="160"/>
      <c r="C13" s="138"/>
      <c r="D13" s="138"/>
      <c r="E13" s="137"/>
      <c r="F13" s="137"/>
      <c r="G13" s="137"/>
      <c r="H13" s="137"/>
      <c r="I13" s="137"/>
      <c r="J13" s="81"/>
    </row>
    <row r="14" spans="1:10" x14ac:dyDescent="0.3">
      <c r="A14" s="453">
        <v>6</v>
      </c>
      <c r="B14" s="160"/>
      <c r="C14" s="138"/>
      <c r="D14" s="138"/>
      <c r="E14" s="137"/>
      <c r="F14" s="137"/>
      <c r="G14" s="137"/>
      <c r="H14" s="137"/>
      <c r="I14" s="137"/>
      <c r="J14" s="81"/>
    </row>
    <row r="15" spans="1:10" x14ac:dyDescent="0.3">
      <c r="A15" s="133">
        <v>7</v>
      </c>
      <c r="B15" s="160"/>
      <c r="C15" s="138"/>
      <c r="D15" s="138"/>
      <c r="E15" s="137"/>
      <c r="F15" s="137"/>
      <c r="G15" s="137"/>
      <c r="H15" s="137"/>
      <c r="I15" s="137"/>
      <c r="J15" s="81"/>
    </row>
    <row r="16" spans="1:10" x14ac:dyDescent="0.3">
      <c r="A16" s="453">
        <v>8</v>
      </c>
      <c r="B16" s="160"/>
      <c r="C16" s="138"/>
      <c r="D16" s="138"/>
      <c r="E16" s="137"/>
      <c r="F16" s="137"/>
      <c r="G16" s="137"/>
      <c r="H16" s="137"/>
      <c r="I16" s="137"/>
      <c r="J16" s="81"/>
    </row>
    <row r="17" spans="1:10" x14ac:dyDescent="0.3">
      <c r="A17" s="133">
        <v>9</v>
      </c>
      <c r="B17" s="160"/>
      <c r="C17" s="138"/>
      <c r="D17" s="138"/>
      <c r="E17" s="137"/>
      <c r="F17" s="137"/>
      <c r="G17" s="137"/>
      <c r="H17" s="137"/>
      <c r="I17" s="137"/>
      <c r="J17" s="81"/>
    </row>
    <row r="18" spans="1:10" x14ac:dyDescent="0.3">
      <c r="A18" s="453">
        <v>10</v>
      </c>
      <c r="B18" s="160"/>
      <c r="C18" s="138"/>
      <c r="D18" s="138"/>
      <c r="E18" s="137"/>
      <c r="F18" s="137"/>
      <c r="G18" s="137"/>
      <c r="H18" s="137"/>
      <c r="I18" s="137"/>
      <c r="J18" s="81"/>
    </row>
    <row r="19" spans="1:10" x14ac:dyDescent="0.3">
      <c r="A19" s="133">
        <v>11</v>
      </c>
      <c r="B19" s="160"/>
      <c r="C19" s="138"/>
      <c r="D19" s="138"/>
      <c r="E19" s="137"/>
      <c r="F19" s="137"/>
      <c r="G19" s="137"/>
      <c r="H19" s="137"/>
      <c r="I19" s="137"/>
      <c r="J19" s="81"/>
    </row>
    <row r="20" spans="1:10" x14ac:dyDescent="0.3">
      <c r="A20" s="453">
        <v>12</v>
      </c>
      <c r="B20" s="160"/>
      <c r="C20" s="138"/>
      <c r="D20" s="138"/>
      <c r="E20" s="137"/>
      <c r="F20" s="137"/>
      <c r="G20" s="137"/>
      <c r="H20" s="137"/>
      <c r="I20" s="137"/>
      <c r="J20" s="81"/>
    </row>
    <row r="21" spans="1:10" x14ac:dyDescent="0.3">
      <c r="A21" s="133">
        <v>13</v>
      </c>
      <c r="B21" s="160"/>
      <c r="C21" s="138"/>
      <c r="D21" s="138"/>
      <c r="E21" s="137"/>
      <c r="F21" s="137"/>
      <c r="G21" s="137"/>
      <c r="H21" s="137"/>
      <c r="I21" s="137"/>
      <c r="J21" s="81"/>
    </row>
    <row r="22" spans="1:10" x14ac:dyDescent="0.3">
      <c r="A22" s="453">
        <v>14</v>
      </c>
      <c r="B22" s="160"/>
      <c r="C22" s="138"/>
      <c r="D22" s="138"/>
      <c r="E22" s="137"/>
      <c r="F22" s="137"/>
      <c r="G22" s="137"/>
      <c r="H22" s="137"/>
      <c r="I22" s="137"/>
      <c r="J22" s="81"/>
    </row>
    <row r="23" spans="1:10" x14ac:dyDescent="0.3">
      <c r="A23" s="133">
        <v>15</v>
      </c>
      <c r="B23" s="160"/>
      <c r="C23" s="138"/>
      <c r="D23" s="138"/>
      <c r="E23" s="137"/>
      <c r="F23" s="137"/>
      <c r="G23" s="137"/>
      <c r="H23" s="137"/>
      <c r="I23" s="137"/>
      <c r="J23" s="81"/>
    </row>
    <row r="24" spans="1:10" x14ac:dyDescent="0.3">
      <c r="A24" s="453">
        <v>16</v>
      </c>
      <c r="B24" s="160"/>
      <c r="C24" s="138"/>
      <c r="D24" s="138"/>
      <c r="E24" s="137"/>
      <c r="F24" s="137"/>
      <c r="G24" s="137"/>
      <c r="H24" s="137"/>
      <c r="I24" s="137"/>
      <c r="J24" s="81"/>
    </row>
    <row r="25" spans="1:10" x14ac:dyDescent="0.3">
      <c r="A25" s="133">
        <v>17</v>
      </c>
      <c r="B25" s="160"/>
      <c r="C25" s="138"/>
      <c r="D25" s="138"/>
      <c r="E25" s="137"/>
      <c r="F25" s="137"/>
      <c r="G25" s="137"/>
      <c r="H25" s="137"/>
      <c r="I25" s="137"/>
      <c r="J25" s="81"/>
    </row>
    <row r="26" spans="1:10" x14ac:dyDescent="0.3">
      <c r="A26" s="453">
        <v>18</v>
      </c>
      <c r="B26" s="160"/>
      <c r="C26" s="138"/>
      <c r="D26" s="138"/>
      <c r="E26" s="137"/>
      <c r="F26" s="137"/>
      <c r="G26" s="137"/>
      <c r="H26" s="137"/>
      <c r="I26" s="137"/>
      <c r="J26" s="81"/>
    </row>
    <row r="27" spans="1:10" x14ac:dyDescent="0.3">
      <c r="A27" s="133">
        <v>19</v>
      </c>
      <c r="B27" s="160"/>
      <c r="C27" s="138"/>
      <c r="D27" s="138"/>
      <c r="E27" s="137"/>
      <c r="F27" s="137"/>
      <c r="G27" s="137"/>
      <c r="H27" s="137"/>
      <c r="I27" s="137"/>
      <c r="J27" s="81"/>
    </row>
    <row r="28" spans="1:10" x14ac:dyDescent="0.3">
      <c r="A28" s="453">
        <v>20</v>
      </c>
      <c r="B28" s="160"/>
      <c r="C28" s="138"/>
      <c r="D28" s="138"/>
      <c r="E28" s="137"/>
      <c r="F28" s="137"/>
      <c r="G28" s="137"/>
      <c r="H28" s="137"/>
      <c r="I28" s="137"/>
      <c r="J28" s="81"/>
    </row>
    <row r="29" spans="1:10" x14ac:dyDescent="0.3">
      <c r="A29" s="133">
        <v>21</v>
      </c>
      <c r="B29" s="160"/>
      <c r="C29" s="141"/>
      <c r="D29" s="141"/>
      <c r="E29" s="140"/>
      <c r="F29" s="140"/>
      <c r="G29" s="140"/>
      <c r="H29" s="203"/>
      <c r="I29" s="137"/>
      <c r="J29" s="81"/>
    </row>
    <row r="30" spans="1:10" x14ac:dyDescent="0.3">
      <c r="A30" s="453">
        <v>22</v>
      </c>
      <c r="B30" s="160"/>
      <c r="C30" s="141"/>
      <c r="D30" s="141"/>
      <c r="E30" s="140"/>
      <c r="F30" s="140"/>
      <c r="G30" s="140"/>
      <c r="H30" s="203"/>
      <c r="I30" s="137"/>
      <c r="J30" s="81"/>
    </row>
    <row r="31" spans="1:10" x14ac:dyDescent="0.3">
      <c r="A31" s="133">
        <v>23</v>
      </c>
      <c r="B31" s="160"/>
      <c r="C31" s="141"/>
      <c r="D31" s="141"/>
      <c r="E31" s="140"/>
      <c r="F31" s="140"/>
      <c r="G31" s="140"/>
      <c r="H31" s="203"/>
      <c r="I31" s="137"/>
      <c r="J31" s="81"/>
    </row>
    <row r="32" spans="1:10" x14ac:dyDescent="0.3">
      <c r="A32" s="453">
        <v>24</v>
      </c>
      <c r="B32" s="160"/>
      <c r="C32" s="141"/>
      <c r="D32" s="141"/>
      <c r="E32" s="140"/>
      <c r="F32" s="140"/>
      <c r="G32" s="140"/>
      <c r="H32" s="203"/>
      <c r="I32" s="137"/>
      <c r="J32" s="81"/>
    </row>
    <row r="33" spans="1:12" x14ac:dyDescent="0.3">
      <c r="A33" s="133">
        <v>25</v>
      </c>
      <c r="B33" s="160"/>
      <c r="C33" s="141"/>
      <c r="D33" s="141"/>
      <c r="E33" s="140"/>
      <c r="F33" s="140"/>
      <c r="G33" s="140"/>
      <c r="H33" s="203"/>
      <c r="I33" s="137"/>
      <c r="J33" s="81"/>
    </row>
    <row r="34" spans="1:12" x14ac:dyDescent="0.3">
      <c r="A34" s="453">
        <v>26</v>
      </c>
      <c r="B34" s="160"/>
      <c r="C34" s="141"/>
      <c r="D34" s="141"/>
      <c r="E34" s="140"/>
      <c r="F34" s="140"/>
      <c r="G34" s="140"/>
      <c r="H34" s="203"/>
      <c r="I34" s="137"/>
      <c r="J34" s="81"/>
    </row>
    <row r="35" spans="1:12" x14ac:dyDescent="0.3">
      <c r="A35" s="133">
        <v>27</v>
      </c>
      <c r="B35" s="160"/>
      <c r="C35" s="141"/>
      <c r="D35" s="141"/>
      <c r="E35" s="140"/>
      <c r="F35" s="140"/>
      <c r="G35" s="140"/>
      <c r="H35" s="203"/>
      <c r="I35" s="137"/>
      <c r="J35" s="81"/>
    </row>
    <row r="36" spans="1:12" x14ac:dyDescent="0.3">
      <c r="A36" s="453">
        <v>28</v>
      </c>
      <c r="B36" s="160"/>
      <c r="C36" s="141"/>
      <c r="D36" s="141"/>
      <c r="E36" s="140"/>
      <c r="F36" s="140"/>
      <c r="G36" s="140"/>
      <c r="H36" s="203"/>
      <c r="I36" s="137"/>
      <c r="J36" s="81"/>
    </row>
    <row r="37" spans="1:12" x14ac:dyDescent="0.3">
      <c r="A37" s="133">
        <v>29</v>
      </c>
      <c r="B37" s="160"/>
      <c r="C37" s="141"/>
      <c r="D37" s="141"/>
      <c r="E37" s="140"/>
      <c r="F37" s="140"/>
      <c r="G37" s="140"/>
      <c r="H37" s="203"/>
      <c r="I37" s="137"/>
      <c r="J37" s="81"/>
    </row>
    <row r="38" spans="1:12" x14ac:dyDescent="0.3">
      <c r="A38" s="133" t="s">
        <v>261</v>
      </c>
      <c r="B38" s="160"/>
      <c r="C38" s="141"/>
      <c r="D38" s="141"/>
      <c r="E38" s="140"/>
      <c r="F38" s="140"/>
      <c r="G38" s="204"/>
      <c r="H38" s="207" t="s">
        <v>383</v>
      </c>
      <c r="I38" s="296">
        <f>SUM(I9:I37)</f>
        <v>0</v>
      </c>
      <c r="J38" s="81"/>
    </row>
    <row r="40" spans="1:12" x14ac:dyDescent="0.3">
      <c r="A40" s="148" t="s">
        <v>408</v>
      </c>
    </row>
    <row r="42" spans="1:12" x14ac:dyDescent="0.3">
      <c r="B42" s="150" t="s">
        <v>96</v>
      </c>
      <c r="F42" s="151"/>
    </row>
    <row r="43" spans="1:12" x14ac:dyDescent="0.3">
      <c r="F43" s="149"/>
      <c r="I43" s="149"/>
      <c r="J43" s="149"/>
      <c r="K43" s="149"/>
      <c r="L43" s="149"/>
    </row>
    <row r="44" spans="1:12" x14ac:dyDescent="0.3">
      <c r="C44" s="152"/>
      <c r="F44" s="152"/>
      <c r="G44" s="152"/>
      <c r="H44" s="155"/>
      <c r="I44" s="153"/>
      <c r="J44" s="149"/>
      <c r="K44" s="149"/>
      <c r="L44" s="149"/>
    </row>
    <row r="45" spans="1:12" x14ac:dyDescent="0.3">
      <c r="A45" s="149"/>
      <c r="C45" s="154" t="s">
        <v>251</v>
      </c>
      <c r="F45" s="155" t="s">
        <v>256</v>
      </c>
      <c r="G45" s="154"/>
      <c r="H45" s="154"/>
      <c r="I45" s="153"/>
      <c r="J45" s="149"/>
      <c r="K45" s="149"/>
      <c r="L45" s="149"/>
    </row>
    <row r="46" spans="1:12" x14ac:dyDescent="0.3">
      <c r="A46" s="149"/>
      <c r="C46" s="156" t="s">
        <v>127</v>
      </c>
      <c r="F46" s="148" t="s">
        <v>252</v>
      </c>
      <c r="I46" s="149"/>
      <c r="J46" s="149"/>
      <c r="K46" s="149"/>
      <c r="L46" s="149"/>
    </row>
    <row r="47" spans="1:12" s="149" customFormat="1" x14ac:dyDescent="0.3">
      <c r="B47" s="148"/>
      <c r="C47" s="156"/>
      <c r="G47" s="156"/>
      <c r="H47" s="156"/>
    </row>
    <row r="48" spans="1:12" s="149" customFormat="1" ht="12.75" x14ac:dyDescent="0.2"/>
    <row r="49" s="149" customFormat="1" ht="12.75" x14ac:dyDescent="0.2"/>
    <row r="50" s="149" customFormat="1" ht="12.75" x14ac:dyDescent="0.2"/>
    <row r="51" s="14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28515625" style="162" customWidth="1"/>
    <col min="2" max="2" width="57.28515625" style="162" customWidth="1"/>
    <col min="3" max="3" width="24.140625" style="162" customWidth="1"/>
    <col min="4" max="16384" width="9.140625" style="162"/>
  </cols>
  <sheetData>
    <row r="1" spans="1:3" s="6" customFormat="1" ht="18.75" customHeight="1" x14ac:dyDescent="0.3">
      <c r="A1" s="610" t="s">
        <v>473</v>
      </c>
      <c r="B1" s="610"/>
      <c r="C1" s="301" t="s">
        <v>97</v>
      </c>
    </row>
    <row r="2" spans="1:3" s="6" customFormat="1" ht="15" x14ac:dyDescent="0.3">
      <c r="A2" s="610"/>
      <c r="B2" s="610"/>
      <c r="C2" s="298" t="str">
        <f>'ფორმა N1'!L2</f>
        <v>03/20/2019-04/09/2019</v>
      </c>
    </row>
    <row r="3" spans="1:3" s="6" customFormat="1" ht="15" x14ac:dyDescent="0.3">
      <c r="A3" s="332" t="s">
        <v>128</v>
      </c>
      <c r="B3" s="299"/>
      <c r="C3" s="300"/>
    </row>
    <row r="4" spans="1:3" s="6" customFormat="1" ht="15" x14ac:dyDescent="0.3">
      <c r="A4" s="90"/>
      <c r="B4" s="299"/>
      <c r="C4" s="300"/>
    </row>
    <row r="5" spans="1:3" s="16" customFormat="1" ht="15" x14ac:dyDescent="0.3">
      <c r="A5" s="611" t="s">
        <v>257</v>
      </c>
      <c r="B5" s="611"/>
      <c r="C5" s="90"/>
    </row>
    <row r="6" spans="1:3" s="16" customFormat="1" ht="15" x14ac:dyDescent="0.3">
      <c r="A6" s="612" t="str">
        <f>'ფორმა N1'!A5</f>
        <v>მპგ "მოძრაობა თავისუფალი საქართველოსთვის"</v>
      </c>
      <c r="B6" s="612"/>
      <c r="C6" s="90"/>
    </row>
    <row r="7" spans="1:3" x14ac:dyDescent="0.2">
      <c r="A7" s="333"/>
      <c r="B7" s="333"/>
      <c r="C7" s="333"/>
    </row>
    <row r="8" spans="1:3" x14ac:dyDescent="0.2">
      <c r="A8" s="333"/>
      <c r="B8" s="333"/>
      <c r="C8" s="333"/>
    </row>
    <row r="9" spans="1:3" ht="30" customHeight="1" x14ac:dyDescent="0.2">
      <c r="A9" s="334" t="s">
        <v>64</v>
      </c>
      <c r="B9" s="334" t="s">
        <v>11</v>
      </c>
      <c r="C9" s="335" t="s">
        <v>9</v>
      </c>
    </row>
    <row r="10" spans="1:3" ht="15" x14ac:dyDescent="0.3">
      <c r="A10" s="336">
        <v>1</v>
      </c>
      <c r="B10" s="337" t="s">
        <v>57</v>
      </c>
      <c r="C10" s="352">
        <f>'ფორმა N4'!D11+'ფორმა N5'!D9</f>
        <v>56521.26</v>
      </c>
    </row>
    <row r="11" spans="1:3" ht="15" x14ac:dyDescent="0.3">
      <c r="A11" s="339">
        <v>1.1000000000000001</v>
      </c>
      <c r="B11" s="337" t="s">
        <v>474</v>
      </c>
      <c r="C11" s="353">
        <f>'ფორმა N4'!D39+'ფორმა N5'!D37</f>
        <v>0</v>
      </c>
    </row>
    <row r="12" spans="1:3" ht="15" x14ac:dyDescent="0.3">
      <c r="A12" s="340" t="s">
        <v>30</v>
      </c>
      <c r="B12" s="337" t="s">
        <v>475</v>
      </c>
      <c r="C12" s="353">
        <f>'ფორმა N4'!D40+'ფორმა N5'!D38</f>
        <v>0</v>
      </c>
    </row>
    <row r="13" spans="1:3" ht="15" x14ac:dyDescent="0.3">
      <c r="A13" s="339">
        <v>1.2</v>
      </c>
      <c r="B13" s="337" t="s">
        <v>58</v>
      </c>
      <c r="C13" s="353">
        <f>'ფორმა N4'!D12+'ფორმა N5'!D10</f>
        <v>24451.54</v>
      </c>
    </row>
    <row r="14" spans="1:3" ht="15" x14ac:dyDescent="0.3">
      <c r="A14" s="339">
        <v>1.3</v>
      </c>
      <c r="B14" s="337" t="s">
        <v>476</v>
      </c>
      <c r="C14" s="353">
        <f>'ფორმა N4'!D17+'ფორმა N5'!D15</f>
        <v>0</v>
      </c>
    </row>
    <row r="15" spans="1:3" ht="15" x14ac:dyDescent="0.2">
      <c r="A15" s="609"/>
      <c r="B15" s="609"/>
      <c r="C15" s="609"/>
    </row>
    <row r="16" spans="1:3" ht="30" customHeight="1" x14ac:dyDescent="0.2">
      <c r="A16" s="334" t="s">
        <v>64</v>
      </c>
      <c r="B16" s="334" t="s">
        <v>232</v>
      </c>
      <c r="C16" s="335" t="s">
        <v>67</v>
      </c>
    </row>
    <row r="17" spans="1:4" ht="15" x14ac:dyDescent="0.3">
      <c r="A17" s="336">
        <v>2</v>
      </c>
      <c r="B17" s="337" t="s">
        <v>477</v>
      </c>
      <c r="C17" s="338">
        <f>'ფორმა N2'!D9+'ფორმა N2'!C26+'ფორმა N3'!D9+'ფორმა N3'!C26</f>
        <v>42085</v>
      </c>
    </row>
    <row r="18" spans="1:4" ht="15" x14ac:dyDescent="0.3">
      <c r="A18" s="341">
        <v>2.1</v>
      </c>
      <c r="B18" s="337" t="s">
        <v>478</v>
      </c>
      <c r="C18" s="337">
        <f>'ფორმა N2'!D17+'ფორმა N3'!D17</f>
        <v>42085</v>
      </c>
    </row>
    <row r="19" spans="1:4" ht="15" x14ac:dyDescent="0.3">
      <c r="A19" s="341">
        <v>2.2000000000000002</v>
      </c>
      <c r="B19" s="337" t="s">
        <v>479</v>
      </c>
      <c r="C19" s="337">
        <f>'ფორმა N2'!D18+'ფორმა N3'!D18</f>
        <v>0</v>
      </c>
    </row>
    <row r="20" spans="1:4" ht="15" x14ac:dyDescent="0.3">
      <c r="A20" s="341">
        <v>2.2999999999999998</v>
      </c>
      <c r="B20" s="337" t="s">
        <v>480</v>
      </c>
      <c r="C20" s="342">
        <f>SUM(C21:C25)</f>
        <v>0</v>
      </c>
    </row>
    <row r="21" spans="1:4" ht="15" x14ac:dyDescent="0.3">
      <c r="A21" s="340" t="s">
        <v>481</v>
      </c>
      <c r="B21" s="343" t="s">
        <v>482</v>
      </c>
      <c r="C21" s="337">
        <f>'ფორმა N2'!D13+'ფორმა N3'!D13</f>
        <v>0</v>
      </c>
    </row>
    <row r="22" spans="1:4" ht="15" x14ac:dyDescent="0.3">
      <c r="A22" s="340" t="s">
        <v>483</v>
      </c>
      <c r="B22" s="343" t="s">
        <v>484</v>
      </c>
      <c r="C22" s="337">
        <f>'ფორმა N2'!C27+'ფორმა N3'!C27</f>
        <v>0</v>
      </c>
    </row>
    <row r="23" spans="1:4" ht="15" x14ac:dyDescent="0.3">
      <c r="A23" s="340" t="s">
        <v>485</v>
      </c>
      <c r="B23" s="343" t="s">
        <v>486</v>
      </c>
      <c r="C23" s="337">
        <f>'ფორმა N2'!D14+'ფორმა N3'!D14</f>
        <v>0</v>
      </c>
    </row>
    <row r="24" spans="1:4" ht="15" x14ac:dyDescent="0.3">
      <c r="A24" s="340" t="s">
        <v>487</v>
      </c>
      <c r="B24" s="343" t="s">
        <v>488</v>
      </c>
      <c r="C24" s="337">
        <f>'ფორმა N2'!C31+'ფორმა N3'!C31</f>
        <v>0</v>
      </c>
    </row>
    <row r="25" spans="1:4" ht="15" x14ac:dyDescent="0.3">
      <c r="A25" s="340" t="s">
        <v>489</v>
      </c>
      <c r="B25" s="343" t="s">
        <v>490</v>
      </c>
      <c r="C25" s="337">
        <f>'ფორმა N2'!D11+'ფორმა N3'!D11</f>
        <v>0</v>
      </c>
    </row>
    <row r="26" spans="1:4" ht="15" x14ac:dyDescent="0.3">
      <c r="A26" s="350"/>
      <c r="B26" s="349"/>
      <c r="C26" s="348"/>
    </row>
    <row r="27" spans="1:4" ht="15" x14ac:dyDescent="0.3">
      <c r="A27" s="350"/>
      <c r="B27" s="349"/>
      <c r="C27" s="348"/>
    </row>
    <row r="28" spans="1:4" ht="15" x14ac:dyDescent="0.3">
      <c r="A28" s="16"/>
      <c r="B28" s="16"/>
      <c r="C28" s="16"/>
      <c r="D28" s="347"/>
    </row>
    <row r="29" spans="1:4" ht="15" x14ac:dyDescent="0.3">
      <c r="A29" s="161" t="s">
        <v>96</v>
      </c>
      <c r="B29" s="16"/>
      <c r="C29" s="16"/>
      <c r="D29" s="347"/>
    </row>
    <row r="30" spans="1:4" ht="15" x14ac:dyDescent="0.3">
      <c r="A30" s="16"/>
      <c r="B30" s="16"/>
      <c r="C30" s="16"/>
      <c r="D30" s="347"/>
    </row>
    <row r="31" spans="1:4" ht="15" x14ac:dyDescent="0.3">
      <c r="A31" s="16"/>
      <c r="B31" s="16"/>
      <c r="C31" s="16"/>
      <c r="D31" s="346"/>
    </row>
    <row r="32" spans="1:4" ht="15" x14ac:dyDescent="0.3">
      <c r="B32" s="161" t="s">
        <v>254</v>
      </c>
      <c r="C32" s="16"/>
      <c r="D32" s="346"/>
    </row>
    <row r="33" spans="2:4" ht="15" x14ac:dyDescent="0.3">
      <c r="B33" s="16" t="s">
        <v>253</v>
      </c>
      <c r="C33" s="16"/>
      <c r="D33" s="346"/>
    </row>
    <row r="34" spans="2:4" x14ac:dyDescent="0.2">
      <c r="B34" s="345" t="s">
        <v>127</v>
      </c>
      <c r="D34" s="34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43">
        <v>40907</v>
      </c>
      <c r="C2" t="s">
        <v>188</v>
      </c>
      <c r="E2" t="s">
        <v>219</v>
      </c>
      <c r="G2" s="44" t="s">
        <v>224</v>
      </c>
    </row>
    <row r="3" spans="1:7" ht="15" x14ac:dyDescent="0.2">
      <c r="A3" s="43">
        <v>40908</v>
      </c>
      <c r="C3" t="s">
        <v>189</v>
      </c>
      <c r="E3" t="s">
        <v>220</v>
      </c>
      <c r="G3" s="44" t="s">
        <v>225</v>
      </c>
    </row>
    <row r="4" spans="1:7" ht="15" x14ac:dyDescent="0.2">
      <c r="A4" s="43">
        <v>40909</v>
      </c>
      <c r="C4" t="s">
        <v>190</v>
      </c>
      <c r="E4" t="s">
        <v>221</v>
      </c>
      <c r="G4" s="44" t="s">
        <v>226</v>
      </c>
    </row>
    <row r="5" spans="1:7" x14ac:dyDescent="0.2">
      <c r="A5" s="43">
        <v>40910</v>
      </c>
      <c r="C5" t="s">
        <v>191</v>
      </c>
      <c r="E5" t="s">
        <v>222</v>
      </c>
    </row>
    <row r="6" spans="1:7" x14ac:dyDescent="0.2">
      <c r="A6" s="43">
        <v>40911</v>
      </c>
      <c r="C6" t="s">
        <v>192</v>
      </c>
    </row>
    <row r="7" spans="1:7" x14ac:dyDescent="0.2">
      <c r="A7" s="43">
        <v>40912</v>
      </c>
      <c r="C7" t="s">
        <v>193</v>
      </c>
    </row>
    <row r="8" spans="1:7" x14ac:dyDescent="0.2">
      <c r="A8" s="43">
        <v>40913</v>
      </c>
      <c r="C8" t="s">
        <v>194</v>
      </c>
    </row>
    <row r="9" spans="1:7" x14ac:dyDescent="0.2">
      <c r="A9" s="43">
        <v>40914</v>
      </c>
      <c r="C9" t="s">
        <v>195</v>
      </c>
    </row>
    <row r="10" spans="1:7" x14ac:dyDescent="0.2">
      <c r="A10" s="43">
        <v>40915</v>
      </c>
      <c r="C10" t="s">
        <v>196</v>
      </c>
    </row>
    <row r="11" spans="1:7" x14ac:dyDescent="0.2">
      <c r="A11" s="43">
        <v>40916</v>
      </c>
      <c r="C11" t="s">
        <v>197</v>
      </c>
    </row>
    <row r="12" spans="1:7" x14ac:dyDescent="0.2">
      <c r="A12" s="43">
        <v>40917</v>
      </c>
      <c r="C12" t="s">
        <v>198</v>
      </c>
    </row>
    <row r="13" spans="1:7" x14ac:dyDescent="0.2">
      <c r="A13" s="43">
        <v>40918</v>
      </c>
      <c r="C13" t="s">
        <v>199</v>
      </c>
    </row>
    <row r="14" spans="1:7" x14ac:dyDescent="0.2">
      <c r="A14" s="43">
        <v>40919</v>
      </c>
      <c r="C14" t="s">
        <v>200</v>
      </c>
    </row>
    <row r="15" spans="1:7" x14ac:dyDescent="0.2">
      <c r="A15" s="43">
        <v>40920</v>
      </c>
      <c r="C15" t="s">
        <v>201</v>
      </c>
    </row>
    <row r="16" spans="1:7" x14ac:dyDescent="0.2">
      <c r="A16" s="43">
        <v>40921</v>
      </c>
      <c r="C16" t="s">
        <v>202</v>
      </c>
    </row>
    <row r="17" spans="1:3" x14ac:dyDescent="0.2">
      <c r="A17" s="43">
        <v>40922</v>
      </c>
      <c r="C17" t="s">
        <v>203</v>
      </c>
    </row>
    <row r="18" spans="1:3" x14ac:dyDescent="0.2">
      <c r="A18" s="43">
        <v>40923</v>
      </c>
      <c r="C18" t="s">
        <v>204</v>
      </c>
    </row>
    <row r="19" spans="1:3" x14ac:dyDescent="0.2">
      <c r="A19" s="43">
        <v>40924</v>
      </c>
      <c r="C19" t="s">
        <v>205</v>
      </c>
    </row>
    <row r="20" spans="1:3" x14ac:dyDescent="0.2">
      <c r="A20" s="43">
        <v>40925</v>
      </c>
      <c r="C20" t="s">
        <v>206</v>
      </c>
    </row>
    <row r="21" spans="1:3" x14ac:dyDescent="0.2">
      <c r="A21" s="43">
        <v>40926</v>
      </c>
    </row>
    <row r="22" spans="1:3" x14ac:dyDescent="0.2">
      <c r="A22" s="43">
        <v>40927</v>
      </c>
    </row>
    <row r="23" spans="1:3" x14ac:dyDescent="0.2">
      <c r="A23" s="43">
        <v>40928</v>
      </c>
    </row>
    <row r="24" spans="1:3" x14ac:dyDescent="0.2">
      <c r="A24" s="43">
        <v>40929</v>
      </c>
    </row>
    <row r="25" spans="1:3" x14ac:dyDescent="0.2">
      <c r="A25" s="43">
        <v>40930</v>
      </c>
    </row>
    <row r="26" spans="1:3" x14ac:dyDescent="0.2">
      <c r="A26" s="43">
        <v>40931</v>
      </c>
    </row>
    <row r="27" spans="1:3" x14ac:dyDescent="0.2">
      <c r="A27" s="43">
        <v>40932</v>
      </c>
    </row>
    <row r="28" spans="1:3" x14ac:dyDescent="0.2">
      <c r="A28" s="43">
        <v>40933</v>
      </c>
    </row>
    <row r="29" spans="1:3" x14ac:dyDescent="0.2">
      <c r="A29" s="43">
        <v>40934</v>
      </c>
    </row>
    <row r="30" spans="1:3" x14ac:dyDescent="0.2">
      <c r="A30" s="43">
        <v>40935</v>
      </c>
    </row>
    <row r="31" spans="1:3" x14ac:dyDescent="0.2">
      <c r="A31" s="43">
        <v>40936</v>
      </c>
    </row>
    <row r="32" spans="1:3" x14ac:dyDescent="0.2">
      <c r="A32" s="43">
        <v>40937</v>
      </c>
    </row>
    <row r="33" spans="1:1" x14ac:dyDescent="0.2">
      <c r="A33" s="43">
        <v>40938</v>
      </c>
    </row>
    <row r="34" spans="1:1" x14ac:dyDescent="0.2">
      <c r="A34" s="43">
        <v>40939</v>
      </c>
    </row>
    <row r="35" spans="1:1" x14ac:dyDescent="0.2">
      <c r="A35" s="43">
        <v>40941</v>
      </c>
    </row>
    <row r="36" spans="1:1" x14ac:dyDescent="0.2">
      <c r="A36" s="43">
        <v>40942</v>
      </c>
    </row>
    <row r="37" spans="1:1" x14ac:dyDescent="0.2">
      <c r="A37" s="43">
        <v>40943</v>
      </c>
    </row>
    <row r="38" spans="1:1" x14ac:dyDescent="0.2">
      <c r="A38" s="43">
        <v>40944</v>
      </c>
    </row>
    <row r="39" spans="1:1" x14ac:dyDescent="0.2">
      <c r="A39" s="43">
        <v>40945</v>
      </c>
    </row>
    <row r="40" spans="1:1" x14ac:dyDescent="0.2">
      <c r="A40" s="43">
        <v>40946</v>
      </c>
    </row>
    <row r="41" spans="1:1" x14ac:dyDescent="0.2">
      <c r="A41" s="43">
        <v>40947</v>
      </c>
    </row>
    <row r="42" spans="1:1" x14ac:dyDescent="0.2">
      <c r="A42" s="43">
        <v>40948</v>
      </c>
    </row>
    <row r="43" spans="1:1" x14ac:dyDescent="0.2">
      <c r="A43" s="43">
        <v>40949</v>
      </c>
    </row>
    <row r="44" spans="1:1" x14ac:dyDescent="0.2">
      <c r="A44" s="43">
        <v>40950</v>
      </c>
    </row>
    <row r="45" spans="1:1" x14ac:dyDescent="0.2">
      <c r="A45" s="43">
        <v>40951</v>
      </c>
    </row>
    <row r="46" spans="1:1" x14ac:dyDescent="0.2">
      <c r="A46" s="43">
        <v>40952</v>
      </c>
    </row>
    <row r="47" spans="1:1" x14ac:dyDescent="0.2">
      <c r="A47" s="43">
        <v>40953</v>
      </c>
    </row>
    <row r="48" spans="1:1" x14ac:dyDescent="0.2">
      <c r="A48" s="43">
        <v>40954</v>
      </c>
    </row>
    <row r="49" spans="1:1" x14ac:dyDescent="0.2">
      <c r="A49" s="43">
        <v>40955</v>
      </c>
    </row>
    <row r="50" spans="1:1" x14ac:dyDescent="0.2">
      <c r="A50" s="43">
        <v>40956</v>
      </c>
    </row>
    <row r="51" spans="1:1" x14ac:dyDescent="0.2">
      <c r="A51" s="43">
        <v>40957</v>
      </c>
    </row>
    <row r="52" spans="1:1" x14ac:dyDescent="0.2">
      <c r="A52" s="43">
        <v>40958</v>
      </c>
    </row>
    <row r="53" spans="1:1" x14ac:dyDescent="0.2">
      <c r="A53" s="43">
        <v>40959</v>
      </c>
    </row>
    <row r="54" spans="1:1" x14ac:dyDescent="0.2">
      <c r="A54" s="43">
        <v>40960</v>
      </c>
    </row>
    <row r="55" spans="1:1" x14ac:dyDescent="0.2">
      <c r="A55" s="43">
        <v>40961</v>
      </c>
    </row>
    <row r="56" spans="1:1" x14ac:dyDescent="0.2">
      <c r="A56" s="43">
        <v>40962</v>
      </c>
    </row>
    <row r="57" spans="1:1" x14ac:dyDescent="0.2">
      <c r="A57" s="43">
        <v>40963</v>
      </c>
    </row>
    <row r="58" spans="1:1" x14ac:dyDescent="0.2">
      <c r="A58" s="43">
        <v>40964</v>
      </c>
    </row>
    <row r="59" spans="1:1" x14ac:dyDescent="0.2">
      <c r="A59" s="43">
        <v>40965</v>
      </c>
    </row>
    <row r="60" spans="1:1" x14ac:dyDescent="0.2">
      <c r="A60" s="43">
        <v>40966</v>
      </c>
    </row>
    <row r="61" spans="1:1" x14ac:dyDescent="0.2">
      <c r="A61" s="43">
        <v>40967</v>
      </c>
    </row>
    <row r="62" spans="1:1" x14ac:dyDescent="0.2">
      <c r="A62" s="43">
        <v>40968</v>
      </c>
    </row>
    <row r="63" spans="1:1" x14ac:dyDescent="0.2">
      <c r="A63" s="43">
        <v>40969</v>
      </c>
    </row>
    <row r="64" spans="1:1" x14ac:dyDescent="0.2">
      <c r="A64" s="43">
        <v>40970</v>
      </c>
    </row>
    <row r="65" spans="1:1" x14ac:dyDescent="0.2">
      <c r="A65" s="43">
        <v>40971</v>
      </c>
    </row>
    <row r="66" spans="1:1" x14ac:dyDescent="0.2">
      <c r="A66" s="43">
        <v>40972</v>
      </c>
    </row>
    <row r="67" spans="1:1" x14ac:dyDescent="0.2">
      <c r="A67" s="43">
        <v>40973</v>
      </c>
    </row>
    <row r="68" spans="1:1" x14ac:dyDescent="0.2">
      <c r="A68" s="43">
        <v>40974</v>
      </c>
    </row>
    <row r="69" spans="1:1" x14ac:dyDescent="0.2">
      <c r="A69" s="43">
        <v>40975</v>
      </c>
    </row>
    <row r="70" spans="1:1" x14ac:dyDescent="0.2">
      <c r="A70" s="43">
        <v>40976</v>
      </c>
    </row>
    <row r="71" spans="1:1" x14ac:dyDescent="0.2">
      <c r="A71" s="43">
        <v>40977</v>
      </c>
    </row>
    <row r="72" spans="1:1" x14ac:dyDescent="0.2">
      <c r="A72" s="43">
        <v>40978</v>
      </c>
    </row>
    <row r="73" spans="1:1" x14ac:dyDescent="0.2">
      <c r="A73" s="43">
        <v>40979</v>
      </c>
    </row>
    <row r="74" spans="1:1" x14ac:dyDescent="0.2">
      <c r="A74" s="43">
        <v>40980</v>
      </c>
    </row>
    <row r="75" spans="1:1" x14ac:dyDescent="0.2">
      <c r="A75" s="43">
        <v>40981</v>
      </c>
    </row>
    <row r="76" spans="1:1" x14ac:dyDescent="0.2">
      <c r="A76" s="43">
        <v>40982</v>
      </c>
    </row>
    <row r="77" spans="1:1" x14ac:dyDescent="0.2">
      <c r="A77" s="43">
        <v>40983</v>
      </c>
    </row>
    <row r="78" spans="1:1" x14ac:dyDescent="0.2">
      <c r="A78" s="43">
        <v>40984</v>
      </c>
    </row>
    <row r="79" spans="1:1" x14ac:dyDescent="0.2">
      <c r="A79" s="43">
        <v>40985</v>
      </c>
    </row>
    <row r="80" spans="1:1" x14ac:dyDescent="0.2">
      <c r="A80" s="43">
        <v>40986</v>
      </c>
    </row>
    <row r="81" spans="1:1" x14ac:dyDescent="0.2">
      <c r="A81" s="43">
        <v>40987</v>
      </c>
    </row>
    <row r="82" spans="1:1" x14ac:dyDescent="0.2">
      <c r="A82" s="43">
        <v>40988</v>
      </c>
    </row>
    <row r="83" spans="1:1" x14ac:dyDescent="0.2">
      <c r="A83" s="43">
        <v>40989</v>
      </c>
    </row>
    <row r="84" spans="1:1" x14ac:dyDescent="0.2">
      <c r="A84" s="43">
        <v>40990</v>
      </c>
    </row>
    <row r="85" spans="1:1" x14ac:dyDescent="0.2">
      <c r="A85" s="43">
        <v>40991</v>
      </c>
    </row>
    <row r="86" spans="1:1" x14ac:dyDescent="0.2">
      <c r="A86" s="43">
        <v>40992</v>
      </c>
    </row>
    <row r="87" spans="1:1" x14ac:dyDescent="0.2">
      <c r="A87" s="43">
        <v>40993</v>
      </c>
    </row>
    <row r="88" spans="1:1" x14ac:dyDescent="0.2">
      <c r="A88" s="43">
        <v>40994</v>
      </c>
    </row>
    <row r="89" spans="1:1" x14ac:dyDescent="0.2">
      <c r="A89" s="43">
        <v>40995</v>
      </c>
    </row>
    <row r="90" spans="1:1" x14ac:dyDescent="0.2">
      <c r="A90" s="43">
        <v>40996</v>
      </c>
    </row>
    <row r="91" spans="1:1" x14ac:dyDescent="0.2">
      <c r="A91" s="43">
        <v>40997</v>
      </c>
    </row>
    <row r="92" spans="1:1" x14ac:dyDescent="0.2">
      <c r="A92" s="43">
        <v>40998</v>
      </c>
    </row>
    <row r="93" spans="1:1" x14ac:dyDescent="0.2">
      <c r="A93" s="43">
        <v>40999</v>
      </c>
    </row>
    <row r="94" spans="1:1" x14ac:dyDescent="0.2">
      <c r="A94" s="43">
        <v>41000</v>
      </c>
    </row>
    <row r="95" spans="1:1" x14ac:dyDescent="0.2">
      <c r="A95" s="43">
        <v>41001</v>
      </c>
    </row>
    <row r="96" spans="1:1" x14ac:dyDescent="0.2">
      <c r="A96" s="43">
        <v>41002</v>
      </c>
    </row>
    <row r="97" spans="1:1" x14ac:dyDescent="0.2">
      <c r="A97" s="43">
        <v>41003</v>
      </c>
    </row>
    <row r="98" spans="1:1" x14ac:dyDescent="0.2">
      <c r="A98" s="43">
        <v>41004</v>
      </c>
    </row>
    <row r="99" spans="1:1" x14ac:dyDescent="0.2">
      <c r="A99" s="43">
        <v>41005</v>
      </c>
    </row>
    <row r="100" spans="1:1" x14ac:dyDescent="0.2">
      <c r="A100" s="43">
        <v>41006</v>
      </c>
    </row>
    <row r="101" spans="1:1" x14ac:dyDescent="0.2">
      <c r="A101" s="43">
        <v>41007</v>
      </c>
    </row>
    <row r="102" spans="1:1" x14ac:dyDescent="0.2">
      <c r="A102" s="43">
        <v>41008</v>
      </c>
    </row>
    <row r="103" spans="1:1" x14ac:dyDescent="0.2">
      <c r="A103" s="43">
        <v>41009</v>
      </c>
    </row>
    <row r="104" spans="1:1" x14ac:dyDescent="0.2">
      <c r="A104" s="43">
        <v>41010</v>
      </c>
    </row>
    <row r="105" spans="1:1" x14ac:dyDescent="0.2">
      <c r="A105" s="43">
        <v>41011</v>
      </c>
    </row>
    <row r="106" spans="1:1" x14ac:dyDescent="0.2">
      <c r="A106" s="43">
        <v>41012</v>
      </c>
    </row>
    <row r="107" spans="1:1" x14ac:dyDescent="0.2">
      <c r="A107" s="43">
        <v>41013</v>
      </c>
    </row>
    <row r="108" spans="1:1" x14ac:dyDescent="0.2">
      <c r="A108" s="43">
        <v>41014</v>
      </c>
    </row>
    <row r="109" spans="1:1" x14ac:dyDescent="0.2">
      <c r="A109" s="43">
        <v>41015</v>
      </c>
    </row>
    <row r="110" spans="1:1" x14ac:dyDescent="0.2">
      <c r="A110" s="43">
        <v>41016</v>
      </c>
    </row>
    <row r="111" spans="1:1" x14ac:dyDescent="0.2">
      <c r="A111" s="43">
        <v>41017</v>
      </c>
    </row>
    <row r="112" spans="1:1" x14ac:dyDescent="0.2">
      <c r="A112" s="43">
        <v>41018</v>
      </c>
    </row>
    <row r="113" spans="1:1" x14ac:dyDescent="0.2">
      <c r="A113" s="43">
        <v>41019</v>
      </c>
    </row>
    <row r="114" spans="1:1" x14ac:dyDescent="0.2">
      <c r="A114" s="43">
        <v>41020</v>
      </c>
    </row>
    <row r="115" spans="1:1" x14ac:dyDescent="0.2">
      <c r="A115" s="43">
        <v>41021</v>
      </c>
    </row>
    <row r="116" spans="1:1" x14ac:dyDescent="0.2">
      <c r="A116" s="43">
        <v>41022</v>
      </c>
    </row>
    <row r="117" spans="1:1" x14ac:dyDescent="0.2">
      <c r="A117" s="43">
        <v>41023</v>
      </c>
    </row>
    <row r="118" spans="1:1" x14ac:dyDescent="0.2">
      <c r="A118" s="43">
        <v>41024</v>
      </c>
    </row>
    <row r="119" spans="1:1" x14ac:dyDescent="0.2">
      <c r="A119" s="43">
        <v>41025</v>
      </c>
    </row>
    <row r="120" spans="1:1" x14ac:dyDescent="0.2">
      <c r="A120" s="43">
        <v>41026</v>
      </c>
    </row>
    <row r="121" spans="1:1" x14ac:dyDescent="0.2">
      <c r="A121" s="43">
        <v>41027</v>
      </c>
    </row>
    <row r="122" spans="1:1" x14ac:dyDescent="0.2">
      <c r="A122" s="43">
        <v>41028</v>
      </c>
    </row>
    <row r="123" spans="1:1" x14ac:dyDescent="0.2">
      <c r="A123" s="43">
        <v>41029</v>
      </c>
    </row>
    <row r="124" spans="1:1" x14ac:dyDescent="0.2">
      <c r="A124" s="43">
        <v>41030</v>
      </c>
    </row>
    <row r="125" spans="1:1" x14ac:dyDescent="0.2">
      <c r="A125" s="43">
        <v>41031</v>
      </c>
    </row>
    <row r="126" spans="1:1" x14ac:dyDescent="0.2">
      <c r="A126" s="43">
        <v>41032</v>
      </c>
    </row>
    <row r="127" spans="1:1" x14ac:dyDescent="0.2">
      <c r="A127" s="43">
        <v>41033</v>
      </c>
    </row>
    <row r="128" spans="1:1" x14ac:dyDescent="0.2">
      <c r="A128" s="43">
        <v>41034</v>
      </c>
    </row>
    <row r="129" spans="1:1" x14ac:dyDescent="0.2">
      <c r="A129" s="43">
        <v>41035</v>
      </c>
    </row>
    <row r="130" spans="1:1" x14ac:dyDescent="0.2">
      <c r="A130" s="43">
        <v>41036</v>
      </c>
    </row>
    <row r="131" spans="1:1" x14ac:dyDescent="0.2">
      <c r="A131" s="43">
        <v>41037</v>
      </c>
    </row>
    <row r="132" spans="1:1" x14ac:dyDescent="0.2">
      <c r="A132" s="43">
        <v>41038</v>
      </c>
    </row>
    <row r="133" spans="1:1" x14ac:dyDescent="0.2">
      <c r="A133" s="43">
        <v>41039</v>
      </c>
    </row>
    <row r="134" spans="1:1" x14ac:dyDescent="0.2">
      <c r="A134" s="43">
        <v>41040</v>
      </c>
    </row>
    <row r="135" spans="1:1" x14ac:dyDescent="0.2">
      <c r="A135" s="43">
        <v>41041</v>
      </c>
    </row>
    <row r="136" spans="1:1" x14ac:dyDescent="0.2">
      <c r="A136" s="43">
        <v>41042</v>
      </c>
    </row>
    <row r="137" spans="1:1" x14ac:dyDescent="0.2">
      <c r="A137" s="43">
        <v>41043</v>
      </c>
    </row>
    <row r="138" spans="1:1" x14ac:dyDescent="0.2">
      <c r="A138" s="43">
        <v>41044</v>
      </c>
    </row>
    <row r="139" spans="1:1" x14ac:dyDescent="0.2">
      <c r="A139" s="43">
        <v>41045</v>
      </c>
    </row>
    <row r="140" spans="1:1" x14ac:dyDescent="0.2">
      <c r="A140" s="43">
        <v>41046</v>
      </c>
    </row>
    <row r="141" spans="1:1" x14ac:dyDescent="0.2">
      <c r="A141" s="43">
        <v>41047</v>
      </c>
    </row>
    <row r="142" spans="1:1" x14ac:dyDescent="0.2">
      <c r="A142" s="43">
        <v>41048</v>
      </c>
    </row>
    <row r="143" spans="1:1" x14ac:dyDescent="0.2">
      <c r="A143" s="43">
        <v>41049</v>
      </c>
    </row>
    <row r="144" spans="1:1" x14ac:dyDescent="0.2">
      <c r="A144" s="43">
        <v>41050</v>
      </c>
    </row>
    <row r="145" spans="1:1" x14ac:dyDescent="0.2">
      <c r="A145" s="43">
        <v>41051</v>
      </c>
    </row>
    <row r="146" spans="1:1" x14ac:dyDescent="0.2">
      <c r="A146" s="43">
        <v>41052</v>
      </c>
    </row>
    <row r="147" spans="1:1" x14ac:dyDescent="0.2">
      <c r="A147" s="43">
        <v>41053</v>
      </c>
    </row>
    <row r="148" spans="1:1" x14ac:dyDescent="0.2">
      <c r="A148" s="43">
        <v>41054</v>
      </c>
    </row>
    <row r="149" spans="1:1" x14ac:dyDescent="0.2">
      <c r="A149" s="43">
        <v>41055</v>
      </c>
    </row>
    <row r="150" spans="1:1" x14ac:dyDescent="0.2">
      <c r="A150" s="43">
        <v>41056</v>
      </c>
    </row>
    <row r="151" spans="1:1" x14ac:dyDescent="0.2">
      <c r="A151" s="43">
        <v>41057</v>
      </c>
    </row>
    <row r="152" spans="1:1" x14ac:dyDescent="0.2">
      <c r="A152" s="43">
        <v>41058</v>
      </c>
    </row>
    <row r="153" spans="1:1" x14ac:dyDescent="0.2">
      <c r="A153" s="43">
        <v>41059</v>
      </c>
    </row>
    <row r="154" spans="1:1" x14ac:dyDescent="0.2">
      <c r="A154" s="43">
        <v>41060</v>
      </c>
    </row>
    <row r="155" spans="1:1" x14ac:dyDescent="0.2">
      <c r="A155" s="43">
        <v>41061</v>
      </c>
    </row>
    <row r="156" spans="1:1" x14ac:dyDescent="0.2">
      <c r="A156" s="43">
        <v>41062</v>
      </c>
    </row>
    <row r="157" spans="1:1" x14ac:dyDescent="0.2">
      <c r="A157" s="43">
        <v>41063</v>
      </c>
    </row>
    <row r="158" spans="1:1" x14ac:dyDescent="0.2">
      <c r="A158" s="43">
        <v>41064</v>
      </c>
    </row>
    <row r="159" spans="1:1" x14ac:dyDescent="0.2">
      <c r="A159" s="43">
        <v>41065</v>
      </c>
    </row>
    <row r="160" spans="1:1" x14ac:dyDescent="0.2">
      <c r="A160" s="43">
        <v>41066</v>
      </c>
    </row>
    <row r="161" spans="1:1" x14ac:dyDescent="0.2">
      <c r="A161" s="43">
        <v>41067</v>
      </c>
    </row>
    <row r="162" spans="1:1" x14ac:dyDescent="0.2">
      <c r="A162" s="43">
        <v>41068</v>
      </c>
    </row>
    <row r="163" spans="1:1" x14ac:dyDescent="0.2">
      <c r="A163" s="43">
        <v>41069</v>
      </c>
    </row>
    <row r="164" spans="1:1" x14ac:dyDescent="0.2">
      <c r="A164" s="43">
        <v>41070</v>
      </c>
    </row>
    <row r="165" spans="1:1" x14ac:dyDescent="0.2">
      <c r="A165" s="43">
        <v>41071</v>
      </c>
    </row>
    <row r="166" spans="1:1" x14ac:dyDescent="0.2">
      <c r="A166" s="43">
        <v>41072</v>
      </c>
    </row>
    <row r="167" spans="1:1" x14ac:dyDescent="0.2">
      <c r="A167" s="43">
        <v>41073</v>
      </c>
    </row>
    <row r="168" spans="1:1" x14ac:dyDescent="0.2">
      <c r="A168" s="43">
        <v>41074</v>
      </c>
    </row>
    <row r="169" spans="1:1" x14ac:dyDescent="0.2">
      <c r="A169" s="43">
        <v>41075</v>
      </c>
    </row>
    <row r="170" spans="1:1" x14ac:dyDescent="0.2">
      <c r="A170" s="43">
        <v>41076</v>
      </c>
    </row>
    <row r="171" spans="1:1" x14ac:dyDescent="0.2">
      <c r="A171" s="43">
        <v>41077</v>
      </c>
    </row>
    <row r="172" spans="1:1" x14ac:dyDescent="0.2">
      <c r="A172" s="43">
        <v>41078</v>
      </c>
    </row>
    <row r="173" spans="1:1" x14ac:dyDescent="0.2">
      <c r="A173" s="43">
        <v>41079</v>
      </c>
    </row>
    <row r="174" spans="1:1" x14ac:dyDescent="0.2">
      <c r="A174" s="43">
        <v>41080</v>
      </c>
    </row>
    <row r="175" spans="1:1" x14ac:dyDescent="0.2">
      <c r="A175" s="43">
        <v>41081</v>
      </c>
    </row>
    <row r="176" spans="1:1" x14ac:dyDescent="0.2">
      <c r="A176" s="43">
        <v>41082</v>
      </c>
    </row>
    <row r="177" spans="1:1" x14ac:dyDescent="0.2">
      <c r="A177" s="43">
        <v>41083</v>
      </c>
    </row>
    <row r="178" spans="1:1" x14ac:dyDescent="0.2">
      <c r="A178" s="43">
        <v>41084</v>
      </c>
    </row>
    <row r="179" spans="1:1" x14ac:dyDescent="0.2">
      <c r="A179" s="43">
        <v>41085</v>
      </c>
    </row>
    <row r="180" spans="1:1" x14ac:dyDescent="0.2">
      <c r="A180" s="43">
        <v>41086</v>
      </c>
    </row>
    <row r="181" spans="1:1" x14ac:dyDescent="0.2">
      <c r="A181" s="43">
        <v>41087</v>
      </c>
    </row>
    <row r="182" spans="1:1" x14ac:dyDescent="0.2">
      <c r="A182" s="43">
        <v>41088</v>
      </c>
    </row>
    <row r="183" spans="1:1" x14ac:dyDescent="0.2">
      <c r="A183" s="43">
        <v>41089</v>
      </c>
    </row>
    <row r="184" spans="1:1" x14ac:dyDescent="0.2">
      <c r="A184" s="43">
        <v>41090</v>
      </c>
    </row>
    <row r="185" spans="1:1" x14ac:dyDescent="0.2">
      <c r="A185" s="43">
        <v>41091</v>
      </c>
    </row>
    <row r="186" spans="1:1" x14ac:dyDescent="0.2">
      <c r="A186" s="43">
        <v>41092</v>
      </c>
    </row>
    <row r="187" spans="1:1" x14ac:dyDescent="0.2">
      <c r="A187" s="43">
        <v>41093</v>
      </c>
    </row>
    <row r="188" spans="1:1" x14ac:dyDescent="0.2">
      <c r="A188" s="43">
        <v>41094</v>
      </c>
    </row>
    <row r="189" spans="1:1" x14ac:dyDescent="0.2">
      <c r="A189" s="43">
        <v>41095</v>
      </c>
    </row>
    <row r="190" spans="1:1" x14ac:dyDescent="0.2">
      <c r="A190" s="43">
        <v>41096</v>
      </c>
    </row>
    <row r="191" spans="1:1" x14ac:dyDescent="0.2">
      <c r="A191" s="43">
        <v>41097</v>
      </c>
    </row>
    <row r="192" spans="1:1" x14ac:dyDescent="0.2">
      <c r="A192" s="43">
        <v>41098</v>
      </c>
    </row>
    <row r="193" spans="1:1" x14ac:dyDescent="0.2">
      <c r="A193" s="43">
        <v>41099</v>
      </c>
    </row>
    <row r="194" spans="1:1" x14ac:dyDescent="0.2">
      <c r="A194" s="43">
        <v>41100</v>
      </c>
    </row>
    <row r="195" spans="1:1" x14ac:dyDescent="0.2">
      <c r="A195" s="43">
        <v>41101</v>
      </c>
    </row>
    <row r="196" spans="1:1" x14ac:dyDescent="0.2">
      <c r="A196" s="43">
        <v>41102</v>
      </c>
    </row>
    <row r="197" spans="1:1" x14ac:dyDescent="0.2">
      <c r="A197" s="43">
        <v>41103</v>
      </c>
    </row>
    <row r="198" spans="1:1" x14ac:dyDescent="0.2">
      <c r="A198" s="43">
        <v>41104</v>
      </c>
    </row>
    <row r="199" spans="1:1" x14ac:dyDescent="0.2">
      <c r="A199" s="43">
        <v>41105</v>
      </c>
    </row>
    <row r="200" spans="1:1" x14ac:dyDescent="0.2">
      <c r="A200" s="43">
        <v>41106</v>
      </c>
    </row>
    <row r="201" spans="1:1" x14ac:dyDescent="0.2">
      <c r="A201" s="43">
        <v>41107</v>
      </c>
    </row>
    <row r="202" spans="1:1" x14ac:dyDescent="0.2">
      <c r="A202" s="43">
        <v>41108</v>
      </c>
    </row>
    <row r="203" spans="1:1" x14ac:dyDescent="0.2">
      <c r="A203" s="43">
        <v>41109</v>
      </c>
    </row>
    <row r="204" spans="1:1" x14ac:dyDescent="0.2">
      <c r="A204" s="43">
        <v>41110</v>
      </c>
    </row>
    <row r="205" spans="1:1" x14ac:dyDescent="0.2">
      <c r="A205" s="43">
        <v>41111</v>
      </c>
    </row>
    <row r="206" spans="1:1" x14ac:dyDescent="0.2">
      <c r="A206" s="43">
        <v>41112</v>
      </c>
    </row>
    <row r="207" spans="1:1" x14ac:dyDescent="0.2">
      <c r="A207" s="43">
        <v>41113</v>
      </c>
    </row>
    <row r="208" spans="1:1" x14ac:dyDescent="0.2">
      <c r="A208" s="43">
        <v>41114</v>
      </c>
    </row>
    <row r="209" spans="1:1" x14ac:dyDescent="0.2">
      <c r="A209" s="43">
        <v>41115</v>
      </c>
    </row>
    <row r="210" spans="1:1" x14ac:dyDescent="0.2">
      <c r="A210" s="43">
        <v>41116</v>
      </c>
    </row>
    <row r="211" spans="1:1" x14ac:dyDescent="0.2">
      <c r="A211" s="43">
        <v>41117</v>
      </c>
    </row>
    <row r="212" spans="1:1" x14ac:dyDescent="0.2">
      <c r="A212" s="43">
        <v>41118</v>
      </c>
    </row>
    <row r="213" spans="1:1" x14ac:dyDescent="0.2">
      <c r="A213" s="43">
        <v>41119</v>
      </c>
    </row>
    <row r="214" spans="1:1" x14ac:dyDescent="0.2">
      <c r="A214" s="43">
        <v>41120</v>
      </c>
    </row>
    <row r="215" spans="1:1" x14ac:dyDescent="0.2">
      <c r="A215" s="43">
        <v>41121</v>
      </c>
    </row>
    <row r="216" spans="1:1" x14ac:dyDescent="0.2">
      <c r="A216" s="43">
        <v>41122</v>
      </c>
    </row>
    <row r="217" spans="1:1" x14ac:dyDescent="0.2">
      <c r="A217" s="43">
        <v>41123</v>
      </c>
    </row>
    <row r="218" spans="1:1" x14ac:dyDescent="0.2">
      <c r="A218" s="43">
        <v>41124</v>
      </c>
    </row>
    <row r="219" spans="1:1" x14ac:dyDescent="0.2">
      <c r="A219" s="43">
        <v>41125</v>
      </c>
    </row>
    <row r="220" spans="1:1" x14ac:dyDescent="0.2">
      <c r="A220" s="43">
        <v>41126</v>
      </c>
    </row>
    <row r="221" spans="1:1" x14ac:dyDescent="0.2">
      <c r="A221" s="43">
        <v>41127</v>
      </c>
    </row>
    <row r="222" spans="1:1" x14ac:dyDescent="0.2">
      <c r="A222" s="43">
        <v>41128</v>
      </c>
    </row>
    <row r="223" spans="1:1" x14ac:dyDescent="0.2">
      <c r="A223" s="43">
        <v>41129</v>
      </c>
    </row>
    <row r="224" spans="1:1" x14ac:dyDescent="0.2">
      <c r="A224" s="43">
        <v>41130</v>
      </c>
    </row>
    <row r="225" spans="1:1" x14ac:dyDescent="0.2">
      <c r="A225" s="43">
        <v>41131</v>
      </c>
    </row>
    <row r="226" spans="1:1" x14ac:dyDescent="0.2">
      <c r="A226" s="43">
        <v>41132</v>
      </c>
    </row>
    <row r="227" spans="1:1" x14ac:dyDescent="0.2">
      <c r="A227" s="43">
        <v>41133</v>
      </c>
    </row>
    <row r="228" spans="1:1" x14ac:dyDescent="0.2">
      <c r="A228" s="43">
        <v>41134</v>
      </c>
    </row>
    <row r="229" spans="1:1" x14ac:dyDescent="0.2">
      <c r="A229" s="43">
        <v>41135</v>
      </c>
    </row>
    <row r="230" spans="1:1" x14ac:dyDescent="0.2">
      <c r="A230" s="43">
        <v>41136</v>
      </c>
    </row>
    <row r="231" spans="1:1" x14ac:dyDescent="0.2">
      <c r="A231" s="43">
        <v>41137</v>
      </c>
    </row>
    <row r="232" spans="1:1" x14ac:dyDescent="0.2">
      <c r="A232" s="43">
        <v>41138</v>
      </c>
    </row>
    <row r="233" spans="1:1" x14ac:dyDescent="0.2">
      <c r="A233" s="43">
        <v>41139</v>
      </c>
    </row>
    <row r="234" spans="1:1" x14ac:dyDescent="0.2">
      <c r="A234" s="43">
        <v>41140</v>
      </c>
    </row>
    <row r="235" spans="1:1" x14ac:dyDescent="0.2">
      <c r="A235" s="43">
        <v>41141</v>
      </c>
    </row>
    <row r="236" spans="1:1" x14ac:dyDescent="0.2">
      <c r="A236" s="43">
        <v>41142</v>
      </c>
    </row>
    <row r="237" spans="1:1" x14ac:dyDescent="0.2">
      <c r="A237" s="43">
        <v>41143</v>
      </c>
    </row>
    <row r="238" spans="1:1" x14ac:dyDescent="0.2">
      <c r="A238" s="43">
        <v>41144</v>
      </c>
    </row>
    <row r="239" spans="1:1" x14ac:dyDescent="0.2">
      <c r="A239" s="43">
        <v>41145</v>
      </c>
    </row>
    <row r="240" spans="1:1" x14ac:dyDescent="0.2">
      <c r="A240" s="43">
        <v>41146</v>
      </c>
    </row>
    <row r="241" spans="1:1" x14ac:dyDescent="0.2">
      <c r="A241" s="43">
        <v>41147</v>
      </c>
    </row>
    <row r="242" spans="1:1" x14ac:dyDescent="0.2">
      <c r="A242" s="43">
        <v>41148</v>
      </c>
    </row>
    <row r="243" spans="1:1" x14ac:dyDescent="0.2">
      <c r="A243" s="43">
        <v>41149</v>
      </c>
    </row>
    <row r="244" spans="1:1" x14ac:dyDescent="0.2">
      <c r="A244" s="43">
        <v>41150</v>
      </c>
    </row>
    <row r="245" spans="1:1" x14ac:dyDescent="0.2">
      <c r="A245" s="43">
        <v>41151</v>
      </c>
    </row>
    <row r="246" spans="1:1" x14ac:dyDescent="0.2">
      <c r="A246" s="43">
        <v>41152</v>
      </c>
    </row>
    <row r="247" spans="1:1" x14ac:dyDescent="0.2">
      <c r="A247" s="43">
        <v>41153</v>
      </c>
    </row>
    <row r="248" spans="1:1" x14ac:dyDescent="0.2">
      <c r="A248" s="43">
        <v>41154</v>
      </c>
    </row>
    <row r="249" spans="1:1" x14ac:dyDescent="0.2">
      <c r="A249" s="43">
        <v>41155</v>
      </c>
    </row>
    <row r="250" spans="1:1" x14ac:dyDescent="0.2">
      <c r="A250" s="43">
        <v>41156</v>
      </c>
    </row>
    <row r="251" spans="1:1" x14ac:dyDescent="0.2">
      <c r="A251" s="43">
        <v>41157</v>
      </c>
    </row>
    <row r="252" spans="1:1" x14ac:dyDescent="0.2">
      <c r="A252" s="43">
        <v>41158</v>
      </c>
    </row>
    <row r="253" spans="1:1" x14ac:dyDescent="0.2">
      <c r="A253" s="43">
        <v>41159</v>
      </c>
    </row>
    <row r="254" spans="1:1" x14ac:dyDescent="0.2">
      <c r="A254" s="43">
        <v>41160</v>
      </c>
    </row>
    <row r="255" spans="1:1" x14ac:dyDescent="0.2">
      <c r="A255" s="43">
        <v>41161</v>
      </c>
    </row>
    <row r="256" spans="1:1" x14ac:dyDescent="0.2">
      <c r="A256" s="43">
        <v>41162</v>
      </c>
    </row>
    <row r="257" spans="1:1" x14ac:dyDescent="0.2">
      <c r="A257" s="43">
        <v>41163</v>
      </c>
    </row>
    <row r="258" spans="1:1" x14ac:dyDescent="0.2">
      <c r="A258" s="43">
        <v>41164</v>
      </c>
    </row>
    <row r="259" spans="1:1" x14ac:dyDescent="0.2">
      <c r="A259" s="43">
        <v>41165</v>
      </c>
    </row>
    <row r="260" spans="1:1" x14ac:dyDescent="0.2">
      <c r="A260" s="43">
        <v>41166</v>
      </c>
    </row>
    <row r="261" spans="1:1" x14ac:dyDescent="0.2">
      <c r="A261" s="43">
        <v>41167</v>
      </c>
    </row>
    <row r="262" spans="1:1" x14ac:dyDescent="0.2">
      <c r="A262" s="43">
        <v>41168</v>
      </c>
    </row>
    <row r="263" spans="1:1" x14ac:dyDescent="0.2">
      <c r="A263" s="43">
        <v>41169</v>
      </c>
    </row>
    <row r="264" spans="1:1" x14ac:dyDescent="0.2">
      <c r="A264" s="43">
        <v>41170</v>
      </c>
    </row>
    <row r="265" spans="1:1" x14ac:dyDescent="0.2">
      <c r="A265" s="43">
        <v>41171</v>
      </c>
    </row>
    <row r="266" spans="1:1" x14ac:dyDescent="0.2">
      <c r="A266" s="43">
        <v>41172</v>
      </c>
    </row>
    <row r="267" spans="1:1" x14ac:dyDescent="0.2">
      <c r="A267" s="43">
        <v>41173</v>
      </c>
    </row>
    <row r="268" spans="1:1" x14ac:dyDescent="0.2">
      <c r="A268" s="43">
        <v>41174</v>
      </c>
    </row>
    <row r="269" spans="1:1" x14ac:dyDescent="0.2">
      <c r="A269" s="43">
        <v>41175</v>
      </c>
    </row>
    <row r="270" spans="1:1" x14ac:dyDescent="0.2">
      <c r="A270" s="43">
        <v>41176</v>
      </c>
    </row>
    <row r="271" spans="1:1" x14ac:dyDescent="0.2">
      <c r="A271" s="43">
        <v>41177</v>
      </c>
    </row>
    <row r="272" spans="1:1" x14ac:dyDescent="0.2">
      <c r="A272" s="43">
        <v>41178</v>
      </c>
    </row>
    <row r="273" spans="1:1" x14ac:dyDescent="0.2">
      <c r="A273" s="43">
        <v>41179</v>
      </c>
    </row>
    <row r="274" spans="1:1" x14ac:dyDescent="0.2">
      <c r="A274" s="43">
        <v>41180</v>
      </c>
    </row>
    <row r="275" spans="1:1" x14ac:dyDescent="0.2">
      <c r="A275" s="43">
        <v>41181</v>
      </c>
    </row>
    <row r="276" spans="1:1" x14ac:dyDescent="0.2">
      <c r="A276" s="43">
        <v>41182</v>
      </c>
    </row>
    <row r="277" spans="1:1" x14ac:dyDescent="0.2">
      <c r="A277" s="43">
        <v>41183</v>
      </c>
    </row>
    <row r="278" spans="1:1" x14ac:dyDescent="0.2">
      <c r="A278" s="43">
        <v>41184</v>
      </c>
    </row>
    <row r="279" spans="1:1" x14ac:dyDescent="0.2">
      <c r="A279" s="43">
        <v>41185</v>
      </c>
    </row>
    <row r="280" spans="1:1" x14ac:dyDescent="0.2">
      <c r="A280" s="43">
        <v>41186</v>
      </c>
    </row>
    <row r="281" spans="1:1" x14ac:dyDescent="0.2">
      <c r="A281" s="43">
        <v>41187</v>
      </c>
    </row>
    <row r="282" spans="1:1" x14ac:dyDescent="0.2">
      <c r="A282" s="43">
        <v>41188</v>
      </c>
    </row>
    <row r="283" spans="1:1" x14ac:dyDescent="0.2">
      <c r="A283" s="43">
        <v>41189</v>
      </c>
    </row>
    <row r="284" spans="1:1" x14ac:dyDescent="0.2">
      <c r="A284" s="43">
        <v>41190</v>
      </c>
    </row>
    <row r="285" spans="1:1" x14ac:dyDescent="0.2">
      <c r="A285" s="43">
        <v>41191</v>
      </c>
    </row>
    <row r="286" spans="1:1" x14ac:dyDescent="0.2">
      <c r="A286" s="43">
        <v>41192</v>
      </c>
    </row>
    <row r="287" spans="1:1" x14ac:dyDescent="0.2">
      <c r="A287" s="43">
        <v>41193</v>
      </c>
    </row>
    <row r="288" spans="1:1" x14ac:dyDescent="0.2">
      <c r="A288" s="43">
        <v>41194</v>
      </c>
    </row>
    <row r="289" spans="1:1" x14ac:dyDescent="0.2">
      <c r="A289" s="43">
        <v>41195</v>
      </c>
    </row>
    <row r="290" spans="1:1" x14ac:dyDescent="0.2">
      <c r="A290" s="43">
        <v>41196</v>
      </c>
    </row>
    <row r="291" spans="1:1" x14ac:dyDescent="0.2">
      <c r="A291" s="43">
        <v>41197</v>
      </c>
    </row>
    <row r="292" spans="1:1" x14ac:dyDescent="0.2">
      <c r="A292" s="43">
        <v>41198</v>
      </c>
    </row>
    <row r="293" spans="1:1" x14ac:dyDescent="0.2">
      <c r="A293" s="43">
        <v>41199</v>
      </c>
    </row>
    <row r="294" spans="1:1" x14ac:dyDescent="0.2">
      <c r="A294" s="43">
        <v>41200</v>
      </c>
    </row>
    <row r="295" spans="1:1" x14ac:dyDescent="0.2">
      <c r="A295" s="43">
        <v>41201</v>
      </c>
    </row>
    <row r="296" spans="1:1" x14ac:dyDescent="0.2">
      <c r="A296" s="43">
        <v>41202</v>
      </c>
    </row>
    <row r="297" spans="1:1" x14ac:dyDescent="0.2">
      <c r="A297" s="43">
        <v>41203</v>
      </c>
    </row>
    <row r="298" spans="1:1" x14ac:dyDescent="0.2">
      <c r="A298" s="43">
        <v>41204</v>
      </c>
    </row>
    <row r="299" spans="1:1" x14ac:dyDescent="0.2">
      <c r="A299" s="43">
        <v>41205</v>
      </c>
    </row>
    <row r="300" spans="1:1" x14ac:dyDescent="0.2">
      <c r="A300" s="43">
        <v>41206</v>
      </c>
    </row>
    <row r="301" spans="1:1" x14ac:dyDescent="0.2">
      <c r="A301" s="43">
        <v>41207</v>
      </c>
    </row>
    <row r="302" spans="1:1" x14ac:dyDescent="0.2">
      <c r="A302" s="43">
        <v>41208</v>
      </c>
    </row>
    <row r="303" spans="1:1" x14ac:dyDescent="0.2">
      <c r="A303" s="43">
        <v>41209</v>
      </c>
    </row>
    <row r="304" spans="1:1" x14ac:dyDescent="0.2">
      <c r="A304" s="43">
        <v>41210</v>
      </c>
    </row>
    <row r="305" spans="1:1" x14ac:dyDescent="0.2">
      <c r="A305" s="43">
        <v>41211</v>
      </c>
    </row>
    <row r="306" spans="1:1" x14ac:dyDescent="0.2">
      <c r="A306" s="43">
        <v>41212</v>
      </c>
    </row>
    <row r="307" spans="1:1" x14ac:dyDescent="0.2">
      <c r="A307" s="43">
        <v>41213</v>
      </c>
    </row>
    <row r="308" spans="1:1" x14ac:dyDescent="0.2">
      <c r="A308" s="43">
        <v>41214</v>
      </c>
    </row>
    <row r="309" spans="1:1" x14ac:dyDescent="0.2">
      <c r="A309" s="43">
        <v>41215</v>
      </c>
    </row>
    <row r="310" spans="1:1" x14ac:dyDescent="0.2">
      <c r="A310" s="43">
        <v>41216</v>
      </c>
    </row>
    <row r="311" spans="1:1" x14ac:dyDescent="0.2">
      <c r="A311" s="43">
        <v>41217</v>
      </c>
    </row>
    <row r="312" spans="1:1" x14ac:dyDescent="0.2">
      <c r="A312" s="43">
        <v>41218</v>
      </c>
    </row>
    <row r="313" spans="1:1" x14ac:dyDescent="0.2">
      <c r="A313" s="43">
        <v>41219</v>
      </c>
    </row>
    <row r="314" spans="1:1" x14ac:dyDescent="0.2">
      <c r="A314" s="43">
        <v>41220</v>
      </c>
    </row>
    <row r="315" spans="1:1" x14ac:dyDescent="0.2">
      <c r="A315" s="43">
        <v>41221</v>
      </c>
    </row>
    <row r="316" spans="1:1" x14ac:dyDescent="0.2">
      <c r="A316" s="43">
        <v>41222</v>
      </c>
    </row>
    <row r="317" spans="1:1" x14ac:dyDescent="0.2">
      <c r="A317" s="43">
        <v>41223</v>
      </c>
    </row>
    <row r="318" spans="1:1" x14ac:dyDescent="0.2">
      <c r="A318" s="43">
        <v>41224</v>
      </c>
    </row>
    <row r="319" spans="1:1" x14ac:dyDescent="0.2">
      <c r="A319" s="43">
        <v>41225</v>
      </c>
    </row>
    <row r="320" spans="1:1" x14ac:dyDescent="0.2">
      <c r="A320" s="43">
        <v>41226</v>
      </c>
    </row>
    <row r="321" spans="1:1" x14ac:dyDescent="0.2">
      <c r="A321" s="43">
        <v>41227</v>
      </c>
    </row>
    <row r="322" spans="1:1" x14ac:dyDescent="0.2">
      <c r="A322" s="43">
        <v>41228</v>
      </c>
    </row>
    <row r="323" spans="1:1" x14ac:dyDescent="0.2">
      <c r="A323" s="43">
        <v>41229</v>
      </c>
    </row>
    <row r="324" spans="1:1" x14ac:dyDescent="0.2">
      <c r="A324" s="43">
        <v>41230</v>
      </c>
    </row>
    <row r="325" spans="1:1" x14ac:dyDescent="0.2">
      <c r="A325" s="43">
        <v>41231</v>
      </c>
    </row>
    <row r="326" spans="1:1" x14ac:dyDescent="0.2">
      <c r="A326" s="43">
        <v>41232</v>
      </c>
    </row>
    <row r="327" spans="1:1" x14ac:dyDescent="0.2">
      <c r="A327" s="43">
        <v>41233</v>
      </c>
    </row>
    <row r="328" spans="1:1" x14ac:dyDescent="0.2">
      <c r="A328" s="43">
        <v>41234</v>
      </c>
    </row>
    <row r="329" spans="1:1" x14ac:dyDescent="0.2">
      <c r="A329" s="43">
        <v>41235</v>
      </c>
    </row>
    <row r="330" spans="1:1" x14ac:dyDescent="0.2">
      <c r="A330" s="43">
        <v>41236</v>
      </c>
    </row>
    <row r="331" spans="1:1" x14ac:dyDescent="0.2">
      <c r="A331" s="43">
        <v>41237</v>
      </c>
    </row>
    <row r="332" spans="1:1" x14ac:dyDescent="0.2">
      <c r="A332" s="43">
        <v>41238</v>
      </c>
    </row>
    <row r="333" spans="1:1" x14ac:dyDescent="0.2">
      <c r="A333" s="43">
        <v>41239</v>
      </c>
    </row>
    <row r="334" spans="1:1" x14ac:dyDescent="0.2">
      <c r="A334" s="43">
        <v>41240</v>
      </c>
    </row>
    <row r="335" spans="1:1" x14ac:dyDescent="0.2">
      <c r="A335" s="43">
        <v>41241</v>
      </c>
    </row>
    <row r="336" spans="1:1" x14ac:dyDescent="0.2">
      <c r="A336" s="43">
        <v>41242</v>
      </c>
    </row>
    <row r="337" spans="1:1" x14ac:dyDescent="0.2">
      <c r="A337" s="43">
        <v>41243</v>
      </c>
    </row>
    <row r="338" spans="1:1" x14ac:dyDescent="0.2">
      <c r="A338" s="43">
        <v>41244</v>
      </c>
    </row>
    <row r="339" spans="1:1" x14ac:dyDescent="0.2">
      <c r="A339" s="43">
        <v>41245</v>
      </c>
    </row>
    <row r="340" spans="1:1" x14ac:dyDescent="0.2">
      <c r="A340" s="43">
        <v>41246</v>
      </c>
    </row>
    <row r="341" spans="1:1" x14ac:dyDescent="0.2">
      <c r="A341" s="43">
        <v>41247</v>
      </c>
    </row>
    <row r="342" spans="1:1" x14ac:dyDescent="0.2">
      <c r="A342" s="43">
        <v>41248</v>
      </c>
    </row>
    <row r="343" spans="1:1" x14ac:dyDescent="0.2">
      <c r="A343" s="43">
        <v>41249</v>
      </c>
    </row>
    <row r="344" spans="1:1" x14ac:dyDescent="0.2">
      <c r="A344" s="43">
        <v>41250</v>
      </c>
    </row>
    <row r="345" spans="1:1" x14ac:dyDescent="0.2">
      <c r="A345" s="43">
        <v>41251</v>
      </c>
    </row>
    <row r="346" spans="1:1" x14ac:dyDescent="0.2">
      <c r="A346" s="43">
        <v>41252</v>
      </c>
    </row>
    <row r="347" spans="1:1" x14ac:dyDescent="0.2">
      <c r="A347" s="43">
        <v>41253</v>
      </c>
    </row>
    <row r="348" spans="1:1" x14ac:dyDescent="0.2">
      <c r="A348" s="43">
        <v>41254</v>
      </c>
    </row>
    <row r="349" spans="1:1" x14ac:dyDescent="0.2">
      <c r="A349" s="43">
        <v>41255</v>
      </c>
    </row>
    <row r="350" spans="1:1" x14ac:dyDescent="0.2">
      <c r="A350" s="43">
        <v>41256</v>
      </c>
    </row>
    <row r="351" spans="1:1" x14ac:dyDescent="0.2">
      <c r="A351" s="43">
        <v>41257</v>
      </c>
    </row>
    <row r="352" spans="1:1" x14ac:dyDescent="0.2">
      <c r="A352" s="43">
        <v>41258</v>
      </c>
    </row>
    <row r="353" spans="1:1" x14ac:dyDescent="0.2">
      <c r="A353" s="43">
        <v>41259</v>
      </c>
    </row>
    <row r="354" spans="1:1" x14ac:dyDescent="0.2">
      <c r="A354" s="43">
        <v>41260</v>
      </c>
    </row>
    <row r="355" spans="1:1" x14ac:dyDescent="0.2">
      <c r="A355" s="43">
        <v>41261</v>
      </c>
    </row>
    <row r="356" spans="1:1" x14ac:dyDescent="0.2">
      <c r="A356" s="43">
        <v>41262</v>
      </c>
    </row>
    <row r="357" spans="1:1" x14ac:dyDescent="0.2">
      <c r="A357" s="43">
        <v>41263</v>
      </c>
    </row>
    <row r="358" spans="1:1" x14ac:dyDescent="0.2">
      <c r="A358" s="43">
        <v>41264</v>
      </c>
    </row>
    <row r="359" spans="1:1" x14ac:dyDescent="0.2">
      <c r="A359" s="43">
        <v>41265</v>
      </c>
    </row>
    <row r="360" spans="1:1" x14ac:dyDescent="0.2">
      <c r="A360" s="43">
        <v>41266</v>
      </c>
    </row>
    <row r="361" spans="1:1" x14ac:dyDescent="0.2">
      <c r="A361" s="43">
        <v>41267</v>
      </c>
    </row>
    <row r="362" spans="1:1" x14ac:dyDescent="0.2">
      <c r="A362" s="43">
        <v>41268</v>
      </c>
    </row>
    <row r="363" spans="1:1" x14ac:dyDescent="0.2">
      <c r="A363" s="43">
        <v>41269</v>
      </c>
    </row>
    <row r="364" spans="1:1" x14ac:dyDescent="0.2">
      <c r="A364" s="43">
        <v>41270</v>
      </c>
    </row>
    <row r="365" spans="1:1" x14ac:dyDescent="0.2">
      <c r="A365" s="43">
        <v>41271</v>
      </c>
    </row>
    <row r="366" spans="1:1" x14ac:dyDescent="0.2">
      <c r="A366" s="43">
        <v>41272</v>
      </c>
    </row>
    <row r="367" spans="1:1" x14ac:dyDescent="0.2">
      <c r="A367" s="43">
        <v>41273</v>
      </c>
    </row>
    <row r="368" spans="1:1" x14ac:dyDescent="0.2">
      <c r="A368" s="43">
        <v>41274</v>
      </c>
    </row>
    <row r="369" spans="1:1" x14ac:dyDescent="0.2">
      <c r="A369" s="43">
        <v>41275</v>
      </c>
    </row>
    <row r="370" spans="1:1" x14ac:dyDescent="0.2">
      <c r="A370" s="43">
        <v>41276</v>
      </c>
    </row>
    <row r="371" spans="1:1" x14ac:dyDescent="0.2">
      <c r="A371" s="43">
        <v>41277</v>
      </c>
    </row>
    <row r="372" spans="1:1" x14ac:dyDescent="0.2">
      <c r="A372" s="43">
        <v>41278</v>
      </c>
    </row>
    <row r="373" spans="1:1" x14ac:dyDescent="0.2">
      <c r="A373" s="43">
        <v>41279</v>
      </c>
    </row>
    <row r="374" spans="1:1" x14ac:dyDescent="0.2">
      <c r="A374" s="43">
        <v>41280</v>
      </c>
    </row>
    <row r="375" spans="1:1" x14ac:dyDescent="0.2">
      <c r="A375" s="43">
        <v>41281</v>
      </c>
    </row>
    <row r="376" spans="1:1" x14ac:dyDescent="0.2">
      <c r="A376" s="43">
        <v>41282</v>
      </c>
    </row>
    <row r="377" spans="1:1" x14ac:dyDescent="0.2">
      <c r="A377" s="43">
        <v>41283</v>
      </c>
    </row>
    <row r="378" spans="1:1" x14ac:dyDescent="0.2">
      <c r="A378" s="43">
        <v>41284</v>
      </c>
    </row>
    <row r="379" spans="1:1" x14ac:dyDescent="0.2">
      <c r="A379" s="43">
        <v>41285</v>
      </c>
    </row>
    <row r="380" spans="1:1" x14ac:dyDescent="0.2">
      <c r="A380" s="43">
        <v>41286</v>
      </c>
    </row>
    <row r="381" spans="1:1" x14ac:dyDescent="0.2">
      <c r="A381" s="43">
        <v>41287</v>
      </c>
    </row>
    <row r="382" spans="1:1" x14ac:dyDescent="0.2">
      <c r="A382" s="43">
        <v>41288</v>
      </c>
    </row>
    <row r="383" spans="1:1" x14ac:dyDescent="0.2">
      <c r="A383" s="43">
        <v>41289</v>
      </c>
    </row>
    <row r="384" spans="1:1" x14ac:dyDescent="0.2">
      <c r="A384" s="43">
        <v>41290</v>
      </c>
    </row>
    <row r="385" spans="1:1" x14ac:dyDescent="0.2">
      <c r="A385" s="43">
        <v>41291</v>
      </c>
    </row>
    <row r="386" spans="1:1" x14ac:dyDescent="0.2">
      <c r="A386" s="43">
        <v>41292</v>
      </c>
    </row>
    <row r="387" spans="1:1" x14ac:dyDescent="0.2">
      <c r="A387" s="43">
        <v>41293</v>
      </c>
    </row>
    <row r="388" spans="1:1" x14ac:dyDescent="0.2">
      <c r="A388" s="43">
        <v>41294</v>
      </c>
    </row>
    <row r="389" spans="1:1" x14ac:dyDescent="0.2">
      <c r="A389" s="43">
        <v>41295</v>
      </c>
    </row>
    <row r="390" spans="1:1" x14ac:dyDescent="0.2">
      <c r="A390" s="43">
        <v>41296</v>
      </c>
    </row>
    <row r="391" spans="1:1" x14ac:dyDescent="0.2">
      <c r="A391" s="43">
        <v>41297</v>
      </c>
    </row>
    <row r="392" spans="1:1" x14ac:dyDescent="0.2">
      <c r="A392" s="43">
        <v>41298</v>
      </c>
    </row>
    <row r="393" spans="1:1" x14ac:dyDescent="0.2">
      <c r="A393" s="43">
        <v>41299</v>
      </c>
    </row>
    <row r="394" spans="1:1" x14ac:dyDescent="0.2">
      <c r="A394" s="43">
        <v>41300</v>
      </c>
    </row>
    <row r="395" spans="1:1" x14ac:dyDescent="0.2">
      <c r="A395" s="43">
        <v>41301</v>
      </c>
    </row>
    <row r="396" spans="1:1" x14ac:dyDescent="0.2">
      <c r="A396" s="43">
        <v>41302</v>
      </c>
    </row>
    <row r="397" spans="1:1" x14ac:dyDescent="0.2">
      <c r="A397" s="43">
        <v>41303</v>
      </c>
    </row>
    <row r="398" spans="1:1" x14ac:dyDescent="0.2">
      <c r="A398" s="43">
        <v>41304</v>
      </c>
    </row>
    <row r="399" spans="1:1" x14ac:dyDescent="0.2">
      <c r="A399" s="43">
        <v>41305</v>
      </c>
    </row>
    <row r="400" spans="1:1" x14ac:dyDescent="0.2">
      <c r="A400" s="43">
        <v>41306</v>
      </c>
    </row>
    <row r="401" spans="1:1" x14ac:dyDescent="0.2">
      <c r="A401" s="43">
        <v>41307</v>
      </c>
    </row>
    <row r="402" spans="1:1" x14ac:dyDescent="0.2">
      <c r="A402" s="43">
        <v>41308</v>
      </c>
    </row>
    <row r="403" spans="1:1" x14ac:dyDescent="0.2">
      <c r="A403" s="43">
        <v>41309</v>
      </c>
    </row>
    <row r="404" spans="1:1" x14ac:dyDescent="0.2">
      <c r="A404" s="43">
        <v>41310</v>
      </c>
    </row>
    <row r="405" spans="1:1" x14ac:dyDescent="0.2">
      <c r="A405" s="43">
        <v>41311</v>
      </c>
    </row>
    <row r="406" spans="1:1" x14ac:dyDescent="0.2">
      <c r="A406" s="43">
        <v>41312</v>
      </c>
    </row>
    <row r="407" spans="1:1" x14ac:dyDescent="0.2">
      <c r="A407" s="43">
        <v>41313</v>
      </c>
    </row>
    <row r="408" spans="1:1" x14ac:dyDescent="0.2">
      <c r="A408" s="43">
        <v>41314</v>
      </c>
    </row>
    <row r="409" spans="1:1" x14ac:dyDescent="0.2">
      <c r="A409" s="43">
        <v>41315</v>
      </c>
    </row>
    <row r="410" spans="1:1" x14ac:dyDescent="0.2">
      <c r="A410" s="43">
        <v>41316</v>
      </c>
    </row>
    <row r="411" spans="1:1" x14ac:dyDescent="0.2">
      <c r="A411" s="43">
        <v>41317</v>
      </c>
    </row>
    <row r="412" spans="1:1" x14ac:dyDescent="0.2">
      <c r="A412" s="43">
        <v>41318</v>
      </c>
    </row>
    <row r="413" spans="1:1" x14ac:dyDescent="0.2">
      <c r="A413" s="43">
        <v>41319</v>
      </c>
    </row>
    <row r="414" spans="1:1" x14ac:dyDescent="0.2">
      <c r="A414" s="43">
        <v>41320</v>
      </c>
    </row>
    <row r="415" spans="1:1" x14ac:dyDescent="0.2">
      <c r="A415" s="43">
        <v>41321</v>
      </c>
    </row>
    <row r="416" spans="1:1" x14ac:dyDescent="0.2">
      <c r="A416" s="43">
        <v>41322</v>
      </c>
    </row>
    <row r="417" spans="1:1" x14ac:dyDescent="0.2">
      <c r="A417" s="43">
        <v>41323</v>
      </c>
    </row>
    <row r="418" spans="1:1" x14ac:dyDescent="0.2">
      <c r="A418" s="43">
        <v>41324</v>
      </c>
    </row>
    <row r="419" spans="1:1" x14ac:dyDescent="0.2">
      <c r="A419" s="43">
        <v>41325</v>
      </c>
    </row>
    <row r="420" spans="1:1" x14ac:dyDescent="0.2">
      <c r="A420" s="43">
        <v>41326</v>
      </c>
    </row>
    <row r="421" spans="1:1" x14ac:dyDescent="0.2">
      <c r="A421" s="43">
        <v>41327</v>
      </c>
    </row>
    <row r="422" spans="1:1" x14ac:dyDescent="0.2">
      <c r="A422" s="43">
        <v>41328</v>
      </c>
    </row>
    <row r="423" spans="1:1" x14ac:dyDescent="0.2">
      <c r="A423" s="43">
        <v>41329</v>
      </c>
    </row>
    <row r="424" spans="1:1" x14ac:dyDescent="0.2">
      <c r="A424" s="43">
        <v>41330</v>
      </c>
    </row>
    <row r="425" spans="1:1" x14ac:dyDescent="0.2">
      <c r="A425" s="43">
        <v>41331</v>
      </c>
    </row>
    <row r="426" spans="1:1" x14ac:dyDescent="0.2">
      <c r="A426" s="43">
        <v>41332</v>
      </c>
    </row>
    <row r="427" spans="1:1" x14ac:dyDescent="0.2">
      <c r="A427" s="43">
        <v>41333</v>
      </c>
    </row>
    <row r="428" spans="1:1" x14ac:dyDescent="0.2">
      <c r="A428" s="43">
        <v>41334</v>
      </c>
    </row>
    <row r="429" spans="1:1" x14ac:dyDescent="0.2">
      <c r="A429" s="43">
        <v>41335</v>
      </c>
    </row>
    <row r="430" spans="1:1" x14ac:dyDescent="0.2">
      <c r="A430" s="43">
        <v>41336</v>
      </c>
    </row>
    <row r="431" spans="1:1" x14ac:dyDescent="0.2">
      <c r="A431" s="43">
        <v>41337</v>
      </c>
    </row>
    <row r="432" spans="1:1" x14ac:dyDescent="0.2">
      <c r="A432" s="43">
        <v>41338</v>
      </c>
    </row>
    <row r="433" spans="1:1" x14ac:dyDescent="0.2">
      <c r="A433" s="43">
        <v>41339</v>
      </c>
    </row>
    <row r="434" spans="1:1" x14ac:dyDescent="0.2">
      <c r="A434" s="43">
        <v>41340</v>
      </c>
    </row>
    <row r="435" spans="1:1" x14ac:dyDescent="0.2">
      <c r="A435" s="43">
        <v>41341</v>
      </c>
    </row>
    <row r="436" spans="1:1" x14ac:dyDescent="0.2">
      <c r="A436" s="43">
        <v>41342</v>
      </c>
    </row>
    <row r="437" spans="1:1" x14ac:dyDescent="0.2">
      <c r="A437" s="43">
        <v>41343</v>
      </c>
    </row>
    <row r="438" spans="1:1" x14ac:dyDescent="0.2">
      <c r="A438" s="43">
        <v>41344</v>
      </c>
    </row>
    <row r="439" spans="1:1" x14ac:dyDescent="0.2">
      <c r="A439" s="43">
        <v>41345</v>
      </c>
    </row>
    <row r="440" spans="1:1" x14ac:dyDescent="0.2">
      <c r="A440" s="43">
        <v>41346</v>
      </c>
    </row>
    <row r="441" spans="1:1" x14ac:dyDescent="0.2">
      <c r="A441" s="43">
        <v>41347</v>
      </c>
    </row>
    <row r="442" spans="1:1" x14ac:dyDescent="0.2">
      <c r="A442" s="43">
        <v>41348</v>
      </c>
    </row>
    <row r="443" spans="1:1" x14ac:dyDescent="0.2">
      <c r="A443" s="43">
        <v>41349</v>
      </c>
    </row>
    <row r="444" spans="1:1" x14ac:dyDescent="0.2">
      <c r="A444" s="43">
        <v>41350</v>
      </c>
    </row>
    <row r="445" spans="1:1" x14ac:dyDescent="0.2">
      <c r="A445" s="43">
        <v>41351</v>
      </c>
    </row>
    <row r="446" spans="1:1" x14ac:dyDescent="0.2">
      <c r="A446" s="43">
        <v>41352</v>
      </c>
    </row>
    <row r="447" spans="1:1" x14ac:dyDescent="0.2">
      <c r="A447" s="43">
        <v>41353</v>
      </c>
    </row>
    <row r="448" spans="1:1" x14ac:dyDescent="0.2">
      <c r="A448" s="43">
        <v>41354</v>
      </c>
    </row>
    <row r="449" spans="1:1" x14ac:dyDescent="0.2">
      <c r="A449" s="43">
        <v>41355</v>
      </c>
    </row>
    <row r="450" spans="1:1" x14ac:dyDescent="0.2">
      <c r="A450" s="43">
        <v>41356</v>
      </c>
    </row>
    <row r="451" spans="1:1" x14ac:dyDescent="0.2">
      <c r="A451" s="43">
        <v>41357</v>
      </c>
    </row>
    <row r="452" spans="1:1" x14ac:dyDescent="0.2">
      <c r="A452" s="43">
        <v>41358</v>
      </c>
    </row>
    <row r="453" spans="1:1" x14ac:dyDescent="0.2">
      <c r="A453" s="43">
        <v>41359</v>
      </c>
    </row>
    <row r="454" spans="1:1" x14ac:dyDescent="0.2">
      <c r="A454" s="43">
        <v>41360</v>
      </c>
    </row>
    <row r="455" spans="1:1" x14ac:dyDescent="0.2">
      <c r="A455" s="43">
        <v>41361</v>
      </c>
    </row>
    <row r="456" spans="1:1" x14ac:dyDescent="0.2">
      <c r="A456" s="43">
        <v>41362</v>
      </c>
    </row>
    <row r="457" spans="1:1" x14ac:dyDescent="0.2">
      <c r="A457" s="43">
        <v>41363</v>
      </c>
    </row>
    <row r="458" spans="1:1" x14ac:dyDescent="0.2">
      <c r="A458" s="43">
        <v>41364</v>
      </c>
    </row>
    <row r="459" spans="1:1" x14ac:dyDescent="0.2">
      <c r="A459" s="43">
        <v>41365</v>
      </c>
    </row>
    <row r="460" spans="1:1" x14ac:dyDescent="0.2">
      <c r="A460" s="43">
        <v>41366</v>
      </c>
    </row>
    <row r="461" spans="1:1" x14ac:dyDescent="0.2">
      <c r="A461" s="43">
        <v>41367</v>
      </c>
    </row>
    <row r="462" spans="1:1" x14ac:dyDescent="0.2">
      <c r="A462" s="43">
        <v>41368</v>
      </c>
    </row>
    <row r="463" spans="1:1" x14ac:dyDescent="0.2">
      <c r="A463" s="43">
        <v>41369</v>
      </c>
    </row>
    <row r="464" spans="1:1" x14ac:dyDescent="0.2">
      <c r="A464" s="43">
        <v>41370</v>
      </c>
    </row>
    <row r="465" spans="1:1" x14ac:dyDescent="0.2">
      <c r="A465" s="43">
        <v>41371</v>
      </c>
    </row>
    <row r="466" spans="1:1" x14ac:dyDescent="0.2">
      <c r="A466" s="43">
        <v>41372</v>
      </c>
    </row>
    <row r="467" spans="1:1" x14ac:dyDescent="0.2">
      <c r="A467" s="43">
        <v>41373</v>
      </c>
    </row>
    <row r="468" spans="1:1" x14ac:dyDescent="0.2">
      <c r="A468" s="43">
        <v>41374</v>
      </c>
    </row>
    <row r="469" spans="1:1" x14ac:dyDescent="0.2">
      <c r="A469" s="43">
        <v>41375</v>
      </c>
    </row>
    <row r="470" spans="1:1" x14ac:dyDescent="0.2">
      <c r="A470" s="43">
        <v>41376</v>
      </c>
    </row>
    <row r="471" spans="1:1" x14ac:dyDescent="0.2">
      <c r="A471" s="43">
        <v>41377</v>
      </c>
    </row>
    <row r="472" spans="1:1" x14ac:dyDescent="0.2">
      <c r="A472" s="43">
        <v>41378</v>
      </c>
    </row>
    <row r="473" spans="1:1" x14ac:dyDescent="0.2">
      <c r="A473" s="43">
        <v>41379</v>
      </c>
    </row>
    <row r="474" spans="1:1" x14ac:dyDescent="0.2">
      <c r="A474" s="43">
        <v>41380</v>
      </c>
    </row>
    <row r="475" spans="1:1" x14ac:dyDescent="0.2">
      <c r="A475" s="43">
        <v>41381</v>
      </c>
    </row>
    <row r="476" spans="1:1" x14ac:dyDescent="0.2">
      <c r="A476" s="43">
        <v>41382</v>
      </c>
    </row>
    <row r="477" spans="1:1" x14ac:dyDescent="0.2">
      <c r="A477" s="43">
        <v>41383</v>
      </c>
    </row>
    <row r="478" spans="1:1" x14ac:dyDescent="0.2">
      <c r="A478" s="43">
        <v>41384</v>
      </c>
    </row>
    <row r="479" spans="1:1" x14ac:dyDescent="0.2">
      <c r="A479" s="43">
        <v>41385</v>
      </c>
    </row>
    <row r="480" spans="1:1" x14ac:dyDescent="0.2">
      <c r="A480" s="43">
        <v>41386</v>
      </c>
    </row>
    <row r="481" spans="1:1" x14ac:dyDescent="0.2">
      <c r="A481" s="43">
        <v>41387</v>
      </c>
    </row>
    <row r="482" spans="1:1" x14ac:dyDescent="0.2">
      <c r="A482" s="43">
        <v>41388</v>
      </c>
    </row>
    <row r="483" spans="1:1" x14ac:dyDescent="0.2">
      <c r="A483" s="43">
        <v>41389</v>
      </c>
    </row>
    <row r="484" spans="1:1" x14ac:dyDescent="0.2">
      <c r="A484" s="43">
        <v>41390</v>
      </c>
    </row>
    <row r="485" spans="1:1" x14ac:dyDescent="0.2">
      <c r="A485" s="43">
        <v>41391</v>
      </c>
    </row>
    <row r="486" spans="1:1" x14ac:dyDescent="0.2">
      <c r="A486" s="43">
        <v>41392</v>
      </c>
    </row>
    <row r="487" spans="1:1" x14ac:dyDescent="0.2">
      <c r="A487" s="43">
        <v>41393</v>
      </c>
    </row>
    <row r="488" spans="1:1" x14ac:dyDescent="0.2">
      <c r="A488" s="43">
        <v>41394</v>
      </c>
    </row>
    <row r="489" spans="1:1" x14ac:dyDescent="0.2">
      <c r="A489" s="43">
        <v>41395</v>
      </c>
    </row>
    <row r="490" spans="1:1" x14ac:dyDescent="0.2">
      <c r="A490" s="43">
        <v>41396</v>
      </c>
    </row>
    <row r="491" spans="1:1" x14ac:dyDescent="0.2">
      <c r="A491" s="43">
        <v>41397</v>
      </c>
    </row>
    <row r="492" spans="1:1" x14ac:dyDescent="0.2">
      <c r="A492" s="43">
        <v>41398</v>
      </c>
    </row>
    <row r="493" spans="1:1" x14ac:dyDescent="0.2">
      <c r="A493" s="43">
        <v>41399</v>
      </c>
    </row>
    <row r="494" spans="1:1" x14ac:dyDescent="0.2">
      <c r="A494" s="43">
        <v>41400</v>
      </c>
    </row>
    <row r="495" spans="1:1" x14ac:dyDescent="0.2">
      <c r="A495" s="43">
        <v>41401</v>
      </c>
    </row>
    <row r="496" spans="1:1" x14ac:dyDescent="0.2">
      <c r="A496" s="43">
        <v>41402</v>
      </c>
    </row>
    <row r="497" spans="1:1" x14ac:dyDescent="0.2">
      <c r="A497" s="43">
        <v>41403</v>
      </c>
    </row>
    <row r="498" spans="1:1" x14ac:dyDescent="0.2">
      <c r="A498" s="43">
        <v>41404</v>
      </c>
    </row>
    <row r="499" spans="1:1" x14ac:dyDescent="0.2">
      <c r="A499" s="43">
        <v>41405</v>
      </c>
    </row>
    <row r="500" spans="1:1" x14ac:dyDescent="0.2">
      <c r="A500" s="43">
        <v>41406</v>
      </c>
    </row>
    <row r="501" spans="1:1" x14ac:dyDescent="0.2">
      <c r="A501" s="43">
        <v>41407</v>
      </c>
    </row>
    <row r="502" spans="1:1" x14ac:dyDescent="0.2">
      <c r="A502" s="43">
        <v>41408</v>
      </c>
    </row>
    <row r="503" spans="1:1" x14ac:dyDescent="0.2">
      <c r="A503" s="43">
        <v>41409</v>
      </c>
    </row>
    <row r="504" spans="1:1" x14ac:dyDescent="0.2">
      <c r="A504" s="43">
        <v>41410</v>
      </c>
    </row>
    <row r="505" spans="1:1" x14ac:dyDescent="0.2">
      <c r="A505" s="43">
        <v>41411</v>
      </c>
    </row>
    <row r="506" spans="1:1" x14ac:dyDescent="0.2">
      <c r="A506" s="43">
        <v>41412</v>
      </c>
    </row>
    <row r="507" spans="1:1" x14ac:dyDescent="0.2">
      <c r="A507" s="43">
        <v>41413</v>
      </c>
    </row>
    <row r="508" spans="1:1" x14ac:dyDescent="0.2">
      <c r="A508" s="43">
        <v>41414</v>
      </c>
    </row>
    <row r="509" spans="1:1" x14ac:dyDescent="0.2">
      <c r="A509" s="43">
        <v>41415</v>
      </c>
    </row>
    <row r="510" spans="1:1" x14ac:dyDescent="0.2">
      <c r="A510" s="43">
        <v>41416</v>
      </c>
    </row>
    <row r="511" spans="1:1" x14ac:dyDescent="0.2">
      <c r="A511" s="43">
        <v>41417</v>
      </c>
    </row>
    <row r="512" spans="1:1" x14ac:dyDescent="0.2">
      <c r="A512" s="43">
        <v>41418</v>
      </c>
    </row>
    <row r="513" spans="1:1" x14ac:dyDescent="0.2">
      <c r="A513" s="43">
        <v>41419</v>
      </c>
    </row>
    <row r="514" spans="1:1" x14ac:dyDescent="0.2">
      <c r="A514" s="43">
        <v>41420</v>
      </c>
    </row>
    <row r="515" spans="1:1" x14ac:dyDescent="0.2">
      <c r="A515" s="43">
        <v>41421</v>
      </c>
    </row>
    <row r="516" spans="1:1" x14ac:dyDescent="0.2">
      <c r="A516" s="43">
        <v>41422</v>
      </c>
    </row>
    <row r="517" spans="1:1" x14ac:dyDescent="0.2">
      <c r="A517" s="43">
        <v>41423</v>
      </c>
    </row>
    <row r="518" spans="1:1" x14ac:dyDescent="0.2">
      <c r="A518" s="43">
        <v>41424</v>
      </c>
    </row>
    <row r="519" spans="1:1" x14ac:dyDescent="0.2">
      <c r="A519" s="43">
        <v>41425</v>
      </c>
    </row>
    <row r="520" spans="1:1" x14ac:dyDescent="0.2">
      <c r="A520" s="43">
        <v>41426</v>
      </c>
    </row>
    <row r="521" spans="1:1" x14ac:dyDescent="0.2">
      <c r="A521" s="43">
        <v>41427</v>
      </c>
    </row>
    <row r="522" spans="1:1" x14ac:dyDescent="0.2">
      <c r="A522" s="43">
        <v>41428</v>
      </c>
    </row>
    <row r="523" spans="1:1" x14ac:dyDescent="0.2">
      <c r="A523" s="43">
        <v>41429</v>
      </c>
    </row>
    <row r="524" spans="1:1" x14ac:dyDescent="0.2">
      <c r="A524" s="43">
        <v>41430</v>
      </c>
    </row>
    <row r="525" spans="1:1" x14ac:dyDescent="0.2">
      <c r="A525" s="43">
        <v>41431</v>
      </c>
    </row>
    <row r="526" spans="1:1" x14ac:dyDescent="0.2">
      <c r="A526" s="43">
        <v>41432</v>
      </c>
    </row>
    <row r="527" spans="1:1" x14ac:dyDescent="0.2">
      <c r="A527" s="43">
        <v>41433</v>
      </c>
    </row>
    <row r="528" spans="1:1" x14ac:dyDescent="0.2">
      <c r="A528" s="43">
        <v>41434</v>
      </c>
    </row>
    <row r="529" spans="1:1" x14ac:dyDescent="0.2">
      <c r="A529" s="43">
        <v>41435</v>
      </c>
    </row>
    <row r="530" spans="1:1" x14ac:dyDescent="0.2">
      <c r="A530" s="43">
        <v>41436</v>
      </c>
    </row>
    <row r="531" spans="1:1" x14ac:dyDescent="0.2">
      <c r="A531" s="43">
        <v>41437</v>
      </c>
    </row>
    <row r="532" spans="1:1" x14ac:dyDescent="0.2">
      <c r="A532" s="43">
        <v>41438</v>
      </c>
    </row>
    <row r="533" spans="1:1" x14ac:dyDescent="0.2">
      <c r="A533" s="43">
        <v>41439</v>
      </c>
    </row>
    <row r="534" spans="1:1" x14ac:dyDescent="0.2">
      <c r="A534" s="43">
        <v>41440</v>
      </c>
    </row>
    <row r="535" spans="1:1" x14ac:dyDescent="0.2">
      <c r="A535" s="43">
        <v>41441</v>
      </c>
    </row>
    <row r="536" spans="1:1" x14ac:dyDescent="0.2">
      <c r="A536" s="43">
        <v>41442</v>
      </c>
    </row>
    <row r="537" spans="1:1" x14ac:dyDescent="0.2">
      <c r="A537" s="43">
        <v>41443</v>
      </c>
    </row>
    <row r="538" spans="1:1" x14ac:dyDescent="0.2">
      <c r="A538" s="43">
        <v>41444</v>
      </c>
    </row>
    <row r="539" spans="1:1" x14ac:dyDescent="0.2">
      <c r="A539" s="43">
        <v>41445</v>
      </c>
    </row>
    <row r="540" spans="1:1" x14ac:dyDescent="0.2">
      <c r="A540" s="43">
        <v>41446</v>
      </c>
    </row>
    <row r="541" spans="1:1" x14ac:dyDescent="0.2">
      <c r="A541" s="43">
        <v>41447</v>
      </c>
    </row>
    <row r="542" spans="1:1" x14ac:dyDescent="0.2">
      <c r="A542" s="43">
        <v>41448</v>
      </c>
    </row>
    <row r="543" spans="1:1" x14ac:dyDescent="0.2">
      <c r="A543" s="43">
        <v>41449</v>
      </c>
    </row>
    <row r="544" spans="1:1" x14ac:dyDescent="0.2">
      <c r="A544" s="43">
        <v>41450</v>
      </c>
    </row>
    <row r="545" spans="1:1" x14ac:dyDescent="0.2">
      <c r="A545" s="43">
        <v>41451</v>
      </c>
    </row>
    <row r="546" spans="1:1" x14ac:dyDescent="0.2">
      <c r="A546" s="43">
        <v>41452</v>
      </c>
    </row>
    <row r="547" spans="1:1" x14ac:dyDescent="0.2">
      <c r="A547" s="43">
        <v>41453</v>
      </c>
    </row>
    <row r="548" spans="1:1" x14ac:dyDescent="0.2">
      <c r="A548" s="43">
        <v>41454</v>
      </c>
    </row>
    <row r="549" spans="1:1" x14ac:dyDescent="0.2">
      <c r="A549" s="43">
        <v>41455</v>
      </c>
    </row>
    <row r="550" spans="1:1" x14ac:dyDescent="0.2">
      <c r="A550" s="43">
        <v>41456</v>
      </c>
    </row>
    <row r="551" spans="1:1" x14ac:dyDescent="0.2">
      <c r="A551" s="43">
        <v>41457</v>
      </c>
    </row>
    <row r="552" spans="1:1" x14ac:dyDescent="0.2">
      <c r="A552" s="43">
        <v>41458</v>
      </c>
    </row>
    <row r="553" spans="1:1" x14ac:dyDescent="0.2">
      <c r="A553" s="43">
        <v>41459</v>
      </c>
    </row>
    <row r="554" spans="1:1" x14ac:dyDescent="0.2">
      <c r="A554" s="43">
        <v>41460</v>
      </c>
    </row>
    <row r="555" spans="1:1" x14ac:dyDescent="0.2">
      <c r="A555" s="43">
        <v>41461</v>
      </c>
    </row>
    <row r="556" spans="1:1" x14ac:dyDescent="0.2">
      <c r="A556" s="43">
        <v>41462</v>
      </c>
    </row>
    <row r="557" spans="1:1" x14ac:dyDescent="0.2">
      <c r="A557" s="43">
        <v>41463</v>
      </c>
    </row>
    <row r="558" spans="1:1" x14ac:dyDescent="0.2">
      <c r="A558" s="43">
        <v>41464</v>
      </c>
    </row>
    <row r="559" spans="1:1" x14ac:dyDescent="0.2">
      <c r="A559" s="43">
        <v>41465</v>
      </c>
    </row>
    <row r="560" spans="1:1" x14ac:dyDescent="0.2">
      <c r="A560" s="43">
        <v>41466</v>
      </c>
    </row>
    <row r="561" spans="1:1" x14ac:dyDescent="0.2">
      <c r="A561" s="43">
        <v>41467</v>
      </c>
    </row>
    <row r="562" spans="1:1" x14ac:dyDescent="0.2">
      <c r="A562" s="43">
        <v>41468</v>
      </c>
    </row>
    <row r="563" spans="1:1" x14ac:dyDescent="0.2">
      <c r="A563" s="43">
        <v>41469</v>
      </c>
    </row>
    <row r="564" spans="1:1" x14ac:dyDescent="0.2">
      <c r="A564" s="43">
        <v>41470</v>
      </c>
    </row>
    <row r="565" spans="1:1" x14ac:dyDescent="0.2">
      <c r="A565" s="43">
        <v>41471</v>
      </c>
    </row>
    <row r="566" spans="1:1" x14ac:dyDescent="0.2">
      <c r="A566" s="43">
        <v>41472</v>
      </c>
    </row>
    <row r="567" spans="1:1" x14ac:dyDescent="0.2">
      <c r="A567" s="43">
        <v>41473</v>
      </c>
    </row>
    <row r="568" spans="1:1" x14ac:dyDescent="0.2">
      <c r="A568" s="43">
        <v>41474</v>
      </c>
    </row>
    <row r="569" spans="1:1" x14ac:dyDescent="0.2">
      <c r="A569" s="43">
        <v>41475</v>
      </c>
    </row>
    <row r="570" spans="1:1" x14ac:dyDescent="0.2">
      <c r="A570" s="43">
        <v>41476</v>
      </c>
    </row>
    <row r="571" spans="1:1" x14ac:dyDescent="0.2">
      <c r="A571" s="43">
        <v>41477</v>
      </c>
    </row>
    <row r="572" spans="1:1" x14ac:dyDescent="0.2">
      <c r="A572" s="43">
        <v>41478</v>
      </c>
    </row>
    <row r="573" spans="1:1" x14ac:dyDescent="0.2">
      <c r="A573" s="43">
        <v>41479</v>
      </c>
    </row>
    <row r="574" spans="1:1" x14ac:dyDescent="0.2">
      <c r="A574" s="43">
        <v>41480</v>
      </c>
    </row>
    <row r="575" spans="1:1" x14ac:dyDescent="0.2">
      <c r="A575" s="43">
        <v>41481</v>
      </c>
    </row>
    <row r="576" spans="1:1" x14ac:dyDescent="0.2">
      <c r="A576" s="43">
        <v>41482</v>
      </c>
    </row>
    <row r="577" spans="1:1" x14ac:dyDescent="0.2">
      <c r="A577" s="43">
        <v>41483</v>
      </c>
    </row>
    <row r="578" spans="1:1" x14ac:dyDescent="0.2">
      <c r="A578" s="43">
        <v>41484</v>
      </c>
    </row>
    <row r="579" spans="1:1" x14ac:dyDescent="0.2">
      <c r="A579" s="43">
        <v>41485</v>
      </c>
    </row>
    <row r="580" spans="1:1" x14ac:dyDescent="0.2">
      <c r="A580" s="43">
        <v>41486</v>
      </c>
    </row>
    <row r="581" spans="1:1" x14ac:dyDescent="0.2">
      <c r="A581" s="43">
        <v>41487</v>
      </c>
    </row>
    <row r="582" spans="1:1" x14ac:dyDescent="0.2">
      <c r="A582" s="43">
        <v>41488</v>
      </c>
    </row>
    <row r="583" spans="1:1" x14ac:dyDescent="0.2">
      <c r="A583" s="43">
        <v>41489</v>
      </c>
    </row>
    <row r="584" spans="1:1" x14ac:dyDescent="0.2">
      <c r="A584" s="43">
        <v>41490</v>
      </c>
    </row>
    <row r="585" spans="1:1" x14ac:dyDescent="0.2">
      <c r="A585" s="43">
        <v>41491</v>
      </c>
    </row>
    <row r="586" spans="1:1" x14ac:dyDescent="0.2">
      <c r="A586" s="43">
        <v>41492</v>
      </c>
    </row>
    <row r="587" spans="1:1" x14ac:dyDescent="0.2">
      <c r="A587" s="43">
        <v>41493</v>
      </c>
    </row>
    <row r="588" spans="1:1" x14ac:dyDescent="0.2">
      <c r="A588" s="43">
        <v>41494</v>
      </c>
    </row>
    <row r="589" spans="1:1" x14ac:dyDescent="0.2">
      <c r="A589" s="43">
        <v>41495</v>
      </c>
    </row>
    <row r="590" spans="1:1" x14ac:dyDescent="0.2">
      <c r="A590" s="43">
        <v>41496</v>
      </c>
    </row>
    <row r="591" spans="1:1" x14ac:dyDescent="0.2">
      <c r="A591" s="43">
        <v>41497</v>
      </c>
    </row>
    <row r="592" spans="1:1" x14ac:dyDescent="0.2">
      <c r="A592" s="43">
        <v>41498</v>
      </c>
    </row>
    <row r="593" spans="1:1" x14ac:dyDescent="0.2">
      <c r="A593" s="43">
        <v>41499</v>
      </c>
    </row>
    <row r="594" spans="1:1" x14ac:dyDescent="0.2">
      <c r="A594" s="43">
        <v>41500</v>
      </c>
    </row>
    <row r="595" spans="1:1" x14ac:dyDescent="0.2">
      <c r="A595" s="43">
        <v>41501</v>
      </c>
    </row>
    <row r="596" spans="1:1" x14ac:dyDescent="0.2">
      <c r="A596" s="43">
        <v>41502</v>
      </c>
    </row>
    <row r="597" spans="1:1" x14ac:dyDescent="0.2">
      <c r="A597" s="43">
        <v>41503</v>
      </c>
    </row>
    <row r="598" spans="1:1" x14ac:dyDescent="0.2">
      <c r="A598" s="43">
        <v>41504</v>
      </c>
    </row>
    <row r="599" spans="1:1" x14ac:dyDescent="0.2">
      <c r="A599" s="43">
        <v>41505</v>
      </c>
    </row>
    <row r="600" spans="1:1" x14ac:dyDescent="0.2">
      <c r="A600" s="43">
        <v>41506</v>
      </c>
    </row>
    <row r="601" spans="1:1" x14ac:dyDescent="0.2">
      <c r="A601" s="43">
        <v>41507</v>
      </c>
    </row>
    <row r="602" spans="1:1" x14ac:dyDescent="0.2">
      <c r="A602" s="43">
        <v>41508</v>
      </c>
    </row>
    <row r="603" spans="1:1" x14ac:dyDescent="0.2">
      <c r="A603" s="43">
        <v>41509</v>
      </c>
    </row>
    <row r="604" spans="1:1" x14ac:dyDescent="0.2">
      <c r="A604" s="43">
        <v>41510</v>
      </c>
    </row>
    <row r="605" spans="1:1" x14ac:dyDescent="0.2">
      <c r="A605" s="43">
        <v>41511</v>
      </c>
    </row>
    <row r="606" spans="1:1" x14ac:dyDescent="0.2">
      <c r="A606" s="43">
        <v>41512</v>
      </c>
    </row>
    <row r="607" spans="1:1" x14ac:dyDescent="0.2">
      <c r="A607" s="43">
        <v>41513</v>
      </c>
    </row>
    <row r="608" spans="1:1" x14ac:dyDescent="0.2">
      <c r="A608" s="43">
        <v>41514</v>
      </c>
    </row>
    <row r="609" spans="1:1" x14ac:dyDescent="0.2">
      <c r="A609" s="43">
        <v>41515</v>
      </c>
    </row>
    <row r="610" spans="1:1" x14ac:dyDescent="0.2">
      <c r="A610" s="43">
        <v>41516</v>
      </c>
    </row>
    <row r="611" spans="1:1" x14ac:dyDescent="0.2">
      <c r="A611" s="43">
        <v>41517</v>
      </c>
    </row>
    <row r="612" spans="1:1" x14ac:dyDescent="0.2">
      <c r="A612" s="43">
        <v>41518</v>
      </c>
    </row>
    <row r="613" spans="1:1" x14ac:dyDescent="0.2">
      <c r="A613" s="43">
        <v>41519</v>
      </c>
    </row>
    <row r="614" spans="1:1" x14ac:dyDescent="0.2">
      <c r="A614" s="43">
        <v>41520</v>
      </c>
    </row>
    <row r="615" spans="1:1" x14ac:dyDescent="0.2">
      <c r="A615" s="43">
        <v>41521</v>
      </c>
    </row>
    <row r="616" spans="1:1" x14ac:dyDescent="0.2">
      <c r="A616" s="43">
        <v>41522</v>
      </c>
    </row>
    <row r="617" spans="1:1" x14ac:dyDescent="0.2">
      <c r="A617" s="43">
        <v>41523</v>
      </c>
    </row>
    <row r="618" spans="1:1" x14ac:dyDescent="0.2">
      <c r="A618" s="43">
        <v>41524</v>
      </c>
    </row>
    <row r="619" spans="1:1" x14ac:dyDescent="0.2">
      <c r="A619" s="43">
        <v>41525</v>
      </c>
    </row>
    <row r="620" spans="1:1" x14ac:dyDescent="0.2">
      <c r="A620" s="43">
        <v>41526</v>
      </c>
    </row>
    <row r="621" spans="1:1" x14ac:dyDescent="0.2">
      <c r="A621" s="43">
        <v>41527</v>
      </c>
    </row>
    <row r="622" spans="1:1" x14ac:dyDescent="0.2">
      <c r="A622" s="43">
        <v>41528</v>
      </c>
    </row>
    <row r="623" spans="1:1" x14ac:dyDescent="0.2">
      <c r="A623" s="43">
        <v>41529</v>
      </c>
    </row>
    <row r="624" spans="1:1" x14ac:dyDescent="0.2">
      <c r="A624" s="43">
        <v>41530</v>
      </c>
    </row>
    <row r="625" spans="1:1" x14ac:dyDescent="0.2">
      <c r="A625" s="43">
        <v>41531</v>
      </c>
    </row>
    <row r="626" spans="1:1" x14ac:dyDescent="0.2">
      <c r="A626" s="43">
        <v>41532</v>
      </c>
    </row>
    <row r="627" spans="1:1" x14ac:dyDescent="0.2">
      <c r="A627" s="43">
        <v>41533</v>
      </c>
    </row>
    <row r="628" spans="1:1" x14ac:dyDescent="0.2">
      <c r="A628" s="43">
        <v>41534</v>
      </c>
    </row>
    <row r="629" spans="1:1" x14ac:dyDescent="0.2">
      <c r="A629" s="43">
        <v>41535</v>
      </c>
    </row>
    <row r="630" spans="1:1" x14ac:dyDescent="0.2">
      <c r="A630" s="43">
        <v>41536</v>
      </c>
    </row>
    <row r="631" spans="1:1" x14ac:dyDescent="0.2">
      <c r="A631" s="43">
        <v>41537</v>
      </c>
    </row>
    <row r="632" spans="1:1" x14ac:dyDescent="0.2">
      <c r="A632" s="43">
        <v>41538</v>
      </c>
    </row>
    <row r="633" spans="1:1" x14ac:dyDescent="0.2">
      <c r="A633" s="43">
        <v>41539</v>
      </c>
    </row>
    <row r="634" spans="1:1" x14ac:dyDescent="0.2">
      <c r="A634" s="43">
        <v>41540</v>
      </c>
    </row>
    <row r="635" spans="1:1" x14ac:dyDescent="0.2">
      <c r="A635" s="43">
        <v>41541</v>
      </c>
    </row>
    <row r="636" spans="1:1" x14ac:dyDescent="0.2">
      <c r="A636" s="43">
        <v>41542</v>
      </c>
    </row>
    <row r="637" spans="1:1" x14ac:dyDescent="0.2">
      <c r="A637" s="43">
        <v>41543</v>
      </c>
    </row>
    <row r="638" spans="1:1" x14ac:dyDescent="0.2">
      <c r="A638" s="43">
        <v>41544</v>
      </c>
    </row>
    <row r="639" spans="1:1" x14ac:dyDescent="0.2">
      <c r="A639" s="43">
        <v>41545</v>
      </c>
    </row>
    <row r="640" spans="1:1" x14ac:dyDescent="0.2">
      <c r="A640" s="43">
        <v>41546</v>
      </c>
    </row>
    <row r="641" spans="1:1" x14ac:dyDescent="0.2">
      <c r="A641" s="43">
        <v>41547</v>
      </c>
    </row>
    <row r="642" spans="1:1" x14ac:dyDescent="0.2">
      <c r="A642" s="43">
        <v>41548</v>
      </c>
    </row>
    <row r="643" spans="1:1" x14ac:dyDescent="0.2">
      <c r="A643" s="43">
        <v>41549</v>
      </c>
    </row>
    <row r="644" spans="1:1" x14ac:dyDescent="0.2">
      <c r="A644" s="43">
        <v>41550</v>
      </c>
    </row>
    <row r="645" spans="1:1" x14ac:dyDescent="0.2">
      <c r="A645" s="43">
        <v>41551</v>
      </c>
    </row>
    <row r="646" spans="1:1" x14ac:dyDescent="0.2">
      <c r="A646" s="43">
        <v>41552</v>
      </c>
    </row>
    <row r="647" spans="1:1" x14ac:dyDescent="0.2">
      <c r="A647" s="43">
        <v>41553</v>
      </c>
    </row>
    <row r="648" spans="1:1" x14ac:dyDescent="0.2">
      <c r="A648" s="43">
        <v>41554</v>
      </c>
    </row>
    <row r="649" spans="1:1" x14ac:dyDescent="0.2">
      <c r="A649" s="43">
        <v>41555</v>
      </c>
    </row>
    <row r="650" spans="1:1" x14ac:dyDescent="0.2">
      <c r="A650" s="43">
        <v>41556</v>
      </c>
    </row>
    <row r="651" spans="1:1" x14ac:dyDescent="0.2">
      <c r="A651" s="43">
        <v>41557</v>
      </c>
    </row>
    <row r="652" spans="1:1" x14ac:dyDescent="0.2">
      <c r="A652" s="43">
        <v>41558</v>
      </c>
    </row>
    <row r="653" spans="1:1" x14ac:dyDescent="0.2">
      <c r="A653" s="43">
        <v>41559</v>
      </c>
    </row>
    <row r="654" spans="1:1" x14ac:dyDescent="0.2">
      <c r="A654" s="43">
        <v>41560</v>
      </c>
    </row>
    <row r="655" spans="1:1" x14ac:dyDescent="0.2">
      <c r="A655" s="43">
        <v>41561</v>
      </c>
    </row>
    <row r="656" spans="1:1" x14ac:dyDescent="0.2">
      <c r="A656" s="43">
        <v>41562</v>
      </c>
    </row>
    <row r="657" spans="1:1" x14ac:dyDescent="0.2">
      <c r="A657" s="43">
        <v>41563</v>
      </c>
    </row>
    <row r="658" spans="1:1" x14ac:dyDescent="0.2">
      <c r="A658" s="43">
        <v>41564</v>
      </c>
    </row>
    <row r="659" spans="1:1" x14ac:dyDescent="0.2">
      <c r="A659" s="43">
        <v>41565</v>
      </c>
    </row>
    <row r="660" spans="1:1" x14ac:dyDescent="0.2">
      <c r="A660" s="43">
        <v>41566</v>
      </c>
    </row>
    <row r="661" spans="1:1" x14ac:dyDescent="0.2">
      <c r="A661" s="43">
        <v>41567</v>
      </c>
    </row>
    <row r="662" spans="1:1" x14ac:dyDescent="0.2">
      <c r="A662" s="43">
        <v>41568</v>
      </c>
    </row>
    <row r="663" spans="1:1" x14ac:dyDescent="0.2">
      <c r="A663" s="43">
        <v>41569</v>
      </c>
    </row>
    <row r="664" spans="1:1" x14ac:dyDescent="0.2">
      <c r="A664" s="43">
        <v>41570</v>
      </c>
    </row>
    <row r="665" spans="1:1" x14ac:dyDescent="0.2">
      <c r="A665" s="43">
        <v>41571</v>
      </c>
    </row>
    <row r="666" spans="1:1" x14ac:dyDescent="0.2">
      <c r="A666" s="43">
        <v>41572</v>
      </c>
    </row>
    <row r="667" spans="1:1" x14ac:dyDescent="0.2">
      <c r="A667" s="43">
        <v>41573</v>
      </c>
    </row>
    <row r="668" spans="1:1" x14ac:dyDescent="0.2">
      <c r="A668" s="43">
        <v>41574</v>
      </c>
    </row>
    <row r="669" spans="1:1" x14ac:dyDescent="0.2">
      <c r="A669" s="43">
        <v>41575</v>
      </c>
    </row>
    <row r="670" spans="1:1" x14ac:dyDescent="0.2">
      <c r="A670" s="43">
        <v>41576</v>
      </c>
    </row>
    <row r="671" spans="1:1" x14ac:dyDescent="0.2">
      <c r="A671" s="43">
        <v>41577</v>
      </c>
    </row>
    <row r="672" spans="1:1" x14ac:dyDescent="0.2">
      <c r="A672" s="43">
        <v>41578</v>
      </c>
    </row>
    <row r="673" spans="1:1" x14ac:dyDescent="0.2">
      <c r="A673" s="43">
        <v>41579</v>
      </c>
    </row>
    <row r="674" spans="1:1" x14ac:dyDescent="0.2">
      <c r="A674" s="43">
        <v>41580</v>
      </c>
    </row>
    <row r="675" spans="1:1" x14ac:dyDescent="0.2">
      <c r="A675" s="43">
        <v>41581</v>
      </c>
    </row>
    <row r="676" spans="1:1" x14ac:dyDescent="0.2">
      <c r="A676" s="43">
        <v>41582</v>
      </c>
    </row>
    <row r="677" spans="1:1" x14ac:dyDescent="0.2">
      <c r="A677" s="43">
        <v>41583</v>
      </c>
    </row>
    <row r="678" spans="1:1" x14ac:dyDescent="0.2">
      <c r="A678" s="43">
        <v>41584</v>
      </c>
    </row>
    <row r="679" spans="1:1" x14ac:dyDescent="0.2">
      <c r="A679" s="43">
        <v>41585</v>
      </c>
    </row>
    <row r="680" spans="1:1" x14ac:dyDescent="0.2">
      <c r="A680" s="43">
        <v>41586</v>
      </c>
    </row>
    <row r="681" spans="1:1" x14ac:dyDescent="0.2">
      <c r="A681" s="43">
        <v>41587</v>
      </c>
    </row>
    <row r="682" spans="1:1" x14ac:dyDescent="0.2">
      <c r="A682" s="43">
        <v>41588</v>
      </c>
    </row>
    <row r="683" spans="1:1" x14ac:dyDescent="0.2">
      <c r="A683" s="43">
        <v>41589</v>
      </c>
    </row>
    <row r="684" spans="1:1" x14ac:dyDescent="0.2">
      <c r="A684" s="43">
        <v>41590</v>
      </c>
    </row>
    <row r="685" spans="1:1" x14ac:dyDescent="0.2">
      <c r="A685" s="43">
        <v>41591</v>
      </c>
    </row>
    <row r="686" spans="1:1" x14ac:dyDescent="0.2">
      <c r="A686" s="43">
        <v>41592</v>
      </c>
    </row>
    <row r="687" spans="1:1" x14ac:dyDescent="0.2">
      <c r="A687" s="43">
        <v>41593</v>
      </c>
    </row>
    <row r="688" spans="1:1" x14ac:dyDescent="0.2">
      <c r="A688" s="43">
        <v>41594</v>
      </c>
    </row>
    <row r="689" spans="1:1" x14ac:dyDescent="0.2">
      <c r="A689" s="43">
        <v>41595</v>
      </c>
    </row>
    <row r="690" spans="1:1" x14ac:dyDescent="0.2">
      <c r="A690" s="43">
        <v>41596</v>
      </c>
    </row>
    <row r="691" spans="1:1" x14ac:dyDescent="0.2">
      <c r="A691" s="43">
        <v>41597</v>
      </c>
    </row>
    <row r="692" spans="1:1" x14ac:dyDescent="0.2">
      <c r="A692" s="43">
        <v>41598</v>
      </c>
    </row>
    <row r="693" spans="1:1" x14ac:dyDescent="0.2">
      <c r="A693" s="43">
        <v>41599</v>
      </c>
    </row>
    <row r="694" spans="1:1" x14ac:dyDescent="0.2">
      <c r="A694" s="43">
        <v>41600</v>
      </c>
    </row>
    <row r="695" spans="1:1" x14ac:dyDescent="0.2">
      <c r="A695" s="43">
        <v>41601</v>
      </c>
    </row>
    <row r="696" spans="1:1" x14ac:dyDescent="0.2">
      <c r="A696" s="43">
        <v>41602</v>
      </c>
    </row>
    <row r="697" spans="1:1" x14ac:dyDescent="0.2">
      <c r="A697" s="43">
        <v>41603</v>
      </c>
    </row>
    <row r="698" spans="1:1" x14ac:dyDescent="0.2">
      <c r="A698" s="43">
        <v>41604</v>
      </c>
    </row>
    <row r="699" spans="1:1" x14ac:dyDescent="0.2">
      <c r="A699" s="43">
        <v>41605</v>
      </c>
    </row>
    <row r="700" spans="1:1" x14ac:dyDescent="0.2">
      <c r="A700" s="43">
        <v>41606</v>
      </c>
    </row>
    <row r="701" spans="1:1" x14ac:dyDescent="0.2">
      <c r="A701" s="43">
        <v>41607</v>
      </c>
    </row>
    <row r="702" spans="1:1" x14ac:dyDescent="0.2">
      <c r="A702" s="43">
        <v>41608</v>
      </c>
    </row>
    <row r="703" spans="1:1" x14ac:dyDescent="0.2">
      <c r="A703" s="43">
        <v>41609</v>
      </c>
    </row>
    <row r="704" spans="1:1" x14ac:dyDescent="0.2">
      <c r="A704" s="43">
        <v>41610</v>
      </c>
    </row>
    <row r="705" spans="1:1" x14ac:dyDescent="0.2">
      <c r="A705" s="43">
        <v>41611</v>
      </c>
    </row>
    <row r="706" spans="1:1" x14ac:dyDescent="0.2">
      <c r="A706" s="43">
        <v>41612</v>
      </c>
    </row>
    <row r="707" spans="1:1" x14ac:dyDescent="0.2">
      <c r="A707" s="43">
        <v>41613</v>
      </c>
    </row>
    <row r="708" spans="1:1" x14ac:dyDescent="0.2">
      <c r="A708" s="43">
        <v>41614</v>
      </c>
    </row>
    <row r="709" spans="1:1" x14ac:dyDescent="0.2">
      <c r="A709" s="43">
        <v>41615</v>
      </c>
    </row>
    <row r="710" spans="1:1" x14ac:dyDescent="0.2">
      <c r="A710" s="43">
        <v>41616</v>
      </c>
    </row>
    <row r="711" spans="1:1" x14ac:dyDescent="0.2">
      <c r="A711" s="43">
        <v>41617</v>
      </c>
    </row>
    <row r="712" spans="1:1" x14ac:dyDescent="0.2">
      <c r="A712" s="43">
        <v>41618</v>
      </c>
    </row>
    <row r="713" spans="1:1" x14ac:dyDescent="0.2">
      <c r="A713" s="43">
        <v>41619</v>
      </c>
    </row>
    <row r="714" spans="1:1" x14ac:dyDescent="0.2">
      <c r="A714" s="43">
        <v>41620</v>
      </c>
    </row>
    <row r="715" spans="1:1" x14ac:dyDescent="0.2">
      <c r="A715" s="43">
        <v>41621</v>
      </c>
    </row>
    <row r="716" spans="1:1" x14ac:dyDescent="0.2">
      <c r="A716" s="43">
        <v>41622</v>
      </c>
    </row>
    <row r="717" spans="1:1" x14ac:dyDescent="0.2">
      <c r="A717" s="43">
        <v>41623</v>
      </c>
    </row>
    <row r="718" spans="1:1" x14ac:dyDescent="0.2">
      <c r="A718" s="43">
        <v>41624</v>
      </c>
    </row>
    <row r="719" spans="1:1" x14ac:dyDescent="0.2">
      <c r="A719" s="43">
        <v>41625</v>
      </c>
    </row>
    <row r="720" spans="1:1" x14ac:dyDescent="0.2">
      <c r="A720" s="43">
        <v>41626</v>
      </c>
    </row>
    <row r="721" spans="1:1" x14ac:dyDescent="0.2">
      <c r="A721" s="43">
        <v>41627</v>
      </c>
    </row>
    <row r="722" spans="1:1" x14ac:dyDescent="0.2">
      <c r="A722" s="43">
        <v>41628</v>
      </c>
    </row>
    <row r="723" spans="1:1" x14ac:dyDescent="0.2">
      <c r="A723" s="43">
        <v>41629</v>
      </c>
    </row>
    <row r="724" spans="1:1" x14ac:dyDescent="0.2">
      <c r="A724" s="43">
        <v>41630</v>
      </c>
    </row>
    <row r="725" spans="1:1" x14ac:dyDescent="0.2">
      <c r="A725" s="43">
        <v>41631</v>
      </c>
    </row>
    <row r="726" spans="1:1" x14ac:dyDescent="0.2">
      <c r="A726" s="43">
        <v>41632</v>
      </c>
    </row>
    <row r="727" spans="1:1" x14ac:dyDescent="0.2">
      <c r="A727" s="43">
        <v>41633</v>
      </c>
    </row>
    <row r="728" spans="1:1" x14ac:dyDescent="0.2">
      <c r="A728" s="43">
        <v>41634</v>
      </c>
    </row>
    <row r="729" spans="1:1" x14ac:dyDescent="0.2">
      <c r="A729" s="43">
        <v>41635</v>
      </c>
    </row>
    <row r="730" spans="1:1" x14ac:dyDescent="0.2">
      <c r="A730" s="43">
        <v>41636</v>
      </c>
    </row>
    <row r="731" spans="1:1" x14ac:dyDescent="0.2">
      <c r="A731" s="43">
        <v>41637</v>
      </c>
    </row>
    <row r="732" spans="1:1" x14ac:dyDescent="0.2">
      <c r="A732" s="43">
        <v>41638</v>
      </c>
    </row>
    <row r="733" spans="1:1" x14ac:dyDescent="0.2">
      <c r="A733" s="4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2019-04-15T08:36:56Z</cp:lastPrinted>
  <dcterms:created xsi:type="dcterms:W3CDTF">2011-12-27T13:20:18Z</dcterms:created>
  <dcterms:modified xsi:type="dcterms:W3CDTF">2019-04-15T08:45:38Z</dcterms:modified>
</cp:coreProperties>
</file>