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activeTab="8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C12" i="7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/>
  <c r="D31" i="7" l="1"/>
  <c r="C31"/>
  <c r="D27"/>
  <c r="C27"/>
  <c r="C26" s="1"/>
  <c r="D26"/>
  <c r="D19"/>
  <c r="C19"/>
  <c r="D16"/>
  <c r="C16"/>
  <c r="D12"/>
  <c r="D10"/>
  <c r="D9" s="1"/>
  <c r="C10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<sst xmlns="http://schemas.openxmlformats.org/spreadsheetml/2006/main" count="587" uniqueCount="421">
  <si>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</si>
  <si>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</si>
  <si>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</si>
  <si>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</si>
  <si>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</si>
  <si>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</si>
  <si>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</si>
  <si>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</si>
  <si>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</si>
  <si>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</si>
  <si>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</si>
  <si>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</si>
  <si>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</si>
  <si>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</si>
  <si>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</si>
  <si>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</si>
  <si>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</si>
  <si>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</si>
  <si>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</si>
  <si>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</si>
  <si>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</si>
  <si>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</si>
  <si>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</si>
  <si>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</si>
  <si>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</si>
  <si>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</si>
  <si>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</si>
  <si>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</si>
  <si>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</si>
  <si>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</si>
  <si>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</si>
  <si>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</si>
  <si>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</si>
  <si>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</si>
  <si>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</si>
  <si>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</si>
  <si>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</si>
  <si>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</si>
  <si>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</si>
  <si>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</si>
  <si>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</si>
  <si>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</si>
  <si>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</si>
  <si>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</si>
  <si>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</si>
  <si>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</si>
  <si>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</si>
  <si>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</si>
  <si>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</si>
  <si>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</si>
  <si>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</si>
  <si>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</si>
  <si>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</si>
  <si>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</si>
  <si>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</si>
  <si>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</si>
  <si>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</si>
  <si>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</si>
  <si>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</si>
  <si>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</si>
  <si>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</si>
  <si>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</si>
  <si>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</si>
  <si>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</si>
  <si>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</si>
  <si>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</si>
  <si>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</si>
  <si>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</si>
  <si>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</si>
  <si>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</si>
  <si>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</si>
  <si>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</si>
  <si>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</si>
  <si>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</si>
  <si>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</si>
  <si>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</si>
  <si>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</si>
  <si>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</si>
  <si>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</si>
  <si>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</si>
  <si>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</si>
  <si>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</si>
  <si>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</si>
  <si>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</si>
  <si>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</si>
  <si>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</si>
  <si>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</si>
  <si>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</si>
  <si>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</si>
  <si>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</si>
  <si>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</si>
  <si>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</si>
  <si>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</si>
  <si>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</si>
  <si>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</si>
  <si>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</si>
  <si>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</si>
  <si>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</si>
  <si>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</si>
  <si>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</si>
  <si>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</si>
  <si>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</si>
  <si>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</si>
  <si>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</si>
  <si>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</si>
  <si>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</si>
  <si>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</si>
  <si>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</si>
  <si>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</si>
  <si>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</si>
  <si>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</si>
  <si>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</si>
  <si>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</si>
  <si>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</si>
  <si>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</si>
  <si>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</si>
  <si>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</si>
  <si>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</si>
  <si>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</si>
  <si>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</si>
  <si>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</si>
  <si>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</si>
  <si>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</si>
  <si>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</si>
  <si>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</si>
  <si>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</si>
  <si>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</si>
  <si>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</si>
  <si>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</si>
  <si>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</si>
  <si>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</si>
  <si>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</si>
  <si>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</si>
  <si>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</si>
  <si>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</si>
  <si>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</si>
  <si>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</si>
  <si>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</si>
  <si>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</si>
  <si>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</si>
  <si>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</si>
  <si>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</si>
  <si>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</si>
  <si>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</si>
  <si>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</si>
  <si>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</si>
  <si>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</si>
  <si>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</si>
  <si>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</si>
  <si>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</si>
  <si>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</si>
  <si>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</si>
  <si>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</si>
  <si>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</si>
  <si>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</si>
  <si>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</si>
  <si>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</si>
  <si>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</si>
  <si>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</si>
  <si>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</si>
  <si>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</si>
  <si>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</si>
  <si>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</si>
  <si>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</si>
  <si>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</si>
  <si>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</si>
  <si>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</si>
  <si>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</si>
  <si>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</si>
  <si>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</si>
  <si>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</si>
  <si>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</si>
  <si>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</si>
  <si>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</si>
  <si>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</si>
  <si>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</si>
  <si>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</si>
  <si>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</si>
  <si>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</si>
  <si>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</si>
  <si>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</si>
  <si>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</si>
  <si>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</si>
  <si>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</si>
  <si>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</si>
  <si>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</si>
  <si>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</si>
  <si>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</si>
  <si>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</si>
  <si>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</si>
  <si>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</si>
  <si>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</si>
  <si>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</si>
  <si>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</si>
  <si>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</si>
  <si>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</si>
  <si>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</si>
  <si>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</si>
  <si>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</si>
  <si>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</si>
  <si>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</si>
  <si>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</si>
  <si>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</si>
  <si>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</si>
  <si>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</si>
  <si>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</si>
  <si>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</si>
  <si>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</si>
  <si>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</si>
  <si>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</si>
  <si>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</si>
  <si>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</si>
  <si>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</si>
  <si>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</si>
  <si>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</si>
  <si>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</si>
  <si>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</si>
  <si>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</si>
  <si>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</si>
  <si>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</si>
  <si>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</si>
  <si>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</si>
  <si>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</si>
  <si>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</si>
  <si>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</si>
  <si>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</si>
  <si>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</si>
  <si>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</si>
  <si>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</si>
  <si>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</si>
  <si>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</si>
  <si>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</si>
  <si>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</si>
  <si>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</si>
  <si>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</si>
  <si>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</si>
  <si>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</si>
  <si>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</si>
  <si>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</si>
  <si>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</si>
  <si>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</si>
  <si>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</si>
  <si>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</si>
  <si>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</si>
  <si>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</si>
  <si>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</si>
  <si>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</si>
  <si>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</si>
  <si>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</si>
  <si>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</si>
  <si>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</si>
  <si>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</si>
  <si>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</si>
  <si>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</si>
  <si>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</si>
  <si>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</si>
  <si>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</si>
  <si>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</si>
  <si>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</si>
  <si>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</si>
  <si>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</si>
  <si>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</si>
  <si>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</si>
  <si>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</si>
  <si>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</si>
  <si>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</si>
  <si>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</si>
  <si>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</si>
  <si>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</si>
  <si>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</si>
  <si>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</si>
  <si>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</si>
  <si>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</si>
  <si>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</si>
  <si>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</si>
  <si>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</si>
  <si>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</si>
  <si>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</si>
  <si>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</si>
  <si>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</si>
  <si>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</si>
  <si>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</si>
  <si>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</si>
  <si>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</si>
  <si>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</si>
  <si>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</si>
  <si>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</si>
  <si>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</si>
  <si>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</si>
  <si>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</si>
  <si>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</si>
  <si>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</si>
  <si>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</si>
  <si>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</si>
  <si>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</si>
  <si>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</si>
  <si>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</si>
  <si>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</si>
  <si>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</si>
  <si>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</si>
  <si>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</si>
  <si>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</si>
  <si>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</si>
  <si>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</si>
  <si>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</si>
  <si>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</si>
  <si>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</si>
  <si>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</si>
  <si>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</si>
  <si>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</si>
  <si>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</si>
  <si>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</si>
  <si>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</si>
  <si>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</si>
  <si>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</si>
  <si>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</si>
  <si>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</si>
  <si>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</si>
  <si>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</si>
  <si>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</si>
  <si>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</si>
  <si>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</si>
  <si>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</si>
  <si>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</si>
  <si>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</si>
  <si>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</si>
  <si>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</si>
  <si>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</si>
  <si>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</si>
  <si>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</si>
  <si>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</si>
  <si>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</si>
  <si>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</si>
  <si>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</si>
  <si>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</si>
  <si>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</si>
  <si>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</si>
  <si>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</si>
  <si>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</si>
  <si>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</si>
  <si>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</si>
  <si>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</si>
  <si>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</si>
  <si>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</si>
  <si>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</si>
  <si>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</si>
  <si>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</si>
  <si>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</si>
  <si>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</si>
  <si>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</si>
  <si>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</si>
  <si>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</si>
  <si>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</si>
  <si>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</si>
  <si>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</si>
  <si>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</si>
  <si>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</si>
  <si>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</si>
  <si>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</si>
  <si>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</si>
  <si>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</si>
  <si>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</si>
  <si>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</si>
  <si>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</si>
  <si>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</si>
  <si>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</si>
  <si>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</si>
  <si>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</si>
  <si>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</si>
  <si>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</si>
  <si>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</si>
  <si>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</si>
  <si>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</si>
  <si>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</si>
  <si>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</si>
  <si>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</si>
  <si>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</si>
  <si>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</si>
  <si>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</si>
  <si>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</si>
  <si>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</si>
  <si>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</si>
  <si>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</si>
  <si>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</si>
  <si>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</si>
  <si>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</si>
  <si>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</si>
  <si>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</si>
  <si>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</si>
  <si>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</si>
  <si>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</si>
  <si>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</si>
  <si>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</si>
  <si>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</si>
  <si>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</si>
  <si>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</si>
  <si>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</si>
  <si>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</si>
  <si>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</si>
  <si>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</si>
  <si>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</si>
  <si>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</si>
  <si>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</si>
  <si>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</si>
  <si>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</si>
  <si>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</si>
  <si>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</si>
  <si>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</si>
  <si>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08.09.2016</t>
  </si>
  <si>
    <t>ფულადი შემოწირულობა</t>
  </si>
  <si>
    <t>ქეთევან ლოლაძე</t>
  </si>
  <si>
    <t>01021001600</t>
  </si>
  <si>
    <t>GE25TB1100000000611331</t>
  </si>
  <si>
    <t>თი ბი სი</t>
  </si>
  <si>
    <t>ანა</t>
  </si>
  <si>
    <t>ოთიაშვილი</t>
  </si>
  <si>
    <t>ბუღალტერი</t>
  </si>
  <si>
    <t xml:space="preserve">ზურაბ </t>
  </si>
  <si>
    <t>ჩიქოვანი</t>
  </si>
  <si>
    <t>სამეურნეო</t>
  </si>
  <si>
    <t>აგვისტო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</si>
</sst>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H14" sqref="H14"/>
    </sheetView>
  </sheetViews>
  <sheetFormatPr defaultRowHeight="15"/>
  <cols>
    <col min="1" max="1" width="6.28515625" style="245" bestFit="1" customWidth="1"/>
    <col min="2" max="2" width="13.140625" style="245" customWidth="1"/>
    <col min="3" max="3" width="17.85546875" style="245" customWidth="1"/>
    <col min="4" max="4" width="15.140625" style="245" customWidth="1"/>
    <col min="5" max="5" width="24.5703125" style="245" customWidth="1"/>
    <col min="6" max="6" width="19.140625" style="246" customWidth="1"/>
    <col min="7" max="7" width="21" style="246" customWidth="1"/>
    <col min="8" max="8" width="19.140625" style="246" customWidth="1"/>
    <col min="9" max="9" width="16.42578125" style="245" bestFit="1" customWidth="1"/>
    <col min="10" max="10" width="17.42578125" style="245" customWidth="1"/>
    <col min="11" max="11" width="13.140625" style="245" bestFit="1" customWidth="1"/>
    <col min="12" max="12" width="15.28515625" style="245" customWidth="1"/>
    <col min="13" max="16384" width="9.140625" style="245"/>
  </cols>
  <sheetData>
    <row r="1" spans="1:12" s="256" customFormat="1">
      <c r="A1" s="325" t="s">
        <v>245</v>
      </c>
      <c r="B1" s="310"/>
      <c r="C1" s="310"/>
      <c r="D1" s="310"/>
      <c r="E1" s="311"/>
      <c r="F1" s="305"/>
      <c r="G1" s="311"/>
      <c r="H1" s="324"/>
      <c r="I1" s="310"/>
      <c r="J1" s="311"/>
      <c r="K1" s="311"/>
      <c r="L1" s="323" t="s">
        <v>97</v>
      </c>
    </row>
    <row r="2" spans="1:12" s="256" customFormat="1">
      <c r="A2" s="322" t="s">
        <v>104</v>
      </c>
      <c r="B2" s="310"/>
      <c r="C2" s="310"/>
      <c r="D2" s="310"/>
      <c r="E2" s="311"/>
      <c r="F2" s="305"/>
      <c r="G2" s="311"/>
      <c r="H2" s="321"/>
      <c r="I2" s="310"/>
      <c r="J2" s="311"/>
      <c r="K2" s="311"/>
      <c r="L2" s="320"/>
    </row>
    <row r="3" spans="1:12" s="256" customFormat="1">
      <c r="A3" s="319"/>
      <c r="B3" s="310"/>
      <c r="C3" s="318"/>
      <c r="D3" s="317"/>
      <c r="E3" s="311"/>
      <c r="F3" s="316"/>
      <c r="G3" s="311"/>
      <c r="H3" s="311"/>
      <c r="I3" s="305"/>
      <c r="J3" s="310"/>
      <c r="K3" s="310"/>
      <c r="L3" s="309"/>
    </row>
    <row r="4" spans="1:12" s="256" customFormat="1">
      <c r="A4" s="350" t="s">
        <v>218</v>
      </c>
      <c r="B4" s="305"/>
      <c r="C4" s="305"/>
      <c r="D4" s="351"/>
      <c r="E4" s="342"/>
      <c r="F4" s="255"/>
      <c r="G4" s="248"/>
      <c r="H4" s="343"/>
      <c r="I4" s="342"/>
      <c r="J4" s="344"/>
      <c r="K4" s="248"/>
      <c r="L4" s="345"/>
    </row>
    <row r="5" spans="1:12" s="256" customFormat="1" ht="15.75" thickBot="1">
      <c r="A5" s="315"/>
      <c r="B5" s="311"/>
      <c r="C5" s="314"/>
      <c r="D5" s="313"/>
      <c r="E5" s="311"/>
      <c r="F5" s="312"/>
      <c r="G5" s="312"/>
      <c r="H5" s="312"/>
      <c r="I5" s="311"/>
      <c r="J5" s="310"/>
      <c r="K5" s="310"/>
      <c r="L5" s="309"/>
    </row>
    <row r="6" spans="1:12" ht="15.75" thickBot="1">
      <c r="A6" s="308"/>
      <c r="B6" s="307"/>
      <c r="C6" s="306"/>
      <c r="D6" s="306"/>
      <c r="E6" s="306"/>
      <c r="F6" s="305"/>
      <c r="G6" s="305"/>
      <c r="H6" s="305"/>
      <c r="I6" s="356" t="s">
        <v>370</v>
      </c>
      <c r="J6" s="357"/>
      <c r="K6" s="358"/>
      <c r="L6" s="304"/>
    </row>
    <row r="7" spans="1:12" s="292" customFormat="1" ht="51.75" thickBot="1">
      <c r="A7" s="303" t="s">
        <v>64</v>
      </c>
      <c r="B7" s="302" t="s">
        <v>105</v>
      </c>
      <c r="C7" s="302" t="s">
        <v>369</v>
      </c>
      <c r="D7" s="301" t="s">
        <v>224</v>
      </c>
      <c r="E7" s="300" t="s">
        <v>368</v>
      </c>
      <c r="F7" s="299" t="s">
        <v>367</v>
      </c>
      <c r="G7" s="298" t="s">
        <v>188</v>
      </c>
      <c r="H7" s="297" t="s">
        <v>185</v>
      </c>
      <c r="I7" s="296" t="s">
        <v>366</v>
      </c>
      <c r="J7" s="295" t="s">
        <v>221</v>
      </c>
      <c r="K7" s="294" t="s">
        <v>189</v>
      </c>
      <c r="L7" s="293" t="s">
        <v>190</v>
      </c>
    </row>
    <row r="8" spans="1:12" s="286" customFormat="1" ht="15.75" thickBot="1">
      <c r="A8" s="290">
        <v>1</v>
      </c>
      <c r="B8" s="289">
        <v>2</v>
      </c>
      <c r="C8" s="291">
        <v>3</v>
      </c>
      <c r="D8" s="291">
        <v>4</v>
      </c>
      <c r="E8" s="290">
        <v>5</v>
      </c>
      <c r="F8" s="289">
        <v>6</v>
      </c>
      <c r="G8" s="291">
        <v>7</v>
      </c>
      <c r="H8" s="289">
        <v>8</v>
      </c>
      <c r="I8" s="290">
        <v>9</v>
      </c>
      <c r="J8" s="289">
        <v>10</v>
      </c>
      <c r="K8" s="288">
        <v>11</v>
      </c>
      <c r="L8" s="287">
        <v>12</v>
      </c>
    </row>
    <row r="9" spans="1:12" ht="25.5">
      <c r="A9" s="285">
        <v>1</v>
      </c>
      <c r="B9" s="276" t="s">
        <v>408</v>
      </c>
      <c r="C9" s="275" t="s">
        <v>409</v>
      </c>
      <c r="D9" s="284">
        <v>4500</v>
      </c>
      <c r="E9" s="283" t="s">
        <v>410</v>
      </c>
      <c r="F9" s="272" t="s">
        <v>411</v>
      </c>
      <c r="G9" s="282" t="s">
        <v>412</v>
      </c>
      <c r="H9" s="282" t="s">
        <v>413</v>
      </c>
      <c r="I9" s="281"/>
      <c r="J9" s="280"/>
      <c r="K9" s="279"/>
      <c r="L9" s="278"/>
    </row>
    <row r="10" spans="1:12">
      <c r="A10" s="277">
        <v>2</v>
      </c>
      <c r="B10" s="276"/>
      <c r="C10" s="275"/>
      <c r="D10" s="274"/>
      <c r="E10" s="273"/>
      <c r="F10" s="272"/>
      <c r="G10" s="272"/>
      <c r="H10" s="272"/>
      <c r="I10" s="271"/>
      <c r="J10" s="270"/>
      <c r="K10" s="269"/>
      <c r="L10" s="268"/>
    </row>
    <row r="11" spans="1:12">
      <c r="A11" s="277">
        <v>3</v>
      </c>
      <c r="B11" s="276"/>
      <c r="C11" s="275"/>
      <c r="D11" s="274"/>
      <c r="E11" s="273"/>
      <c r="F11" s="312"/>
      <c r="G11" s="272"/>
      <c r="H11" s="272"/>
      <c r="I11" s="271"/>
      <c r="J11" s="270"/>
      <c r="K11" s="269"/>
      <c r="L11" s="268"/>
    </row>
    <row r="12" spans="1:12">
      <c r="A12" s="277">
        <v>4</v>
      </c>
      <c r="B12" s="276"/>
      <c r="C12" s="275"/>
      <c r="D12" s="274"/>
      <c r="E12" s="273"/>
      <c r="F12" s="272"/>
      <c r="G12" s="272"/>
      <c r="H12" s="272"/>
      <c r="I12" s="271"/>
      <c r="J12" s="270"/>
      <c r="K12" s="269"/>
      <c r="L12" s="268"/>
    </row>
    <row r="13" spans="1:12">
      <c r="A13" s="277">
        <v>5</v>
      </c>
      <c r="B13" s="276"/>
      <c r="C13" s="275"/>
      <c r="D13" s="274"/>
      <c r="E13" s="273"/>
      <c r="F13" s="272"/>
      <c r="G13" s="272"/>
      <c r="H13" s="272"/>
      <c r="I13" s="271"/>
      <c r="J13" s="270"/>
      <c r="K13" s="269"/>
      <c r="L13" s="268"/>
    </row>
    <row r="14" spans="1:12">
      <c r="A14" s="277">
        <v>6</v>
      </c>
      <c r="B14" s="276"/>
      <c r="C14" s="275"/>
      <c r="D14" s="274"/>
      <c r="E14" s="273"/>
      <c r="F14" s="272"/>
      <c r="G14" s="272"/>
      <c r="H14" s="272"/>
      <c r="I14" s="271"/>
      <c r="J14" s="270"/>
      <c r="K14" s="269"/>
      <c r="L14" s="268"/>
    </row>
    <row r="15" spans="1:12">
      <c r="A15" s="277">
        <v>7</v>
      </c>
      <c r="B15" s="276"/>
      <c r="C15" s="275"/>
      <c r="D15" s="274"/>
      <c r="E15" s="273"/>
      <c r="F15" s="272"/>
      <c r="G15" s="272"/>
      <c r="H15" s="272"/>
      <c r="I15" s="271"/>
      <c r="J15" s="270"/>
      <c r="K15" s="269"/>
      <c r="L15" s="268"/>
    </row>
    <row r="16" spans="1:12">
      <c r="A16" s="277">
        <v>8</v>
      </c>
      <c r="B16" s="276"/>
      <c r="C16" s="275"/>
      <c r="D16" s="274"/>
      <c r="E16" s="273"/>
      <c r="F16" s="272"/>
      <c r="G16" s="272"/>
      <c r="H16" s="272"/>
      <c r="I16" s="271"/>
      <c r="J16" s="270"/>
      <c r="K16" s="269"/>
      <c r="L16" s="268"/>
    </row>
    <row r="17" spans="1:12">
      <c r="A17" s="277">
        <v>9</v>
      </c>
      <c r="B17" s="276"/>
      <c r="C17" s="275"/>
      <c r="D17" s="274"/>
      <c r="E17" s="273"/>
      <c r="F17" s="272"/>
      <c r="G17" s="272"/>
      <c r="H17" s="272"/>
      <c r="I17" s="271"/>
      <c r="J17" s="270"/>
      <c r="K17" s="269"/>
      <c r="L17" s="268"/>
    </row>
    <row r="18" spans="1:12">
      <c r="A18" s="277">
        <v>10</v>
      </c>
      <c r="B18" s="276"/>
      <c r="C18" s="275"/>
      <c r="D18" s="274"/>
      <c r="E18" s="273"/>
      <c r="F18" s="272"/>
      <c r="G18" s="272"/>
      <c r="H18" s="272"/>
      <c r="I18" s="271"/>
      <c r="J18" s="270"/>
      <c r="K18" s="269"/>
      <c r="L18" s="268"/>
    </row>
    <row r="19" spans="1:12">
      <c r="A19" s="277">
        <v>11</v>
      </c>
      <c r="B19" s="276"/>
      <c r="C19" s="275"/>
      <c r="D19" s="274"/>
      <c r="E19" s="273"/>
      <c r="F19" s="272"/>
      <c r="G19" s="272"/>
      <c r="H19" s="272"/>
      <c r="I19" s="271"/>
      <c r="J19" s="270"/>
      <c r="K19" s="269"/>
      <c r="L19" s="268"/>
    </row>
    <row r="20" spans="1:12">
      <c r="A20" s="277">
        <v>12</v>
      </c>
      <c r="B20" s="276"/>
      <c r="C20" s="275"/>
      <c r="D20" s="274"/>
      <c r="E20" s="273"/>
      <c r="F20" s="272"/>
      <c r="G20" s="272"/>
      <c r="H20" s="272"/>
      <c r="I20" s="271"/>
      <c r="J20" s="270"/>
      <c r="K20" s="269"/>
      <c r="L20" s="268"/>
    </row>
    <row r="21" spans="1:12">
      <c r="A21" s="277">
        <v>13</v>
      </c>
      <c r="B21" s="276"/>
      <c r="C21" s="275"/>
      <c r="D21" s="274"/>
      <c r="E21" s="273"/>
      <c r="F21" s="272"/>
      <c r="G21" s="272"/>
      <c r="H21" s="272"/>
      <c r="I21" s="271"/>
      <c r="J21" s="270"/>
      <c r="K21" s="269"/>
      <c r="L21" s="268"/>
    </row>
    <row r="22" spans="1:12">
      <c r="A22" s="277">
        <v>14</v>
      </c>
      <c r="B22" s="276"/>
      <c r="C22" s="275"/>
      <c r="D22" s="274"/>
      <c r="E22" s="273"/>
      <c r="F22" s="272"/>
      <c r="G22" s="272"/>
      <c r="H22" s="272"/>
      <c r="I22" s="271"/>
      <c r="J22" s="270"/>
      <c r="K22" s="269"/>
      <c r="L22" s="268"/>
    </row>
    <row r="23" spans="1:12">
      <c r="A23" s="277">
        <v>15</v>
      </c>
      <c r="B23" s="276"/>
      <c r="C23" s="275"/>
      <c r="D23" s="274"/>
      <c r="E23" s="273"/>
      <c r="F23" s="272"/>
      <c r="G23" s="272"/>
      <c r="H23" s="272"/>
      <c r="I23" s="271"/>
      <c r="J23" s="270"/>
      <c r="K23" s="269"/>
      <c r="L23" s="268"/>
    </row>
    <row r="24" spans="1:12">
      <c r="A24" s="277">
        <v>16</v>
      </c>
      <c r="B24" s="276"/>
      <c r="C24" s="275"/>
      <c r="D24" s="274"/>
      <c r="E24" s="273"/>
      <c r="F24" s="272"/>
      <c r="G24" s="272"/>
      <c r="H24" s="272"/>
      <c r="I24" s="271"/>
      <c r="J24" s="270"/>
      <c r="K24" s="269"/>
      <c r="L24" s="268"/>
    </row>
    <row r="25" spans="1:12">
      <c r="A25" s="277">
        <v>17</v>
      </c>
      <c r="B25" s="276"/>
      <c r="C25" s="275"/>
      <c r="D25" s="274"/>
      <c r="E25" s="273"/>
      <c r="F25" s="272"/>
      <c r="G25" s="272"/>
      <c r="H25" s="272"/>
      <c r="I25" s="271"/>
      <c r="J25" s="270"/>
      <c r="K25" s="269"/>
      <c r="L25" s="268"/>
    </row>
    <row r="26" spans="1:12">
      <c r="A26" s="277">
        <v>18</v>
      </c>
      <c r="B26" s="276"/>
      <c r="C26" s="275"/>
      <c r="D26" s="274"/>
      <c r="E26" s="273"/>
      <c r="F26" s="272"/>
      <c r="G26" s="272"/>
      <c r="H26" s="272"/>
      <c r="I26" s="271"/>
      <c r="J26" s="270"/>
      <c r="K26" s="269"/>
      <c r="L26" s="268"/>
    </row>
    <row r="27" spans="1:12">
      <c r="A27" s="277">
        <v>19</v>
      </c>
      <c r="B27" s="276"/>
      <c r="C27" s="275"/>
      <c r="D27" s="274"/>
      <c r="E27" s="273"/>
      <c r="F27" s="272"/>
      <c r="G27" s="272"/>
      <c r="H27" s="272"/>
      <c r="I27" s="271"/>
      <c r="J27" s="270"/>
      <c r="K27" s="269"/>
      <c r="L27" s="268"/>
    </row>
    <row r="28" spans="1:12" ht="15.75" thickBot="1">
      <c r="A28" s="267" t="s">
        <v>220</v>
      </c>
      <c r="B28" s="266"/>
      <c r="C28" s="265"/>
      <c r="D28" s="264"/>
      <c r="E28" s="263"/>
      <c r="F28" s="262"/>
      <c r="G28" s="262"/>
      <c r="H28" s="262"/>
      <c r="I28" s="261"/>
      <c r="J28" s="260"/>
      <c r="K28" s="259"/>
      <c r="L28" s="258"/>
    </row>
    <row r="29" spans="1:12">
      <c r="A29" s="248"/>
      <c r="B29" s="249"/>
      <c r="C29" s="248"/>
      <c r="D29" s="249"/>
      <c r="E29" s="248"/>
      <c r="F29" s="249"/>
      <c r="G29" s="248"/>
      <c r="H29" s="249"/>
      <c r="I29" s="248"/>
      <c r="J29" s="249"/>
      <c r="K29" s="248"/>
      <c r="L29" s="249"/>
    </row>
    <row r="30" spans="1:12">
      <c r="A30" s="248"/>
      <c r="B30" s="255"/>
      <c r="C30" s="248"/>
      <c r="D30" s="255"/>
      <c r="E30" s="248"/>
      <c r="F30" s="255"/>
      <c r="G30" s="248"/>
      <c r="H30" s="255"/>
      <c r="I30" s="248"/>
      <c r="J30" s="255"/>
      <c r="K30" s="248"/>
      <c r="L30" s="255"/>
    </row>
    <row r="31" spans="1:12" s="256" customFormat="1">
      <c r="A31" s="355" t="s">
        <v>339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s="257" customFormat="1" ht="12.75">
      <c r="A32" s="355" t="s">
        <v>365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s="257" customFormat="1" ht="12.75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s="256" customFormat="1">
      <c r="A34" s="355" t="s">
        <v>364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 s="256" customForma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256" customFormat="1">
      <c r="A36" s="355" t="s">
        <v>363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  <row r="37" spans="1:12" s="256" customFormat="1">
      <c r="A37" s="248"/>
      <c r="B37" s="249"/>
      <c r="C37" s="248"/>
      <c r="D37" s="249"/>
      <c r="E37" s="248"/>
      <c r="F37" s="249"/>
      <c r="G37" s="248"/>
      <c r="H37" s="249"/>
      <c r="I37" s="248"/>
      <c r="J37" s="249"/>
      <c r="K37" s="248"/>
      <c r="L37" s="249"/>
    </row>
    <row r="38" spans="1:12" s="256" customFormat="1">
      <c r="A38" s="248"/>
      <c r="B38" s="255"/>
      <c r="C38" s="248"/>
      <c r="D38" s="255"/>
      <c r="E38" s="248"/>
      <c r="F38" s="255"/>
      <c r="G38" s="248"/>
      <c r="H38" s="255"/>
      <c r="I38" s="248"/>
      <c r="J38" s="255"/>
      <c r="K38" s="248"/>
      <c r="L38" s="255"/>
    </row>
    <row r="39" spans="1:12" s="256" customFormat="1">
      <c r="A39" s="248"/>
      <c r="B39" s="249"/>
      <c r="C39" s="248"/>
      <c r="D39" s="249"/>
      <c r="E39" s="248"/>
      <c r="F39" s="249"/>
      <c r="G39" s="248"/>
      <c r="H39" s="249"/>
      <c r="I39" s="248"/>
      <c r="J39" s="249"/>
      <c r="K39" s="248"/>
      <c r="L39" s="249"/>
    </row>
    <row r="40" spans="1:12">
      <c r="A40" s="248"/>
      <c r="B40" s="255"/>
      <c r="C40" s="248"/>
      <c r="D40" s="255"/>
      <c r="E40" s="248"/>
      <c r="F40" s="255"/>
      <c r="G40" s="248"/>
      <c r="H40" s="255"/>
      <c r="I40" s="248"/>
      <c r="J40" s="255"/>
      <c r="K40" s="248"/>
      <c r="L40" s="255"/>
    </row>
    <row r="41" spans="1:12" s="250" customFormat="1">
      <c r="A41" s="361" t="s">
        <v>96</v>
      </c>
      <c r="B41" s="361"/>
      <c r="C41" s="249"/>
      <c r="D41" s="248"/>
      <c r="E41" s="249"/>
      <c r="F41" s="249"/>
      <c r="G41" s="248"/>
      <c r="H41" s="249"/>
      <c r="I41" s="249"/>
      <c r="J41" s="248"/>
      <c r="K41" s="249"/>
      <c r="L41" s="248"/>
    </row>
    <row r="42" spans="1:12" s="250" customFormat="1">
      <c r="A42" s="249"/>
      <c r="B42" s="248"/>
      <c r="C42" s="253"/>
      <c r="D42" s="254"/>
      <c r="E42" s="253"/>
      <c r="F42" s="249"/>
      <c r="G42" s="248"/>
      <c r="H42" s="252"/>
      <c r="I42" s="249"/>
      <c r="J42" s="248"/>
      <c r="K42" s="249"/>
      <c r="L42" s="248"/>
    </row>
    <row r="43" spans="1:12" s="250" customFormat="1" ht="15" customHeight="1">
      <c r="A43" s="249"/>
      <c r="B43" s="248"/>
      <c r="C43" s="354" t="s">
        <v>212</v>
      </c>
      <c r="D43" s="354"/>
      <c r="E43" s="354"/>
      <c r="F43" s="249"/>
      <c r="G43" s="248"/>
      <c r="H43" s="359" t="s">
        <v>362</v>
      </c>
      <c r="I43" s="251"/>
      <c r="J43" s="248"/>
      <c r="K43" s="249"/>
      <c r="L43" s="248"/>
    </row>
    <row r="44" spans="1:12" s="250" customFormat="1">
      <c r="A44" s="249"/>
      <c r="B44" s="248"/>
      <c r="C44" s="249"/>
      <c r="D44" s="248"/>
      <c r="E44" s="249"/>
      <c r="F44" s="249"/>
      <c r="G44" s="248"/>
      <c r="H44" s="360"/>
      <c r="I44" s="251"/>
      <c r="J44" s="248"/>
      <c r="K44" s="249"/>
      <c r="L44" s="248"/>
    </row>
    <row r="45" spans="1:12" s="247" customFormat="1">
      <c r="A45" s="249"/>
      <c r="B45" s="248"/>
      <c r="C45" s="354" t="s">
        <v>103</v>
      </c>
      <c r="D45" s="354"/>
      <c r="E45" s="354"/>
      <c r="F45" s="249"/>
      <c r="G45" s="248"/>
      <c r="H45" s="249"/>
      <c r="I45" s="249"/>
      <c r="J45" s="248"/>
      <c r="K45" s="249"/>
      <c r="L45" s="248"/>
    </row>
    <row r="46" spans="1:12" s="247" customFormat="1">
      <c r="E46" s="245"/>
    </row>
    <row r="47" spans="1:12" s="247" customFormat="1">
      <c r="E47" s="245"/>
    </row>
    <row r="48" spans="1:12" s="247" customFormat="1">
      <c r="E48" s="245"/>
    </row>
    <row r="49" spans="5:5" s="247" customFormat="1">
      <c r="E49" s="245"/>
    </row>
    <row r="50" spans="5:5" s="24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13" sqref="C13"/>
    </sheetView>
  </sheetViews>
  <sheetFormatPr defaultRowHeight="15"/>
  <cols>
    <col min="1" max="1" width="14.28515625" style="21" bestFit="1" customWidth="1"/>
    <col min="2" max="2" width="80" style="22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21"/>
      <c r="C1" s="362" t="s">
        <v>97</v>
      </c>
      <c r="D1" s="362"/>
      <c r="E1" s="104"/>
    </row>
    <row r="2" spans="1:12" s="6" customFormat="1">
      <c r="A2" s="70" t="s">
        <v>104</v>
      </c>
      <c r="B2" s="221"/>
      <c r="C2" s="363"/>
      <c r="D2" s="364"/>
      <c r="E2" s="104"/>
    </row>
    <row r="3" spans="1:12" s="6" customFormat="1">
      <c r="A3" s="70"/>
      <c r="B3" s="221"/>
      <c r="C3" s="69"/>
      <c r="D3" s="69"/>
      <c r="E3" s="104"/>
    </row>
    <row r="4" spans="1:12" s="2" customFormat="1">
      <c r="A4" s="71" t="e">
        <f>#REF!</f>
        <v>#REF!</v>
      </c>
      <c r="B4" s="222"/>
      <c r="C4" s="70"/>
      <c r="D4" s="70"/>
      <c r="E4" s="101"/>
      <c r="L4" s="6"/>
    </row>
    <row r="5" spans="1:12" s="2" customFormat="1">
      <c r="A5" s="110">
        <f>'ფორმა N1'!D4</f>
        <v>0</v>
      </c>
      <c r="B5" s="223"/>
      <c r="C5" s="58"/>
      <c r="D5" s="58"/>
      <c r="E5" s="101"/>
    </row>
    <row r="6" spans="1:12" s="2" customFormat="1">
      <c r="A6" s="71"/>
      <c r="B6" s="222"/>
      <c r="C6" s="70"/>
      <c r="D6" s="70"/>
      <c r="E6" s="101"/>
    </row>
    <row r="7" spans="1:12" s="6" customFormat="1" ht="18">
      <c r="A7" s="94"/>
      <c r="B7" s="103"/>
      <c r="C7" s="72"/>
      <c r="D7" s="72"/>
      <c r="E7" s="104"/>
    </row>
    <row r="8" spans="1:12" s="6" customFormat="1" ht="30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>
      <c r="A9" s="219">
        <v>1</v>
      </c>
      <c r="B9" s="219" t="s">
        <v>65</v>
      </c>
      <c r="C9" s="79">
        <f>SUM(C10,C26)</f>
        <v>4500</v>
      </c>
      <c r="D9" s="79">
        <f>SUM(D10,D26)</f>
        <v>0</v>
      </c>
      <c r="E9" s="104"/>
    </row>
    <row r="10" spans="1:12" s="7" customFormat="1">
      <c r="A10" s="81">
        <v>1.1000000000000001</v>
      </c>
      <c r="B10" s="81" t="s">
        <v>69</v>
      </c>
      <c r="C10" s="79">
        <f>SUM(C11,C12,C16,C19,C25,C26)</f>
        <v>4500</v>
      </c>
      <c r="D10" s="79">
        <f>SUM(D11,D12,D16,D19,D24,D25)</f>
        <v>0</v>
      </c>
      <c r="E10" s="104"/>
    </row>
    <row r="11" spans="1:12" s="9" customFormat="1" ht="18">
      <c r="A11" s="82" t="s">
        <v>30</v>
      </c>
      <c r="B11" s="82" t="s">
        <v>68</v>
      </c>
      <c r="C11" s="8"/>
      <c r="D11" s="8"/>
      <c r="E11" s="104"/>
    </row>
    <row r="12" spans="1:12" s="10" customFormat="1">
      <c r="A12" s="82" t="s">
        <v>31</v>
      </c>
      <c r="B12" s="82" t="s">
        <v>246</v>
      </c>
      <c r="C12" s="100">
        <f>C13</f>
        <v>4500</v>
      </c>
      <c r="D12" s="100">
        <f>SUM(D14:D15)</f>
        <v>0</v>
      </c>
      <c r="E12" s="104"/>
    </row>
    <row r="13" spans="1:12" s="3" customFormat="1">
      <c r="A13" s="91" t="s">
        <v>70</v>
      </c>
      <c r="B13" s="91" t="s">
        <v>249</v>
      </c>
      <c r="C13" s="8">
        <v>4500</v>
      </c>
      <c r="D13" s="8"/>
      <c r="E13" s="104"/>
    </row>
    <row r="14" spans="1:12" s="3" customFormat="1">
      <c r="A14" s="91" t="s">
        <v>402</v>
      </c>
      <c r="B14" s="91" t="s">
        <v>401</v>
      </c>
      <c r="C14" s="8"/>
      <c r="D14" s="8"/>
      <c r="E14" s="104"/>
    </row>
    <row r="15" spans="1:12" s="3" customFormat="1">
      <c r="A15" s="91" t="s">
        <v>403</v>
      </c>
      <c r="B15" s="91" t="s">
        <v>86</v>
      </c>
      <c r="C15" s="8"/>
      <c r="D15" s="8"/>
      <c r="E15" s="104"/>
    </row>
    <row r="16" spans="1:12" s="3" customFormat="1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>
      <c r="A17" s="91" t="s">
        <v>73</v>
      </c>
      <c r="B17" s="91" t="s">
        <v>75</v>
      </c>
      <c r="C17" s="8"/>
      <c r="D17" s="8"/>
      <c r="E17" s="104"/>
    </row>
    <row r="18" spans="1:5" s="3" customFormat="1" ht="30">
      <c r="A18" s="91" t="s">
        <v>74</v>
      </c>
      <c r="B18" s="91" t="s">
        <v>98</v>
      </c>
      <c r="C18" s="8"/>
      <c r="D18" s="8"/>
      <c r="E18" s="104"/>
    </row>
    <row r="19" spans="1:5" s="3" customFormat="1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>
      <c r="A20" s="91" t="s">
        <v>77</v>
      </c>
      <c r="B20" s="91" t="s">
        <v>78</v>
      </c>
      <c r="C20" s="8"/>
      <c r="D20" s="8"/>
      <c r="E20" s="104"/>
    </row>
    <row r="21" spans="1:5" s="3" customFormat="1" ht="30">
      <c r="A21" s="91" t="s">
        <v>81</v>
      </c>
      <c r="B21" s="91" t="s">
        <v>79</v>
      </c>
      <c r="C21" s="8"/>
      <c r="D21" s="8"/>
      <c r="E21" s="104"/>
    </row>
    <row r="22" spans="1:5" s="3" customFormat="1">
      <c r="A22" s="91" t="s">
        <v>82</v>
      </c>
      <c r="B22" s="91" t="s">
        <v>80</v>
      </c>
      <c r="C22" s="8"/>
      <c r="D22" s="8"/>
      <c r="E22" s="104"/>
    </row>
    <row r="23" spans="1:5" s="3" customFormat="1">
      <c r="A23" s="91" t="s">
        <v>83</v>
      </c>
      <c r="B23" s="91" t="s">
        <v>347</v>
      </c>
      <c r="C23" s="8"/>
      <c r="D23" s="8"/>
      <c r="E23" s="104"/>
    </row>
    <row r="24" spans="1:5" s="3" customFormat="1">
      <c r="A24" s="82" t="s">
        <v>84</v>
      </c>
      <c r="B24" s="82" t="s">
        <v>348</v>
      </c>
      <c r="C24" s="232"/>
      <c r="D24" s="8"/>
      <c r="E24" s="104"/>
    </row>
    <row r="25" spans="1:5" s="3" customFormat="1">
      <c r="A25" s="82" t="s">
        <v>205</v>
      </c>
      <c r="B25" s="82" t="s">
        <v>354</v>
      </c>
      <c r="C25" s="8"/>
      <c r="D25" s="8"/>
      <c r="E25" s="104"/>
    </row>
    <row r="26" spans="1:5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>
      <c r="A28" s="220" t="s">
        <v>87</v>
      </c>
      <c r="B28" s="220" t="s">
        <v>247</v>
      </c>
      <c r="C28" s="8"/>
      <c r="D28" s="8"/>
      <c r="E28" s="104"/>
    </row>
    <row r="29" spans="1:5">
      <c r="A29" s="220" t="s">
        <v>88</v>
      </c>
      <c r="B29" s="220" t="s">
        <v>250</v>
      </c>
      <c r="C29" s="8"/>
      <c r="D29" s="8"/>
      <c r="E29" s="104"/>
    </row>
    <row r="30" spans="1:5">
      <c r="A30" s="220" t="s">
        <v>356</v>
      </c>
      <c r="B30" s="220" t="s">
        <v>248</v>
      </c>
      <c r="C30" s="8"/>
      <c r="D30" s="8"/>
      <c r="E30" s="104"/>
    </row>
    <row r="31" spans="1:5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>
      <c r="A32" s="220" t="s">
        <v>12</v>
      </c>
      <c r="B32" s="220" t="s">
        <v>404</v>
      </c>
      <c r="C32" s="8"/>
      <c r="D32" s="8"/>
      <c r="E32" s="104"/>
    </row>
    <row r="33" spans="1:9">
      <c r="A33" s="220" t="s">
        <v>13</v>
      </c>
      <c r="B33" s="220" t="s">
        <v>405</v>
      </c>
      <c r="C33" s="8"/>
      <c r="D33" s="8"/>
      <c r="E33" s="104"/>
    </row>
    <row r="34" spans="1:9">
      <c r="A34" s="220" t="s">
        <v>225</v>
      </c>
      <c r="B34" s="220" t="s">
        <v>406</v>
      </c>
      <c r="C34" s="8"/>
      <c r="D34" s="8"/>
      <c r="E34" s="104"/>
    </row>
    <row r="35" spans="1:9" s="22" customFormat="1">
      <c r="A35" s="82" t="s">
        <v>34</v>
      </c>
      <c r="B35" s="229" t="s">
        <v>353</v>
      </c>
      <c r="C35" s="8"/>
      <c r="D35" s="8"/>
    </row>
    <row r="36" spans="1:9" s="2" customFormat="1">
      <c r="A36" s="1"/>
      <c r="B36" s="224"/>
      <c r="E36" s="5"/>
    </row>
    <row r="37" spans="1:9" s="2" customFormat="1">
      <c r="B37" s="224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24"/>
      <c r="E40" s="5"/>
    </row>
    <row r="41" spans="1:9" s="2" customFormat="1">
      <c r="B41" s="224"/>
      <c r="E41"/>
      <c r="F41"/>
      <c r="G41"/>
      <c r="H41"/>
      <c r="I41"/>
    </row>
    <row r="42" spans="1:9" s="2" customFormat="1">
      <c r="B42" s="224"/>
      <c r="D42" s="12"/>
      <c r="E42"/>
      <c r="F42"/>
      <c r="G42"/>
      <c r="H42"/>
      <c r="I42"/>
    </row>
    <row r="43" spans="1:9" s="2" customFormat="1">
      <c r="A43"/>
      <c r="B43" s="226" t="s">
        <v>351</v>
      </c>
      <c r="D43" s="12"/>
      <c r="E43"/>
      <c r="F43"/>
      <c r="G43"/>
      <c r="H43"/>
      <c r="I43"/>
    </row>
    <row r="44" spans="1:9" s="2" customFormat="1">
      <c r="A44"/>
      <c r="B44" s="224" t="s">
        <v>214</v>
      </c>
      <c r="D44" s="12"/>
      <c r="E44"/>
      <c r="F44"/>
      <c r="G44"/>
      <c r="H44"/>
      <c r="I44"/>
    </row>
    <row r="45" spans="1:9" customFormat="1" ht="12.75">
      <c r="B45" s="227" t="s">
        <v>103</v>
      </c>
    </row>
    <row r="46" spans="1:9" customFormat="1" ht="12.75">
      <c r="B46" s="22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12" sqref="C1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5"/>
      <c r="C1" s="362" t="s">
        <v>97</v>
      </c>
      <c r="D1" s="362"/>
      <c r="E1" s="133"/>
    </row>
    <row r="2" spans="1:12">
      <c r="A2" s="70" t="s">
        <v>104</v>
      </c>
      <c r="B2" s="105"/>
      <c r="C2" s="365"/>
      <c r="D2" s="366"/>
      <c r="E2" s="133"/>
    </row>
    <row r="3" spans="1:12">
      <c r="A3" s="70"/>
      <c r="B3" s="105"/>
      <c r="C3" s="327"/>
      <c r="D3" s="327"/>
      <c r="E3" s="133"/>
    </row>
    <row r="4" spans="1:12" s="2" customFormat="1">
      <c r="A4" s="71" t="s">
        <v>218</v>
      </c>
      <c r="B4" s="71"/>
      <c r="C4" s="70"/>
      <c r="D4" s="70"/>
      <c r="E4" s="101"/>
      <c r="L4" s="21"/>
    </row>
    <row r="5" spans="1:12" s="2" customFormat="1">
      <c r="A5" s="110">
        <f>'ფორმა N1'!D4</f>
        <v>0</v>
      </c>
      <c r="B5" s="102"/>
      <c r="C5" s="58"/>
      <c r="D5" s="58"/>
      <c r="E5" s="101"/>
    </row>
    <row r="6" spans="1:12" s="2" customFormat="1">
      <c r="A6" s="71"/>
      <c r="B6" s="71"/>
      <c r="C6" s="70"/>
      <c r="D6" s="70"/>
      <c r="E6" s="101"/>
    </row>
    <row r="7" spans="1:12" s="6" customFormat="1">
      <c r="A7" s="326"/>
      <c r="B7" s="326"/>
      <c r="C7" s="72"/>
      <c r="D7" s="72"/>
      <c r="E7" s="134"/>
    </row>
    <row r="8" spans="1:12" s="6" customFormat="1" ht="30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>
      <c r="A9" s="13">
        <v>1</v>
      </c>
      <c r="B9" s="13" t="s">
        <v>57</v>
      </c>
      <c r="C9" s="76">
        <f>SUM(C10,C13,C53,C56,C57,C58,C75)</f>
        <v>1400.9</v>
      </c>
      <c r="D9" s="76">
        <f>SUM(D10,D13,D53,D56,D57,D58,D64,D71,D72)</f>
        <v>0</v>
      </c>
      <c r="E9" s="135"/>
    </row>
    <row r="10" spans="1:12" s="9" customFormat="1" ht="18">
      <c r="A10" s="14">
        <v>1.1000000000000001</v>
      </c>
      <c r="B10" s="14" t="s">
        <v>58</v>
      </c>
      <c r="C10" s="78">
        <f>SUM(C11:C12)</f>
        <v>187.5</v>
      </c>
      <c r="D10" s="78">
        <f>SUM(D11:D12)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32">
        <v>187.5</v>
      </c>
      <c r="D11" s="33"/>
      <c r="E11" s="135"/>
    </row>
    <row r="12" spans="1:12" ht="16.5" customHeight="1">
      <c r="A12" s="16" t="s">
        <v>31</v>
      </c>
      <c r="B12" s="16" t="s">
        <v>0</v>
      </c>
      <c r="C12" s="32"/>
      <c r="D12" s="33"/>
      <c r="E12" s="133"/>
    </row>
    <row r="13" spans="1:12">
      <c r="A13" s="14">
        <v>1.2</v>
      </c>
      <c r="B13" s="14" t="s">
        <v>60</v>
      </c>
      <c r="C13" s="78">
        <f>SUM(C14,C17,C29:C32,C35,C36,C43,C44,C45,C46,C47,C51,C52)</f>
        <v>1213.4000000000001</v>
      </c>
      <c r="D13" s="78">
        <f>SUM(D14,D17,D29:D32,D35,D36,D43,D44,D45,D46,D47,D51,D52)</f>
        <v>0</v>
      </c>
      <c r="E13" s="133"/>
    </row>
    <row r="14" spans="1:12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>
      <c r="A15" s="17" t="s">
        <v>87</v>
      </c>
      <c r="B15" s="17" t="s">
        <v>61</v>
      </c>
      <c r="C15" s="34"/>
      <c r="D15" s="35"/>
      <c r="E15" s="133"/>
    </row>
    <row r="16" spans="1:12" ht="17.25" customHeight="1">
      <c r="A16" s="17" t="s">
        <v>88</v>
      </c>
      <c r="B16" s="17" t="s">
        <v>62</v>
      </c>
      <c r="C16" s="34"/>
      <c r="D16" s="35"/>
      <c r="E16" s="133"/>
    </row>
    <row r="17" spans="1:5">
      <c r="A17" s="16" t="s">
        <v>33</v>
      </c>
      <c r="B17" s="16" t="s">
        <v>2</v>
      </c>
      <c r="C17" s="77">
        <f>SUM(C18:C23,C28)</f>
        <v>300</v>
      </c>
      <c r="D17" s="77">
        <f>SUM(D18:D23,D28)</f>
        <v>0</v>
      </c>
      <c r="E17" s="133"/>
    </row>
    <row r="18" spans="1:5" ht="30">
      <c r="A18" s="17" t="s">
        <v>12</v>
      </c>
      <c r="B18" s="17" t="s">
        <v>204</v>
      </c>
      <c r="C18" s="36">
        <v>300</v>
      </c>
      <c r="D18" s="37"/>
      <c r="E18" s="133"/>
    </row>
    <row r="19" spans="1:5">
      <c r="A19" s="17" t="s">
        <v>13</v>
      </c>
      <c r="B19" s="17" t="s">
        <v>14</v>
      </c>
      <c r="C19" s="36"/>
      <c r="D19" s="38"/>
      <c r="E19" s="133"/>
    </row>
    <row r="20" spans="1:5" ht="30">
      <c r="A20" s="17" t="s">
        <v>225</v>
      </c>
      <c r="B20" s="17" t="s">
        <v>22</v>
      </c>
      <c r="C20" s="36"/>
      <c r="D20" s="39"/>
      <c r="E20" s="133"/>
    </row>
    <row r="21" spans="1:5">
      <c r="A21" s="17" t="s">
        <v>226</v>
      </c>
      <c r="B21" s="17" t="s">
        <v>15</v>
      </c>
      <c r="C21" s="36"/>
      <c r="D21" s="39"/>
      <c r="E21" s="133"/>
    </row>
    <row r="22" spans="1:5">
      <c r="A22" s="17" t="s">
        <v>227</v>
      </c>
      <c r="B22" s="17" t="s">
        <v>16</v>
      </c>
      <c r="C22" s="36"/>
      <c r="D22" s="39"/>
      <c r="E22" s="133"/>
    </row>
    <row r="23" spans="1:5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>
      <c r="A24" s="18" t="s">
        <v>229</v>
      </c>
      <c r="B24" s="18" t="s">
        <v>18</v>
      </c>
      <c r="C24" s="36"/>
      <c r="D24" s="39"/>
      <c r="E24" s="133"/>
    </row>
    <row r="25" spans="1:5" ht="16.5" customHeight="1">
      <c r="A25" s="18" t="s">
        <v>230</v>
      </c>
      <c r="B25" s="18" t="s">
        <v>19</v>
      </c>
      <c r="C25" s="36"/>
      <c r="D25" s="39"/>
      <c r="E25" s="133"/>
    </row>
    <row r="26" spans="1:5" ht="16.5" customHeight="1">
      <c r="A26" s="18" t="s">
        <v>231</v>
      </c>
      <c r="B26" s="18" t="s">
        <v>20</v>
      </c>
      <c r="C26" s="36"/>
      <c r="D26" s="39"/>
      <c r="E26" s="133"/>
    </row>
    <row r="27" spans="1:5" ht="16.5" customHeight="1">
      <c r="A27" s="18" t="s">
        <v>232</v>
      </c>
      <c r="B27" s="18" t="s">
        <v>23</v>
      </c>
      <c r="C27" s="36"/>
      <c r="D27" s="40"/>
      <c r="E27" s="133"/>
    </row>
    <row r="28" spans="1:5">
      <c r="A28" s="17" t="s">
        <v>233</v>
      </c>
      <c r="B28" s="17" t="s">
        <v>21</v>
      </c>
      <c r="C28" s="36">
        <v>0</v>
      </c>
      <c r="D28" s="40"/>
      <c r="E28" s="133"/>
    </row>
    <row r="29" spans="1:5">
      <c r="A29" s="16" t="s">
        <v>34</v>
      </c>
      <c r="B29" s="16" t="s">
        <v>3</v>
      </c>
      <c r="C29" s="32"/>
      <c r="D29" s="33"/>
      <c r="E29" s="133"/>
    </row>
    <row r="30" spans="1:5">
      <c r="A30" s="16" t="s">
        <v>35</v>
      </c>
      <c r="B30" s="16" t="s">
        <v>4</v>
      </c>
      <c r="C30" s="32"/>
      <c r="D30" s="33"/>
      <c r="E30" s="133"/>
    </row>
    <row r="31" spans="1:5">
      <c r="A31" s="16" t="s">
        <v>36</v>
      </c>
      <c r="B31" s="16" t="s">
        <v>5</v>
      </c>
      <c r="C31" s="32"/>
      <c r="D31" s="33"/>
      <c r="E31" s="133"/>
    </row>
    <row r="32" spans="1:5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>
      <c r="A33" s="17" t="s">
        <v>234</v>
      </c>
      <c r="B33" s="17" t="s">
        <v>56</v>
      </c>
      <c r="C33" s="32"/>
      <c r="D33" s="33"/>
      <c r="E33" s="133"/>
    </row>
    <row r="34" spans="1:5">
      <c r="A34" s="17" t="s">
        <v>235</v>
      </c>
      <c r="B34" s="17" t="s">
        <v>55</v>
      </c>
      <c r="C34" s="32"/>
      <c r="D34" s="33"/>
      <c r="E34" s="133"/>
    </row>
    <row r="35" spans="1:5">
      <c r="A35" s="16" t="s">
        <v>38</v>
      </c>
      <c r="B35" s="16" t="s">
        <v>49</v>
      </c>
      <c r="C35" s="32">
        <v>13.4</v>
      </c>
      <c r="D35" s="33"/>
      <c r="E35" s="133"/>
    </row>
    <row r="36" spans="1:5">
      <c r="A36" s="16" t="s">
        <v>39</v>
      </c>
      <c r="B36" s="16" t="s">
        <v>290</v>
      </c>
      <c r="C36" s="77">
        <f>SUM(C37:C42)</f>
        <v>0</v>
      </c>
      <c r="D36" s="77">
        <f>SUM(D37:D42)</f>
        <v>0</v>
      </c>
      <c r="E36" s="133"/>
    </row>
    <row r="37" spans="1:5">
      <c r="A37" s="17" t="s">
        <v>287</v>
      </c>
      <c r="B37" s="17" t="s">
        <v>291</v>
      </c>
      <c r="C37" s="32"/>
      <c r="D37" s="32"/>
      <c r="E37" s="133"/>
    </row>
    <row r="38" spans="1:5">
      <c r="A38" s="17" t="s">
        <v>288</v>
      </c>
      <c r="B38" s="17" t="s">
        <v>292</v>
      </c>
      <c r="C38" s="32"/>
      <c r="D38" s="32"/>
      <c r="E38" s="133"/>
    </row>
    <row r="39" spans="1:5">
      <c r="A39" s="17" t="s">
        <v>289</v>
      </c>
      <c r="B39" s="17" t="s">
        <v>295</v>
      </c>
      <c r="C39" s="32"/>
      <c r="D39" s="33"/>
      <c r="E39" s="133"/>
    </row>
    <row r="40" spans="1:5">
      <c r="A40" s="17" t="s">
        <v>294</v>
      </c>
      <c r="B40" s="17" t="s">
        <v>296</v>
      </c>
      <c r="C40" s="32"/>
      <c r="D40" s="33"/>
      <c r="E40" s="133"/>
    </row>
    <row r="41" spans="1:5">
      <c r="A41" s="17" t="s">
        <v>297</v>
      </c>
      <c r="B41" s="17" t="s">
        <v>394</v>
      </c>
      <c r="C41" s="32"/>
      <c r="D41" s="33"/>
      <c r="E41" s="133"/>
    </row>
    <row r="42" spans="1:5">
      <c r="A42" s="17" t="s">
        <v>395</v>
      </c>
      <c r="B42" s="17" t="s">
        <v>293</v>
      </c>
      <c r="C42" s="32"/>
      <c r="D42" s="33"/>
      <c r="E42" s="133"/>
    </row>
    <row r="43" spans="1:5" ht="30">
      <c r="A43" s="16" t="s">
        <v>40</v>
      </c>
      <c r="B43" s="16" t="s">
        <v>28</v>
      </c>
      <c r="C43" s="32"/>
      <c r="D43" s="33"/>
      <c r="E43" s="133"/>
    </row>
    <row r="44" spans="1:5">
      <c r="A44" s="16" t="s">
        <v>41</v>
      </c>
      <c r="B44" s="16" t="s">
        <v>24</v>
      </c>
      <c r="C44" s="32"/>
      <c r="D44" s="33"/>
      <c r="E44" s="133"/>
    </row>
    <row r="45" spans="1:5">
      <c r="A45" s="16" t="s">
        <v>42</v>
      </c>
      <c r="B45" s="16" t="s">
        <v>25</v>
      </c>
      <c r="C45" s="32"/>
      <c r="D45" s="33"/>
      <c r="E45" s="133"/>
    </row>
    <row r="46" spans="1:5">
      <c r="A46" s="16" t="s">
        <v>43</v>
      </c>
      <c r="B46" s="16" t="s">
        <v>26</v>
      </c>
      <c r="C46" s="32"/>
      <c r="D46" s="33"/>
      <c r="E46" s="133"/>
    </row>
    <row r="47" spans="1:5">
      <c r="A47" s="16" t="s">
        <v>44</v>
      </c>
      <c r="B47" s="16" t="s">
        <v>238</v>
      </c>
      <c r="C47" s="77">
        <f>SUM(C48:C50)</f>
        <v>900</v>
      </c>
      <c r="D47" s="77">
        <f>SUM(D48:D50)</f>
        <v>0</v>
      </c>
      <c r="E47" s="133"/>
    </row>
    <row r="48" spans="1:5">
      <c r="A48" s="91" t="s">
        <v>302</v>
      </c>
      <c r="B48" s="91" t="s">
        <v>305</v>
      </c>
      <c r="C48" s="32">
        <v>900</v>
      </c>
      <c r="D48" s="33"/>
      <c r="E48" s="133"/>
    </row>
    <row r="49" spans="1:5">
      <c r="A49" s="91" t="s">
        <v>303</v>
      </c>
      <c r="B49" s="91" t="s">
        <v>304</v>
      </c>
      <c r="C49" s="32"/>
      <c r="D49" s="33"/>
      <c r="E49" s="133"/>
    </row>
    <row r="50" spans="1:5">
      <c r="A50" s="91" t="s">
        <v>306</v>
      </c>
      <c r="B50" s="91" t="s">
        <v>307</v>
      </c>
      <c r="C50" s="32"/>
      <c r="D50" s="33"/>
      <c r="E50" s="133"/>
    </row>
    <row r="51" spans="1:5" ht="26.25" customHeight="1">
      <c r="A51" s="16" t="s">
        <v>45</v>
      </c>
      <c r="B51" s="16" t="s">
        <v>29</v>
      </c>
      <c r="C51" s="32"/>
      <c r="D51" s="33"/>
      <c r="E51" s="133"/>
    </row>
    <row r="52" spans="1:5">
      <c r="A52" s="16" t="s">
        <v>46</v>
      </c>
      <c r="B52" s="16" t="s">
        <v>6</v>
      </c>
      <c r="C52" s="32"/>
      <c r="D52" s="33"/>
      <c r="E52" s="133"/>
    </row>
    <row r="53" spans="1:5" ht="30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>
      <c r="A54" s="16" t="s">
        <v>50</v>
      </c>
      <c r="B54" s="16" t="s">
        <v>48</v>
      </c>
      <c r="C54" s="32"/>
      <c r="D54" s="33"/>
      <c r="E54" s="133"/>
    </row>
    <row r="55" spans="1:5">
      <c r="A55" s="16" t="s">
        <v>51</v>
      </c>
      <c r="B55" s="16" t="s">
        <v>47</v>
      </c>
      <c r="C55" s="32"/>
      <c r="D55" s="33"/>
      <c r="E55" s="133"/>
    </row>
    <row r="56" spans="1:5">
      <c r="A56" s="14">
        <v>1.4</v>
      </c>
      <c r="B56" s="14" t="s">
        <v>334</v>
      </c>
      <c r="C56" s="32"/>
      <c r="D56" s="33"/>
      <c r="E56" s="133"/>
    </row>
    <row r="57" spans="1:5">
      <c r="A57" s="14">
        <v>1.5</v>
      </c>
      <c r="B57" s="14" t="s">
        <v>7</v>
      </c>
      <c r="C57" s="36"/>
      <c r="D57" s="39"/>
      <c r="E57" s="133"/>
    </row>
    <row r="58" spans="1:5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>
      <c r="A59" s="16" t="s">
        <v>239</v>
      </c>
      <c r="B59" s="45" t="s">
        <v>52</v>
      </c>
      <c r="C59" s="36"/>
      <c r="D59" s="39"/>
      <c r="E59" s="133"/>
    </row>
    <row r="60" spans="1:5" ht="30">
      <c r="A60" s="16" t="s">
        <v>240</v>
      </c>
      <c r="B60" s="45" t="s">
        <v>54</v>
      </c>
      <c r="C60" s="36"/>
      <c r="D60" s="39"/>
      <c r="E60" s="133"/>
    </row>
    <row r="61" spans="1:5">
      <c r="A61" s="16" t="s">
        <v>241</v>
      </c>
      <c r="B61" s="45" t="s">
        <v>53</v>
      </c>
      <c r="C61" s="39"/>
      <c r="D61" s="39"/>
      <c r="E61" s="133"/>
    </row>
    <row r="62" spans="1:5">
      <c r="A62" s="16" t="s">
        <v>242</v>
      </c>
      <c r="B62" s="45" t="s">
        <v>27</v>
      </c>
      <c r="C62" s="36"/>
      <c r="D62" s="39"/>
      <c r="E62" s="133"/>
    </row>
    <row r="63" spans="1:5">
      <c r="A63" s="16" t="s">
        <v>273</v>
      </c>
      <c r="B63" s="199" t="s">
        <v>274</v>
      </c>
      <c r="C63" s="36"/>
      <c r="D63" s="200"/>
      <c r="E63" s="133"/>
    </row>
    <row r="64" spans="1:5">
      <c r="A64" s="13">
        <v>2</v>
      </c>
      <c r="B64" s="46" t="s">
        <v>95</v>
      </c>
      <c r="C64" s="236"/>
      <c r="D64" s="109">
        <f>SUM(D65:D70)</f>
        <v>0</v>
      </c>
      <c r="E64" s="133"/>
    </row>
    <row r="65" spans="1:5">
      <c r="A65" s="15">
        <v>2.1</v>
      </c>
      <c r="B65" s="47" t="s">
        <v>89</v>
      </c>
      <c r="C65" s="236"/>
      <c r="D65" s="41"/>
      <c r="E65" s="133"/>
    </row>
    <row r="66" spans="1:5">
      <c r="A66" s="15">
        <v>2.2000000000000002</v>
      </c>
      <c r="B66" s="47" t="s">
        <v>93</v>
      </c>
      <c r="C66" s="238"/>
      <c r="D66" s="42"/>
      <c r="E66" s="133"/>
    </row>
    <row r="67" spans="1:5">
      <c r="A67" s="15">
        <v>2.2999999999999998</v>
      </c>
      <c r="B67" s="47" t="s">
        <v>92</v>
      </c>
      <c r="C67" s="238"/>
      <c r="D67" s="42"/>
      <c r="E67" s="133"/>
    </row>
    <row r="68" spans="1:5">
      <c r="A68" s="15">
        <v>2.4</v>
      </c>
      <c r="B68" s="47" t="s">
        <v>94</v>
      </c>
      <c r="C68" s="238"/>
      <c r="D68" s="42"/>
      <c r="E68" s="133"/>
    </row>
    <row r="69" spans="1:5">
      <c r="A69" s="15">
        <v>2.5</v>
      </c>
      <c r="B69" s="47" t="s">
        <v>90</v>
      </c>
      <c r="C69" s="238"/>
      <c r="D69" s="42"/>
      <c r="E69" s="133"/>
    </row>
    <row r="70" spans="1:5">
      <c r="A70" s="15">
        <v>2.6</v>
      </c>
      <c r="B70" s="47" t="s">
        <v>91</v>
      </c>
      <c r="C70" s="238"/>
      <c r="D70" s="42"/>
      <c r="E70" s="133"/>
    </row>
    <row r="71" spans="1:5" s="2" customFormat="1">
      <c r="A71" s="13">
        <v>3</v>
      </c>
      <c r="B71" s="234" t="s">
        <v>352</v>
      </c>
      <c r="C71" s="237"/>
      <c r="D71" s="235"/>
      <c r="E71" s="98"/>
    </row>
    <row r="72" spans="1:5" s="2" customFormat="1">
      <c r="A72" s="13">
        <v>4</v>
      </c>
      <c r="B72" s="13" t="s">
        <v>206</v>
      </c>
      <c r="C72" s="237">
        <f>SUM(C73:C74)</f>
        <v>0</v>
      </c>
      <c r="D72" s="79">
        <f>SUM(D73:D74)</f>
        <v>0</v>
      </c>
      <c r="E72" s="98"/>
    </row>
    <row r="73" spans="1:5" s="2" customFormat="1">
      <c r="A73" s="15">
        <v>4.0999999999999996</v>
      </c>
      <c r="B73" s="15" t="s">
        <v>207</v>
      </c>
      <c r="C73" s="8"/>
      <c r="D73" s="8"/>
      <c r="E73" s="98"/>
    </row>
    <row r="74" spans="1:5" s="2" customFormat="1">
      <c r="A74" s="15">
        <v>4.2</v>
      </c>
      <c r="B74" s="15" t="s">
        <v>208</v>
      </c>
      <c r="C74" s="8"/>
      <c r="D74" s="8"/>
      <c r="E74" s="98"/>
    </row>
    <row r="75" spans="1:5" s="2" customFormat="1">
      <c r="A75" s="13">
        <v>5</v>
      </c>
      <c r="B75" s="233" t="s">
        <v>223</v>
      </c>
      <c r="C75" s="8"/>
      <c r="D75" s="79"/>
      <c r="E75" s="98"/>
    </row>
    <row r="76" spans="1:5" s="2" customFormat="1">
      <c r="A76" s="336"/>
      <c r="B76" s="336"/>
      <c r="C76" s="12"/>
      <c r="D76" s="12"/>
      <c r="E76" s="98"/>
    </row>
    <row r="77" spans="1:5" s="2" customFormat="1">
      <c r="A77" s="367" t="s">
        <v>396</v>
      </c>
      <c r="B77" s="367"/>
      <c r="C77" s="367"/>
      <c r="D77" s="367"/>
      <c r="E77" s="98"/>
    </row>
    <row r="78" spans="1:5" s="2" customFormat="1">
      <c r="A78" s="336"/>
      <c r="B78" s="336"/>
      <c r="C78" s="12"/>
      <c r="D78" s="12"/>
      <c r="E78" s="98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68" t="s">
        <v>398</v>
      </c>
      <c r="C84" s="368"/>
      <c r="D84" s="368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68" t="s">
        <v>400</v>
      </c>
      <c r="C86" s="368"/>
      <c r="D86" s="368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56000000000000005" right="0.11" top="0.73" bottom="0.82" header="0.6" footer="0.16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13" zoomScale="80" zoomScaleSheetLayoutView="80" workbookViewId="0">
      <selection activeCell="A5" sqref="A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271</v>
      </c>
      <c r="B1" s="71"/>
      <c r="C1" s="362" t="s">
        <v>97</v>
      </c>
      <c r="D1" s="362"/>
      <c r="E1" s="85"/>
    </row>
    <row r="2" spans="1:5" s="6" customFormat="1">
      <c r="A2" s="68" t="s">
        <v>265</v>
      </c>
      <c r="B2" s="71"/>
      <c r="C2" s="365"/>
      <c r="D2" s="365"/>
      <c r="E2" s="85"/>
    </row>
    <row r="3" spans="1:5" s="6" customFormat="1">
      <c r="A3" s="70" t="s">
        <v>104</v>
      </c>
      <c r="B3" s="68"/>
      <c r="C3" s="144"/>
      <c r="D3" s="144"/>
      <c r="E3" s="85"/>
    </row>
    <row r="4" spans="1:5" s="6" customFormat="1">
      <c r="A4" s="70"/>
      <c r="B4" s="70"/>
      <c r="C4" s="144"/>
      <c r="D4" s="144"/>
      <c r="E4" s="85"/>
    </row>
    <row r="5" spans="1:5">
      <c r="A5" s="71" t="e">
        <f>#REF!</f>
        <v>#REF!</v>
      </c>
      <c r="B5" s="71"/>
      <c r="C5" s="70"/>
      <c r="D5" s="70"/>
      <c r="E5" s="86"/>
    </row>
    <row r="6" spans="1:5">
      <c r="A6" s="74">
        <f>'ფორმა N1'!D4</f>
        <v>0</v>
      </c>
      <c r="B6" s="74"/>
      <c r="C6" s="75"/>
      <c r="D6" s="75"/>
      <c r="E6" s="86"/>
    </row>
    <row r="7" spans="1:5">
      <c r="A7" s="71"/>
      <c r="B7" s="71"/>
      <c r="C7" s="70"/>
      <c r="D7" s="70"/>
      <c r="E7" s="86"/>
    </row>
    <row r="8" spans="1:5" s="6" customFormat="1">
      <c r="A8" s="143"/>
      <c r="B8" s="143"/>
      <c r="C8" s="72"/>
      <c r="D8" s="72"/>
      <c r="E8" s="85"/>
    </row>
    <row r="9" spans="1:5" s="6" customFormat="1" ht="30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>
      <c r="A10" s="92" t="s">
        <v>266</v>
      </c>
      <c r="B10" s="92"/>
      <c r="C10" s="4"/>
      <c r="D10" s="4"/>
      <c r="E10" s="87"/>
    </row>
    <row r="11" spans="1:5" s="10" customFormat="1">
      <c r="A11" s="92" t="s">
        <v>267</v>
      </c>
      <c r="B11" s="92"/>
      <c r="C11" s="4"/>
      <c r="D11" s="4"/>
      <c r="E11" s="88"/>
    </row>
    <row r="12" spans="1:5" s="10" customFormat="1">
      <c r="A12" s="81" t="s">
        <v>222</v>
      </c>
      <c r="B12" s="81"/>
      <c r="C12" s="4"/>
      <c r="D12" s="4"/>
      <c r="E12" s="88"/>
    </row>
    <row r="13" spans="1:5" s="10" customFormat="1">
      <c r="A13" s="81" t="s">
        <v>222</v>
      </c>
      <c r="B13" s="81"/>
      <c r="C13" s="4"/>
      <c r="D13" s="4"/>
      <c r="E13" s="88"/>
    </row>
    <row r="14" spans="1:5" s="10" customFormat="1">
      <c r="A14" s="81" t="s">
        <v>222</v>
      </c>
      <c r="B14" s="81"/>
      <c r="C14" s="4"/>
      <c r="D14" s="4"/>
      <c r="E14" s="88"/>
    </row>
    <row r="15" spans="1:5" s="10" customFormat="1">
      <c r="A15" s="81" t="s">
        <v>222</v>
      </c>
      <c r="B15" s="81"/>
      <c r="C15" s="4"/>
      <c r="D15" s="4"/>
      <c r="E15" s="88"/>
    </row>
    <row r="16" spans="1:5" s="10" customFormat="1">
      <c r="A16" s="81" t="s">
        <v>222</v>
      </c>
      <c r="B16" s="81"/>
      <c r="C16" s="4"/>
      <c r="D16" s="4"/>
      <c r="E16" s="88"/>
    </row>
    <row r="17" spans="1:5" s="10" customFormat="1" ht="17.25" customHeight="1">
      <c r="A17" s="92" t="s">
        <v>268</v>
      </c>
      <c r="B17" s="81"/>
      <c r="C17" s="4"/>
      <c r="D17" s="4"/>
      <c r="E17" s="88"/>
    </row>
    <row r="18" spans="1:5" s="10" customFormat="1" ht="18" customHeight="1">
      <c r="A18" s="92" t="s">
        <v>269</v>
      </c>
      <c r="B18" s="81"/>
      <c r="C18" s="4"/>
      <c r="D18" s="4"/>
      <c r="E18" s="88"/>
    </row>
    <row r="19" spans="1:5" s="10" customFormat="1">
      <c r="A19" s="81" t="s">
        <v>222</v>
      </c>
      <c r="B19" s="81"/>
      <c r="C19" s="4"/>
      <c r="D19" s="4"/>
      <c r="E19" s="88"/>
    </row>
    <row r="20" spans="1:5" s="10" customFormat="1">
      <c r="A20" s="81" t="s">
        <v>222</v>
      </c>
      <c r="B20" s="81"/>
      <c r="C20" s="4"/>
      <c r="D20" s="4"/>
      <c r="E20" s="88"/>
    </row>
    <row r="21" spans="1:5" s="10" customFormat="1">
      <c r="A21" s="81" t="s">
        <v>222</v>
      </c>
      <c r="B21" s="81"/>
      <c r="C21" s="4"/>
      <c r="D21" s="4"/>
      <c r="E21" s="88"/>
    </row>
    <row r="22" spans="1:5" s="10" customFormat="1">
      <c r="A22" s="81" t="s">
        <v>222</v>
      </c>
      <c r="B22" s="81"/>
      <c r="C22" s="4"/>
      <c r="D22" s="4"/>
      <c r="E22" s="88"/>
    </row>
    <row r="23" spans="1:5" s="10" customFormat="1">
      <c r="A23" s="81" t="s">
        <v>222</v>
      </c>
      <c r="B23" s="81"/>
      <c r="C23" s="4"/>
      <c r="D23" s="4"/>
      <c r="E23" s="88"/>
    </row>
    <row r="24" spans="1:5" s="3" customFormat="1">
      <c r="A24" s="82"/>
      <c r="B24" s="82"/>
      <c r="C24" s="4"/>
      <c r="D24" s="4"/>
      <c r="E24" s="89"/>
    </row>
    <row r="25" spans="1:5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8" t="s">
        <v>337</v>
      </c>
    </row>
    <row r="30" spans="1:5">
      <c r="A30" s="198"/>
    </row>
    <row r="31" spans="1:5">
      <c r="A31" s="198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H9" sqref="H9"/>
    </sheetView>
  </sheetViews>
  <sheetFormatPr defaultRowHeight="12.75"/>
  <cols>
    <col min="1" max="1" width="5.42578125" style="167" customWidth="1"/>
    <col min="2" max="2" width="20.85546875" style="167" customWidth="1"/>
    <col min="3" max="3" width="26" style="167" customWidth="1"/>
    <col min="4" max="4" width="17" style="167" customWidth="1"/>
    <col min="5" max="5" width="18.140625" style="167" customWidth="1"/>
    <col min="6" max="6" width="14.7109375" style="167" customWidth="1"/>
    <col min="7" max="7" width="15.5703125" style="167" customWidth="1"/>
    <col min="8" max="8" width="14.7109375" style="167" customWidth="1"/>
    <col min="9" max="9" width="29.7109375" style="167" customWidth="1"/>
    <col min="10" max="10" width="0" style="167" hidden="1" customWidth="1"/>
    <col min="11" max="16384" width="9.140625" style="167"/>
  </cols>
  <sheetData>
    <row r="1" spans="1:10" ht="15">
      <c r="A1" s="68" t="s">
        <v>371</v>
      </c>
      <c r="B1" s="68"/>
      <c r="C1" s="71"/>
      <c r="D1" s="71"/>
      <c r="E1" s="71"/>
      <c r="F1" s="71"/>
      <c r="G1" s="243"/>
      <c r="H1" s="243"/>
      <c r="I1" s="362" t="s">
        <v>97</v>
      </c>
      <c r="J1" s="362"/>
    </row>
    <row r="2" spans="1:10" ht="15">
      <c r="A2" s="70" t="s">
        <v>104</v>
      </c>
      <c r="B2" s="68"/>
      <c r="C2" s="71"/>
      <c r="D2" s="71"/>
      <c r="E2" s="71"/>
      <c r="F2" s="71"/>
      <c r="G2" s="243"/>
      <c r="H2" s="243"/>
      <c r="I2" s="365"/>
      <c r="J2" s="365"/>
    </row>
    <row r="3" spans="1:10" ht="15">
      <c r="A3" s="70"/>
      <c r="B3" s="70"/>
      <c r="C3" s="68"/>
      <c r="D3" s="68"/>
      <c r="E3" s="68"/>
      <c r="F3" s="68"/>
      <c r="G3" s="243"/>
      <c r="H3" s="243"/>
      <c r="I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74">
        <f>'ფორმა N1'!D4</f>
        <v>0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42"/>
      <c r="B7" s="242"/>
      <c r="C7" s="242"/>
      <c r="D7" s="242"/>
      <c r="E7" s="242"/>
      <c r="F7" s="242"/>
      <c r="G7" s="72"/>
      <c r="H7" s="72"/>
      <c r="I7" s="72"/>
    </row>
    <row r="8" spans="1:10" ht="45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2" t="s">
        <v>283</v>
      </c>
    </row>
    <row r="9" spans="1:10" ht="15">
      <c r="A9" s="92">
        <v>1</v>
      </c>
      <c r="B9" s="92" t="s">
        <v>414</v>
      </c>
      <c r="C9" s="92" t="s">
        <v>415</v>
      </c>
      <c r="D9" s="92">
        <v>1024062356</v>
      </c>
      <c r="E9" s="92" t="s">
        <v>416</v>
      </c>
      <c r="F9" s="92" t="s">
        <v>283</v>
      </c>
      <c r="G9" s="4">
        <v>150</v>
      </c>
      <c r="H9" s="4"/>
      <c r="I9" s="4">
        <v>37.5</v>
      </c>
      <c r="J9" s="212" t="s">
        <v>0</v>
      </c>
    </row>
    <row r="10" spans="1:10" ht="15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>
      <c r="A25" s="81"/>
      <c r="B25" s="93"/>
      <c r="C25" s="93"/>
      <c r="D25" s="93"/>
      <c r="E25" s="93"/>
      <c r="F25" s="81" t="s">
        <v>357</v>
      </c>
      <c r="G25" s="80">
        <f>SUM(G9:G24)</f>
        <v>150</v>
      </c>
      <c r="H25" s="80">
        <f>SUM(H9:H24)</f>
        <v>0</v>
      </c>
      <c r="I25" s="80">
        <f>SUM(I9:I24)</f>
        <v>37.5</v>
      </c>
    </row>
    <row r="26" spans="1:9" ht="15">
      <c r="A26" s="210"/>
      <c r="B26" s="210"/>
      <c r="C26" s="210"/>
      <c r="D26" s="210"/>
      <c r="E26" s="210"/>
      <c r="F26" s="210"/>
      <c r="G26" s="210"/>
      <c r="H26" s="166"/>
      <c r="I26" s="166"/>
    </row>
    <row r="27" spans="1:9" ht="15">
      <c r="A27" s="211" t="s">
        <v>372</v>
      </c>
      <c r="B27" s="211"/>
      <c r="C27" s="210"/>
      <c r="D27" s="210"/>
      <c r="E27" s="210"/>
      <c r="F27" s="210"/>
      <c r="G27" s="210"/>
      <c r="H27" s="166"/>
      <c r="I27" s="166"/>
    </row>
    <row r="28" spans="1:9" ht="15">
      <c r="A28" s="211"/>
      <c r="B28" s="211"/>
      <c r="C28" s="210"/>
      <c r="D28" s="210"/>
      <c r="E28" s="210"/>
      <c r="F28" s="210"/>
      <c r="G28" s="210"/>
      <c r="H28" s="166"/>
      <c r="I28" s="166"/>
    </row>
    <row r="29" spans="1:9" ht="15">
      <c r="A29" s="211"/>
      <c r="B29" s="211"/>
      <c r="C29" s="166"/>
      <c r="D29" s="166"/>
      <c r="E29" s="166"/>
      <c r="F29" s="166"/>
      <c r="G29" s="166"/>
      <c r="H29" s="166"/>
      <c r="I29" s="166"/>
    </row>
    <row r="30" spans="1:9" ht="15">
      <c r="A30" s="211"/>
      <c r="B30" s="211"/>
      <c r="C30" s="166"/>
      <c r="D30" s="166"/>
      <c r="E30" s="166"/>
      <c r="F30" s="166"/>
      <c r="G30" s="166"/>
      <c r="H30" s="166"/>
      <c r="I30" s="166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72" t="s">
        <v>96</v>
      </c>
      <c r="B32" s="172"/>
      <c r="C32" s="166"/>
      <c r="D32" s="166"/>
      <c r="E32" s="166"/>
      <c r="F32" s="166"/>
      <c r="G32" s="166"/>
      <c r="H32" s="166"/>
      <c r="I32" s="166"/>
    </row>
    <row r="33" spans="1:9" ht="15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15">
      <c r="A34" s="166"/>
      <c r="B34" s="166"/>
      <c r="C34" s="166"/>
      <c r="D34" s="166"/>
      <c r="E34" s="170"/>
      <c r="F34" s="170"/>
      <c r="G34" s="170"/>
      <c r="H34" s="166"/>
      <c r="I34" s="166"/>
    </row>
    <row r="35" spans="1:9" ht="15">
      <c r="A35" s="172"/>
      <c r="B35" s="172"/>
      <c r="C35" s="172" t="s">
        <v>324</v>
      </c>
      <c r="D35" s="172"/>
      <c r="E35" s="172"/>
      <c r="F35" s="172"/>
      <c r="G35" s="172"/>
      <c r="H35" s="166"/>
      <c r="I35" s="166"/>
    </row>
    <row r="36" spans="1:9" ht="15">
      <c r="A36" s="166"/>
      <c r="B36" s="166"/>
      <c r="C36" s="166" t="s">
        <v>323</v>
      </c>
      <c r="D36" s="166"/>
      <c r="E36" s="166"/>
      <c r="F36" s="166"/>
      <c r="G36" s="166"/>
      <c r="H36" s="166"/>
      <c r="I36" s="166"/>
    </row>
    <row r="37" spans="1:9">
      <c r="A37" s="174"/>
      <c r="B37" s="174"/>
      <c r="C37" s="174" t="s">
        <v>103</v>
      </c>
      <c r="D37" s="174"/>
      <c r="E37" s="174"/>
      <c r="F37" s="174"/>
      <c r="G37" s="17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4" sqref="A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1"/>
      <c r="C1" s="71"/>
      <c r="D1" s="71"/>
      <c r="E1" s="71"/>
      <c r="F1" s="71"/>
      <c r="G1" s="362" t="s">
        <v>97</v>
      </c>
      <c r="H1" s="362"/>
      <c r="I1" s="341"/>
    </row>
    <row r="2" spans="1:9" ht="15">
      <c r="A2" s="70" t="s">
        <v>104</v>
      </c>
      <c r="B2" s="71"/>
      <c r="C2" s="71"/>
      <c r="D2" s="71"/>
      <c r="E2" s="71"/>
      <c r="F2" s="71"/>
      <c r="G2" s="365"/>
      <c r="H2" s="365"/>
      <c r="I2" s="70"/>
    </row>
    <row r="3" spans="1:9" ht="15">
      <c r="A3" s="70"/>
      <c r="B3" s="70"/>
      <c r="C3" s="70"/>
      <c r="D3" s="70"/>
      <c r="E3" s="70"/>
      <c r="F3" s="70"/>
      <c r="G3" s="243"/>
      <c r="H3" s="243"/>
      <c r="I3" s="341"/>
    </row>
    <row r="4" spans="1:9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74">
        <f>'ფორმა N1'!D4</f>
        <v>0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42"/>
      <c r="B7" s="242"/>
      <c r="C7" s="242"/>
      <c r="D7" s="242"/>
      <c r="E7" s="242"/>
      <c r="F7" s="242"/>
      <c r="G7" s="72"/>
      <c r="H7" s="72"/>
      <c r="I7" s="341"/>
    </row>
    <row r="8" spans="1:9" ht="45">
      <c r="A8" s="337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>
      <c r="A9" s="338"/>
      <c r="B9" s="339"/>
      <c r="C9" s="92"/>
      <c r="D9" s="92"/>
      <c r="E9" s="92"/>
      <c r="F9" s="92"/>
      <c r="G9" s="92"/>
      <c r="H9" s="4"/>
      <c r="I9" s="4"/>
    </row>
    <row r="10" spans="1:9" ht="15">
      <c r="A10" s="338"/>
      <c r="B10" s="339"/>
      <c r="C10" s="92"/>
      <c r="D10" s="92"/>
      <c r="E10" s="92"/>
      <c r="F10" s="92"/>
      <c r="G10" s="92"/>
      <c r="H10" s="4"/>
      <c r="I10" s="4"/>
    </row>
    <row r="11" spans="1:9" ht="15">
      <c r="A11" s="338"/>
      <c r="B11" s="339"/>
      <c r="C11" s="81"/>
      <c r="D11" s="81"/>
      <c r="E11" s="81"/>
      <c r="F11" s="81"/>
      <c r="G11" s="81"/>
      <c r="H11" s="4"/>
      <c r="I11" s="4"/>
    </row>
    <row r="12" spans="1:9" ht="15">
      <c r="A12" s="338"/>
      <c r="B12" s="339"/>
      <c r="C12" s="81"/>
      <c r="D12" s="81"/>
      <c r="E12" s="81"/>
      <c r="F12" s="81"/>
      <c r="G12" s="81"/>
      <c r="H12" s="4"/>
      <c r="I12" s="4"/>
    </row>
    <row r="13" spans="1:9" ht="15">
      <c r="A13" s="338"/>
      <c r="B13" s="339"/>
      <c r="C13" s="81"/>
      <c r="D13" s="81"/>
      <c r="E13" s="81"/>
      <c r="F13" s="81"/>
      <c r="G13" s="81"/>
      <c r="H13" s="4"/>
      <c r="I13" s="4"/>
    </row>
    <row r="14" spans="1:9" ht="15">
      <c r="A14" s="338"/>
      <c r="B14" s="339"/>
      <c r="C14" s="81"/>
      <c r="D14" s="81"/>
      <c r="E14" s="81"/>
      <c r="F14" s="81"/>
      <c r="G14" s="81"/>
      <c r="H14" s="4"/>
      <c r="I14" s="4"/>
    </row>
    <row r="15" spans="1:9" ht="15">
      <c r="A15" s="338"/>
      <c r="B15" s="339"/>
      <c r="C15" s="81"/>
      <c r="D15" s="81"/>
      <c r="E15" s="81"/>
      <c r="F15" s="81"/>
      <c r="G15" s="81"/>
      <c r="H15" s="4"/>
      <c r="I15" s="4"/>
    </row>
    <row r="16" spans="1:9" ht="15">
      <c r="A16" s="338"/>
      <c r="B16" s="339"/>
      <c r="C16" s="81"/>
      <c r="D16" s="81"/>
      <c r="E16" s="81"/>
      <c r="F16" s="81"/>
      <c r="G16" s="81"/>
      <c r="H16" s="4"/>
      <c r="I16" s="4"/>
    </row>
    <row r="17" spans="1:9" ht="15">
      <c r="A17" s="338"/>
      <c r="B17" s="339"/>
      <c r="C17" s="81"/>
      <c r="D17" s="81"/>
      <c r="E17" s="81"/>
      <c r="F17" s="81"/>
      <c r="G17" s="81"/>
      <c r="H17" s="4"/>
      <c r="I17" s="4"/>
    </row>
    <row r="18" spans="1:9" ht="15">
      <c r="A18" s="338"/>
      <c r="B18" s="339"/>
      <c r="C18" s="81"/>
      <c r="D18" s="81"/>
      <c r="E18" s="81"/>
      <c r="F18" s="81"/>
      <c r="G18" s="81"/>
      <c r="H18" s="4"/>
      <c r="I18" s="4"/>
    </row>
    <row r="19" spans="1:9" ht="15">
      <c r="A19" s="338"/>
      <c r="B19" s="339"/>
      <c r="C19" s="81"/>
      <c r="D19" s="81"/>
      <c r="E19" s="81"/>
      <c r="F19" s="81"/>
      <c r="G19" s="81"/>
      <c r="H19" s="4"/>
      <c r="I19" s="4"/>
    </row>
    <row r="20" spans="1:9" ht="15">
      <c r="A20" s="338"/>
      <c r="B20" s="339"/>
      <c r="C20" s="81"/>
      <c r="D20" s="81"/>
      <c r="E20" s="81"/>
      <c r="F20" s="81"/>
      <c r="G20" s="81"/>
      <c r="H20" s="4"/>
      <c r="I20" s="4"/>
    </row>
    <row r="21" spans="1:9" ht="15">
      <c r="A21" s="338"/>
      <c r="B21" s="339"/>
      <c r="C21" s="81"/>
      <c r="D21" s="81"/>
      <c r="E21" s="81"/>
      <c r="F21" s="81"/>
      <c r="G21" s="81"/>
      <c r="H21" s="4"/>
      <c r="I21" s="4"/>
    </row>
    <row r="22" spans="1:9" ht="15">
      <c r="A22" s="338"/>
      <c r="B22" s="339"/>
      <c r="C22" s="81"/>
      <c r="D22" s="81"/>
      <c r="E22" s="81"/>
      <c r="F22" s="81"/>
      <c r="G22" s="81"/>
      <c r="H22" s="4"/>
      <c r="I22" s="4"/>
    </row>
    <row r="23" spans="1:9" ht="15">
      <c r="A23" s="338"/>
      <c r="B23" s="339"/>
      <c r="C23" s="81"/>
      <c r="D23" s="81"/>
      <c r="E23" s="81"/>
      <c r="F23" s="81"/>
      <c r="G23" s="81"/>
      <c r="H23" s="4"/>
      <c r="I23" s="4"/>
    </row>
    <row r="24" spans="1:9" ht="15">
      <c r="A24" s="338"/>
      <c r="B24" s="339"/>
      <c r="C24" s="81"/>
      <c r="D24" s="81"/>
      <c r="E24" s="81"/>
      <c r="F24" s="81"/>
      <c r="G24" s="81"/>
      <c r="H24" s="4"/>
      <c r="I24" s="4"/>
    </row>
    <row r="25" spans="1:9" ht="15">
      <c r="A25" s="338"/>
      <c r="B25" s="339"/>
      <c r="C25" s="81"/>
      <c r="D25" s="81"/>
      <c r="E25" s="81"/>
      <c r="F25" s="81"/>
      <c r="G25" s="81"/>
      <c r="H25" s="4"/>
      <c r="I25" s="4"/>
    </row>
    <row r="26" spans="1:9" ht="15">
      <c r="A26" s="338"/>
      <c r="B26" s="339"/>
      <c r="C26" s="81"/>
      <c r="D26" s="81"/>
      <c r="E26" s="81"/>
      <c r="F26" s="81"/>
      <c r="G26" s="81"/>
      <c r="H26" s="4"/>
      <c r="I26" s="4"/>
    </row>
    <row r="27" spans="1:9" ht="15">
      <c r="A27" s="338"/>
      <c r="B27" s="339"/>
      <c r="C27" s="81"/>
      <c r="D27" s="81"/>
      <c r="E27" s="81"/>
      <c r="F27" s="81"/>
      <c r="G27" s="81"/>
      <c r="H27" s="4"/>
      <c r="I27" s="4"/>
    </row>
    <row r="28" spans="1:9" ht="15">
      <c r="A28" s="338"/>
      <c r="B28" s="339"/>
      <c r="C28" s="81"/>
      <c r="D28" s="81"/>
      <c r="E28" s="81"/>
      <c r="F28" s="81"/>
      <c r="G28" s="81"/>
      <c r="H28" s="4"/>
      <c r="I28" s="4"/>
    </row>
    <row r="29" spans="1:9" ht="15">
      <c r="A29" s="338"/>
      <c r="B29" s="339"/>
      <c r="C29" s="81"/>
      <c r="D29" s="81"/>
      <c r="E29" s="81"/>
      <c r="F29" s="81"/>
      <c r="G29" s="81"/>
      <c r="H29" s="4"/>
      <c r="I29" s="4"/>
    </row>
    <row r="30" spans="1:9" ht="15">
      <c r="A30" s="338"/>
      <c r="B30" s="339"/>
      <c r="C30" s="81"/>
      <c r="D30" s="81"/>
      <c r="E30" s="81"/>
      <c r="F30" s="81"/>
      <c r="G30" s="81"/>
      <c r="H30" s="4"/>
      <c r="I30" s="4"/>
    </row>
    <row r="31" spans="1:9" ht="15">
      <c r="A31" s="338"/>
      <c r="B31" s="339"/>
      <c r="C31" s="81"/>
      <c r="D31" s="81"/>
      <c r="E31" s="81"/>
      <c r="F31" s="81"/>
      <c r="G31" s="81"/>
      <c r="H31" s="4"/>
      <c r="I31" s="4"/>
    </row>
    <row r="32" spans="1:9" ht="15">
      <c r="A32" s="338"/>
      <c r="B32" s="339"/>
      <c r="C32" s="81"/>
      <c r="D32" s="81"/>
      <c r="E32" s="81"/>
      <c r="F32" s="81"/>
      <c r="G32" s="81"/>
      <c r="H32" s="4"/>
      <c r="I32" s="4"/>
    </row>
    <row r="33" spans="1:9" ht="15">
      <c r="A33" s="338"/>
      <c r="B33" s="339"/>
      <c r="C33" s="81"/>
      <c r="D33" s="81"/>
      <c r="E33" s="81"/>
      <c r="F33" s="81"/>
      <c r="G33" s="81"/>
      <c r="H33" s="4"/>
      <c r="I33" s="4"/>
    </row>
    <row r="34" spans="1:9" ht="15">
      <c r="A34" s="338"/>
      <c r="B34" s="340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8"/>
      <c r="B37" s="43"/>
      <c r="C37" s="43"/>
      <c r="D37" s="43"/>
      <c r="E37" s="43"/>
      <c r="F37" s="43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H9" sqref="H9"/>
    </sheetView>
  </sheetViews>
  <sheetFormatPr defaultRowHeight="12.75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>
      <c r="A1" s="68" t="s">
        <v>375</v>
      </c>
      <c r="B1" s="68"/>
      <c r="C1" s="71"/>
      <c r="D1" s="71"/>
      <c r="E1" s="71"/>
      <c r="F1" s="71"/>
      <c r="G1" s="362" t="s">
        <v>97</v>
      </c>
      <c r="H1" s="362"/>
    </row>
    <row r="2" spans="1:10" ht="15">
      <c r="A2" s="70" t="s">
        <v>104</v>
      </c>
      <c r="B2" s="68"/>
      <c r="C2" s="71"/>
      <c r="D2" s="71"/>
      <c r="E2" s="71"/>
      <c r="F2" s="71"/>
      <c r="G2" s="365"/>
      <c r="H2" s="365"/>
    </row>
    <row r="3" spans="1:10" ht="15">
      <c r="A3" s="70"/>
      <c r="B3" s="70"/>
      <c r="C3" s="70"/>
      <c r="D3" s="70"/>
      <c r="E3" s="70"/>
      <c r="F3" s="70"/>
      <c r="G3" s="243"/>
      <c r="H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>
      <c r="A5" s="74">
        <f>'ფორმა N1'!D4</f>
        <v>0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42"/>
      <c r="B7" s="242"/>
      <c r="C7" s="242"/>
      <c r="D7" s="242"/>
      <c r="E7" s="242"/>
      <c r="F7" s="242"/>
      <c r="G7" s="72"/>
      <c r="H7" s="72"/>
    </row>
    <row r="8" spans="1:10" ht="30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2" t="s">
        <v>283</v>
      </c>
    </row>
    <row r="9" spans="1:10" ht="15">
      <c r="A9" s="92">
        <v>1</v>
      </c>
      <c r="B9" s="92" t="s">
        <v>417</v>
      </c>
      <c r="C9" s="92" t="s">
        <v>418</v>
      </c>
      <c r="D9" s="92">
        <v>1024028569</v>
      </c>
      <c r="E9" s="92" t="s">
        <v>419</v>
      </c>
      <c r="F9" s="92" t="s">
        <v>420</v>
      </c>
      <c r="G9" s="4">
        <v>500</v>
      </c>
      <c r="H9" s="4"/>
      <c r="J9" s="212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282</v>
      </c>
      <c r="G34" s="80">
        <f>SUM(G9:G33)</f>
        <v>500</v>
      </c>
      <c r="H34" s="80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66"/>
      <c r="I35" s="166"/>
    </row>
    <row r="36" spans="1:9" ht="15">
      <c r="A36" s="211" t="s">
        <v>376</v>
      </c>
      <c r="B36" s="211"/>
      <c r="C36" s="210"/>
      <c r="D36" s="210"/>
      <c r="E36" s="210"/>
      <c r="F36" s="210"/>
      <c r="G36" s="210"/>
      <c r="H36" s="166"/>
      <c r="I36" s="166"/>
    </row>
    <row r="37" spans="1:9" ht="15">
      <c r="A37" s="211"/>
      <c r="B37" s="211"/>
      <c r="C37" s="210"/>
      <c r="D37" s="210"/>
      <c r="E37" s="210"/>
      <c r="F37" s="210"/>
      <c r="G37" s="210"/>
      <c r="H37" s="166"/>
      <c r="I37" s="166"/>
    </row>
    <row r="38" spans="1:9" ht="15">
      <c r="A38" s="211"/>
      <c r="B38" s="211"/>
      <c r="C38" s="166"/>
      <c r="D38" s="166"/>
      <c r="E38" s="166"/>
      <c r="F38" s="166"/>
      <c r="G38" s="166"/>
      <c r="H38" s="166"/>
      <c r="I38" s="166"/>
    </row>
    <row r="39" spans="1:9" ht="15">
      <c r="A39" s="211"/>
      <c r="B39" s="211"/>
      <c r="C39" s="166"/>
      <c r="D39" s="166"/>
      <c r="E39" s="166"/>
      <c r="F39" s="166"/>
      <c r="G39" s="166"/>
      <c r="H39" s="166"/>
      <c r="I39" s="166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>
      <c r="A44" s="172"/>
      <c r="B44" s="172"/>
      <c r="C44" s="172" t="s">
        <v>340</v>
      </c>
      <c r="D44" s="172"/>
      <c r="E44" s="210"/>
      <c r="F44" s="172"/>
      <c r="G44" s="172"/>
      <c r="H44" s="166"/>
      <c r="I44" s="173"/>
    </row>
    <row r="45" spans="1:9" ht="15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A2" sqref="A2:D2"/>
    </sheetView>
  </sheetViews>
  <sheetFormatPr defaultRowHeight="12.75"/>
  <cols>
    <col min="1" max="1" width="5.42578125" style="167" customWidth="1"/>
    <col min="2" max="2" width="27.5703125" style="167" customWidth="1"/>
    <col min="3" max="3" width="19.28515625" style="167" customWidth="1"/>
    <col min="4" max="4" width="16.85546875" style="167" customWidth="1"/>
    <col min="5" max="5" width="13.140625" style="167" customWidth="1"/>
    <col min="6" max="6" width="17" style="167" customWidth="1"/>
    <col min="7" max="7" width="13.7109375" style="167" customWidth="1"/>
    <col min="8" max="8" width="19.42578125" style="167" bestFit="1" customWidth="1"/>
    <col min="9" max="9" width="18.5703125" style="167" bestFit="1" customWidth="1"/>
    <col min="10" max="10" width="16.7109375" style="167" customWidth="1"/>
    <col min="11" max="11" width="17.7109375" style="167" customWidth="1"/>
    <col min="12" max="12" width="12.85546875" style="167" customWidth="1"/>
    <col min="13" max="16384" width="9.140625" style="167"/>
  </cols>
  <sheetData>
    <row r="2" spans="1:12" ht="15">
      <c r="A2" s="370" t="s">
        <v>377</v>
      </c>
      <c r="B2" s="370"/>
      <c r="C2" s="370"/>
      <c r="D2" s="370"/>
      <c r="E2" s="328"/>
      <c r="F2" s="71"/>
      <c r="G2" s="71"/>
      <c r="H2" s="71"/>
      <c r="I2" s="71"/>
      <c r="J2" s="243"/>
      <c r="K2" s="244"/>
      <c r="L2" s="244" t="s">
        <v>97</v>
      </c>
    </row>
    <row r="3" spans="1:12" ht="15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3"/>
      <c r="K3" s="365"/>
      <c r="L3" s="365"/>
    </row>
    <row r="4" spans="1:12" ht="15">
      <c r="A4" s="70"/>
      <c r="B4" s="70"/>
      <c r="C4" s="68"/>
      <c r="D4" s="68"/>
      <c r="E4" s="68"/>
      <c r="F4" s="68"/>
      <c r="G4" s="68"/>
      <c r="H4" s="68"/>
      <c r="I4" s="68"/>
      <c r="J4" s="243"/>
      <c r="K4" s="243"/>
      <c r="L4" s="243"/>
    </row>
    <row r="5" spans="1:12" ht="15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>
      <c r="A6" s="74">
        <f>'ფორმა N1'!D4</f>
        <v>0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>
      <c r="A8" s="242"/>
      <c r="B8" s="242"/>
      <c r="C8" s="242"/>
      <c r="D8" s="242"/>
      <c r="E8" s="242"/>
      <c r="F8" s="242"/>
      <c r="G8" s="242"/>
      <c r="H8" s="242"/>
      <c r="I8" s="242"/>
      <c r="J8" s="72"/>
      <c r="K8" s="72"/>
      <c r="L8" s="72"/>
    </row>
    <row r="9" spans="1:12" ht="45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15">
      <c r="A10" s="92">
        <v>1</v>
      </c>
      <c r="B10" s="329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>
      <c r="A11" s="92">
        <v>2</v>
      </c>
      <c r="B11" s="329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>
      <c r="A12" s="92">
        <v>3</v>
      </c>
      <c r="B12" s="329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>
      <c r="A13" s="92">
        <v>4</v>
      </c>
      <c r="B13" s="329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>
      <c r="A14" s="92">
        <v>5</v>
      </c>
      <c r="B14" s="329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>
      <c r="A15" s="92">
        <v>6</v>
      </c>
      <c r="B15" s="329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>
      <c r="A16" s="92">
        <v>7</v>
      </c>
      <c r="B16" s="329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>
      <c r="A17" s="92">
        <v>8</v>
      </c>
      <c r="B17" s="329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>
      <c r="A18" s="92">
        <v>9</v>
      </c>
      <c r="B18" s="329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>
      <c r="A19" s="92">
        <v>10</v>
      </c>
      <c r="B19" s="329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>
      <c r="A20" s="92">
        <v>11</v>
      </c>
      <c r="B20" s="329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>
      <c r="A21" s="92">
        <v>12</v>
      </c>
      <c r="B21" s="329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>
      <c r="A22" s="92">
        <v>13</v>
      </c>
      <c r="B22" s="329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>
      <c r="A23" s="92">
        <v>14</v>
      </c>
      <c r="B23" s="329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>
      <c r="A24" s="92">
        <v>15</v>
      </c>
      <c r="B24" s="329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>
      <c r="A25" s="92">
        <v>16</v>
      </c>
      <c r="B25" s="329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>
      <c r="A26" s="92">
        <v>17</v>
      </c>
      <c r="B26" s="329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>
      <c r="A27" s="92">
        <v>18</v>
      </c>
      <c r="B27" s="329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>
      <c r="A28" s="92">
        <v>19</v>
      </c>
      <c r="B28" s="329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>
      <c r="A29" s="92">
        <v>20</v>
      </c>
      <c r="B29" s="329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>
      <c r="A30" s="92">
        <v>21</v>
      </c>
      <c r="B30" s="329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>
      <c r="A31" s="92">
        <v>22</v>
      </c>
      <c r="B31" s="329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>
      <c r="A32" s="92">
        <v>23</v>
      </c>
      <c r="B32" s="329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>
      <c r="A33" s="92">
        <v>24</v>
      </c>
      <c r="B33" s="329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>
      <c r="A34" s="81" t="s">
        <v>220</v>
      </c>
      <c r="B34" s="329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>
      <c r="A35" s="81"/>
      <c r="B35" s="329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0</v>
      </c>
      <c r="L35" s="81"/>
    </row>
    <row r="36" spans="1:12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166"/>
    </row>
    <row r="37" spans="1:12" ht="15">
      <c r="A37" s="211" t="s">
        <v>389</v>
      </c>
      <c r="B37" s="211"/>
      <c r="C37" s="210"/>
      <c r="D37" s="210"/>
      <c r="E37" s="210"/>
      <c r="F37" s="210"/>
      <c r="G37" s="210"/>
      <c r="H37" s="210"/>
      <c r="I37" s="210"/>
      <c r="J37" s="210"/>
      <c r="K37" s="166"/>
    </row>
    <row r="38" spans="1:12" ht="15">
      <c r="A38" s="211" t="s">
        <v>390</v>
      </c>
      <c r="B38" s="211"/>
      <c r="C38" s="210"/>
      <c r="D38" s="210"/>
      <c r="E38" s="210"/>
      <c r="F38" s="210"/>
      <c r="G38" s="210"/>
      <c r="H38" s="210"/>
      <c r="I38" s="210"/>
      <c r="J38" s="210"/>
      <c r="K38" s="166"/>
    </row>
    <row r="39" spans="1:12" ht="15">
      <c r="A39" s="198" t="s">
        <v>391</v>
      </c>
      <c r="B39" s="211"/>
      <c r="C39" s="166"/>
      <c r="D39" s="166"/>
      <c r="E39" s="166"/>
      <c r="F39" s="166"/>
      <c r="G39" s="166"/>
      <c r="H39" s="166"/>
      <c r="I39" s="166"/>
      <c r="J39" s="166"/>
      <c r="K39" s="166"/>
    </row>
    <row r="40" spans="1:12" ht="15">
      <c r="A40" s="198" t="s">
        <v>392</v>
      </c>
      <c r="B40" s="211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2" ht="15" customHeight="1">
      <c r="A41" s="375" t="s">
        <v>407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</row>
    <row r="42" spans="1:12" ht="15" customHeight="1">
      <c r="A42" s="375"/>
      <c r="B42" s="375"/>
      <c r="C42" s="375"/>
      <c r="D42" s="375"/>
      <c r="E42" s="375"/>
      <c r="F42" s="375"/>
      <c r="G42" s="375"/>
      <c r="H42" s="375"/>
      <c r="I42" s="375"/>
      <c r="J42" s="375"/>
      <c r="K42" s="375"/>
    </row>
    <row r="43" spans="1:12" ht="12.7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2" ht="15">
      <c r="A44" s="371" t="s">
        <v>96</v>
      </c>
      <c r="B44" s="371"/>
      <c r="C44" s="330"/>
      <c r="D44" s="331"/>
      <c r="E44" s="331"/>
      <c r="F44" s="330"/>
      <c r="G44" s="330"/>
      <c r="H44" s="330"/>
      <c r="I44" s="330"/>
      <c r="J44" s="330"/>
      <c r="K44" s="166"/>
    </row>
    <row r="45" spans="1:12" ht="15">
      <c r="A45" s="330"/>
      <c r="B45" s="331"/>
      <c r="C45" s="330"/>
      <c r="D45" s="331"/>
      <c r="E45" s="331"/>
      <c r="F45" s="330"/>
      <c r="G45" s="330"/>
      <c r="H45" s="330"/>
      <c r="I45" s="330"/>
      <c r="J45" s="332"/>
      <c r="K45" s="166"/>
    </row>
    <row r="46" spans="1:12" ht="15" customHeight="1">
      <c r="A46" s="330"/>
      <c r="B46" s="331"/>
      <c r="C46" s="372" t="s">
        <v>212</v>
      </c>
      <c r="D46" s="372"/>
      <c r="E46" s="333"/>
      <c r="F46" s="334"/>
      <c r="G46" s="373" t="s">
        <v>393</v>
      </c>
      <c r="H46" s="373"/>
      <c r="I46" s="373"/>
      <c r="J46" s="335"/>
      <c r="K46" s="166"/>
    </row>
    <row r="47" spans="1:12" ht="15">
      <c r="A47" s="330"/>
      <c r="B47" s="331"/>
      <c r="C47" s="330"/>
      <c r="D47" s="331"/>
      <c r="E47" s="331"/>
      <c r="F47" s="330"/>
      <c r="G47" s="374"/>
      <c r="H47" s="374"/>
      <c r="I47" s="374"/>
      <c r="J47" s="335"/>
      <c r="K47" s="166"/>
    </row>
    <row r="48" spans="1:12" ht="15">
      <c r="A48" s="330"/>
      <c r="B48" s="331"/>
      <c r="C48" s="369" t="s">
        <v>103</v>
      </c>
      <c r="D48" s="369"/>
      <c r="E48" s="333"/>
      <c r="F48" s="334"/>
      <c r="G48" s="330"/>
      <c r="H48" s="330"/>
      <c r="I48" s="330"/>
      <c r="J48" s="330"/>
      <c r="K48" s="16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abSelected="1" view="pageBreakPreview" zoomScale="80" zoomScaleSheetLayoutView="80" workbookViewId="0">
      <selection activeCell="A5" sqref="A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2"/>
      <c r="C1" s="376" t="s">
        <v>162</v>
      </c>
      <c r="D1" s="376"/>
      <c r="E1" s="98"/>
    </row>
    <row r="2" spans="1:5">
      <c r="A2" s="70" t="s">
        <v>104</v>
      </c>
      <c r="B2" s="112"/>
      <c r="C2" s="71"/>
      <c r="D2" s="207"/>
      <c r="E2" s="98"/>
    </row>
    <row r="3" spans="1:5">
      <c r="A3" s="107"/>
      <c r="B3" s="112"/>
      <c r="C3" s="71"/>
      <c r="D3" s="71"/>
      <c r="E3" s="98"/>
    </row>
    <row r="4" spans="1:5">
      <c r="A4" s="70" t="e">
        <f>#REF!</f>
        <v>#REF!</v>
      </c>
      <c r="B4" s="70"/>
      <c r="C4" s="70"/>
      <c r="D4" s="70"/>
      <c r="E4" s="101"/>
    </row>
    <row r="5" spans="1:5">
      <c r="A5" s="110">
        <f>'ფორმა N1'!D4</f>
        <v>0</v>
      </c>
      <c r="B5" s="111"/>
      <c r="C5" s="111"/>
      <c r="D5" s="58"/>
      <c r="E5" s="101"/>
    </row>
    <row r="6" spans="1:5">
      <c r="A6" s="71"/>
      <c r="B6" s="70"/>
      <c r="C6" s="70"/>
      <c r="D6" s="70"/>
      <c r="E6" s="101"/>
    </row>
    <row r="7" spans="1:5">
      <c r="A7" s="106"/>
      <c r="B7" s="113"/>
      <c r="C7" s="114"/>
      <c r="D7" s="114"/>
      <c r="E7" s="98"/>
    </row>
    <row r="8" spans="1:5" ht="45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>
      <c r="A9" s="48"/>
      <c r="B9" s="49"/>
      <c r="C9" s="137"/>
      <c r="D9" s="137"/>
      <c r="E9" s="98"/>
    </row>
    <row r="10" spans="1:5">
      <c r="A10" s="50" t="s">
        <v>155</v>
      </c>
      <c r="B10" s="51"/>
      <c r="C10" s="116">
        <f>SUM(C11,C34)</f>
        <v>0</v>
      </c>
      <c r="D10" s="116">
        <f>SUM(D11,D34)</f>
        <v>0</v>
      </c>
      <c r="E10" s="98"/>
    </row>
    <row r="11" spans="1:5">
      <c r="A11" s="52" t="s">
        <v>156</v>
      </c>
      <c r="B11" s="53"/>
      <c r="C11" s="79">
        <f>SUM(C12:C32)</f>
        <v>0</v>
      </c>
      <c r="D11" s="79">
        <f>SUM(D12:D32)</f>
        <v>0</v>
      </c>
      <c r="E11" s="98"/>
    </row>
    <row r="12" spans="1:5">
      <c r="A12" s="56">
        <v>1110</v>
      </c>
      <c r="B12" s="55" t="s">
        <v>106</v>
      </c>
      <c r="C12" s="8"/>
      <c r="D12" s="8"/>
      <c r="E12" s="98"/>
    </row>
    <row r="13" spans="1:5">
      <c r="A13" s="56">
        <v>1120</v>
      </c>
      <c r="B13" s="55" t="s">
        <v>107</v>
      </c>
      <c r="C13" s="8"/>
      <c r="D13" s="8"/>
      <c r="E13" s="98"/>
    </row>
    <row r="14" spans="1:5">
      <c r="A14" s="56">
        <v>1211</v>
      </c>
      <c r="B14" s="55" t="s">
        <v>108</v>
      </c>
      <c r="C14" s="8"/>
      <c r="D14" s="8"/>
      <c r="E14" s="98"/>
    </row>
    <row r="15" spans="1:5">
      <c r="A15" s="56">
        <v>1212</v>
      </c>
      <c r="B15" s="55" t="s">
        <v>109</v>
      </c>
      <c r="C15" s="8"/>
      <c r="D15" s="8"/>
      <c r="E15" s="98"/>
    </row>
    <row r="16" spans="1:5">
      <c r="A16" s="56">
        <v>1213</v>
      </c>
      <c r="B16" s="55" t="s">
        <v>110</v>
      </c>
      <c r="C16" s="8"/>
      <c r="D16" s="8"/>
      <c r="E16" s="98"/>
    </row>
    <row r="17" spans="1:5">
      <c r="A17" s="56">
        <v>1214</v>
      </c>
      <c r="B17" s="55" t="s">
        <v>111</v>
      </c>
      <c r="C17" s="8"/>
      <c r="D17" s="8"/>
      <c r="E17" s="98"/>
    </row>
    <row r="18" spans="1:5">
      <c r="A18" s="56">
        <v>1215</v>
      </c>
      <c r="B18" s="55" t="s">
        <v>112</v>
      </c>
      <c r="C18" s="8"/>
      <c r="D18" s="8"/>
      <c r="E18" s="98"/>
    </row>
    <row r="19" spans="1:5">
      <c r="A19" s="56">
        <v>1300</v>
      </c>
      <c r="B19" s="55" t="s">
        <v>113</v>
      </c>
      <c r="C19" s="8"/>
      <c r="D19" s="8"/>
      <c r="E19" s="98"/>
    </row>
    <row r="20" spans="1:5">
      <c r="A20" s="56">
        <v>1410</v>
      </c>
      <c r="B20" s="55" t="s">
        <v>114</v>
      </c>
      <c r="C20" s="8"/>
      <c r="D20" s="8"/>
      <c r="E20" s="98"/>
    </row>
    <row r="21" spans="1:5">
      <c r="A21" s="56">
        <v>1421</v>
      </c>
      <c r="B21" s="55" t="s">
        <v>115</v>
      </c>
      <c r="C21" s="8"/>
      <c r="D21" s="8"/>
      <c r="E21" s="98"/>
    </row>
    <row r="22" spans="1:5">
      <c r="A22" s="56">
        <v>1422</v>
      </c>
      <c r="B22" s="55" t="s">
        <v>116</v>
      </c>
      <c r="C22" s="8"/>
      <c r="D22" s="8"/>
      <c r="E22" s="98"/>
    </row>
    <row r="23" spans="1:5">
      <c r="A23" s="56">
        <v>1423</v>
      </c>
      <c r="B23" s="55" t="s">
        <v>117</v>
      </c>
      <c r="C23" s="8"/>
      <c r="D23" s="8"/>
      <c r="E23" s="98"/>
    </row>
    <row r="24" spans="1:5">
      <c r="A24" s="56">
        <v>1431</v>
      </c>
      <c r="B24" s="55" t="s">
        <v>118</v>
      </c>
      <c r="C24" s="8"/>
      <c r="D24" s="8"/>
      <c r="E24" s="98"/>
    </row>
    <row r="25" spans="1:5">
      <c r="A25" s="56">
        <v>1432</v>
      </c>
      <c r="B25" s="55" t="s">
        <v>119</v>
      </c>
      <c r="C25" s="8"/>
      <c r="D25" s="8"/>
      <c r="E25" s="98"/>
    </row>
    <row r="26" spans="1:5">
      <c r="A26" s="56">
        <v>1433</v>
      </c>
      <c r="B26" s="55" t="s">
        <v>120</v>
      </c>
      <c r="C26" s="8"/>
      <c r="D26" s="8"/>
      <c r="E26" s="98"/>
    </row>
    <row r="27" spans="1:5">
      <c r="A27" s="56">
        <v>1441</v>
      </c>
      <c r="B27" s="55" t="s">
        <v>121</v>
      </c>
      <c r="C27" s="8"/>
      <c r="D27" s="8"/>
      <c r="E27" s="98"/>
    </row>
    <row r="28" spans="1:5">
      <c r="A28" s="56">
        <v>1442</v>
      </c>
      <c r="B28" s="55" t="s">
        <v>122</v>
      </c>
      <c r="C28" s="8"/>
      <c r="D28" s="8"/>
      <c r="E28" s="98"/>
    </row>
    <row r="29" spans="1:5">
      <c r="A29" s="56">
        <v>1443</v>
      </c>
      <c r="B29" s="55" t="s">
        <v>123</v>
      </c>
      <c r="C29" s="8"/>
      <c r="D29" s="8"/>
      <c r="E29" s="98"/>
    </row>
    <row r="30" spans="1:5">
      <c r="A30" s="56">
        <v>1444</v>
      </c>
      <c r="B30" s="55" t="s">
        <v>124</v>
      </c>
      <c r="C30" s="8"/>
      <c r="D30" s="8"/>
      <c r="E30" s="98"/>
    </row>
    <row r="31" spans="1:5">
      <c r="A31" s="56">
        <v>1445</v>
      </c>
      <c r="B31" s="55" t="s">
        <v>125</v>
      </c>
      <c r="C31" s="8"/>
      <c r="D31" s="8"/>
      <c r="E31" s="98"/>
    </row>
    <row r="32" spans="1:5">
      <c r="A32" s="56">
        <v>1446</v>
      </c>
      <c r="B32" s="55" t="s">
        <v>126</v>
      </c>
      <c r="C32" s="8"/>
      <c r="D32" s="8"/>
      <c r="E32" s="98"/>
    </row>
    <row r="33" spans="1:5">
      <c r="A33" s="29"/>
      <c r="E33" s="98"/>
    </row>
    <row r="34" spans="1:5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>
      <c r="A35" s="56">
        <v>2110</v>
      </c>
      <c r="B35" s="55" t="s">
        <v>89</v>
      </c>
      <c r="C35" s="8"/>
      <c r="D35" s="8"/>
      <c r="E35" s="98"/>
    </row>
    <row r="36" spans="1:5">
      <c r="A36" s="56">
        <v>2120</v>
      </c>
      <c r="B36" s="55" t="s">
        <v>127</v>
      </c>
      <c r="C36" s="8"/>
      <c r="D36" s="8"/>
      <c r="E36" s="98"/>
    </row>
    <row r="37" spans="1:5">
      <c r="A37" s="56">
        <v>2130</v>
      </c>
      <c r="B37" s="55" t="s">
        <v>90</v>
      </c>
      <c r="C37" s="8"/>
      <c r="D37" s="8"/>
      <c r="E37" s="98"/>
    </row>
    <row r="38" spans="1:5">
      <c r="A38" s="56">
        <v>2140</v>
      </c>
      <c r="B38" s="55" t="s">
        <v>331</v>
      </c>
      <c r="C38" s="8"/>
      <c r="D38" s="8"/>
      <c r="E38" s="98"/>
    </row>
    <row r="39" spans="1:5">
      <c r="A39" s="56">
        <v>2150</v>
      </c>
      <c r="B39" s="55" t="s">
        <v>333</v>
      </c>
      <c r="C39" s="8"/>
      <c r="D39" s="8"/>
      <c r="E39" s="98"/>
    </row>
    <row r="40" spans="1:5">
      <c r="A40" s="56">
        <v>2220</v>
      </c>
      <c r="B40" s="55" t="s">
        <v>91</v>
      </c>
      <c r="C40" s="8"/>
      <c r="D40" s="8"/>
      <c r="E40" s="98"/>
    </row>
    <row r="41" spans="1:5">
      <c r="A41" s="56">
        <v>2300</v>
      </c>
      <c r="B41" s="55" t="s">
        <v>128</v>
      </c>
      <c r="C41" s="8"/>
      <c r="D41" s="8"/>
      <c r="E41" s="98"/>
    </row>
    <row r="42" spans="1:5">
      <c r="A42" s="56">
        <v>2400</v>
      </c>
      <c r="B42" s="55" t="s">
        <v>129</v>
      </c>
      <c r="C42" s="8"/>
      <c r="D42" s="8"/>
      <c r="E42" s="98"/>
    </row>
    <row r="43" spans="1:5">
      <c r="A43" s="30"/>
      <c r="E43" s="98"/>
    </row>
    <row r="44" spans="1:5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>
      <c r="A46" s="56">
        <v>3100</v>
      </c>
      <c r="B46" s="55" t="s">
        <v>130</v>
      </c>
      <c r="C46" s="8"/>
      <c r="D46" s="8"/>
      <c r="E46" s="98"/>
    </row>
    <row r="47" spans="1:5">
      <c r="A47" s="56">
        <v>3210</v>
      </c>
      <c r="B47" s="55" t="s">
        <v>131</v>
      </c>
      <c r="C47" s="8"/>
      <c r="D47" s="8"/>
      <c r="E47" s="98"/>
    </row>
    <row r="48" spans="1:5">
      <c r="A48" s="56">
        <v>3221</v>
      </c>
      <c r="B48" s="55" t="s">
        <v>132</v>
      </c>
      <c r="C48" s="8"/>
      <c r="D48" s="8"/>
      <c r="E48" s="98"/>
    </row>
    <row r="49" spans="1:5">
      <c r="A49" s="56">
        <v>3222</v>
      </c>
      <c r="B49" s="55" t="s">
        <v>133</v>
      </c>
      <c r="C49" s="8"/>
      <c r="D49" s="8"/>
      <c r="E49" s="98"/>
    </row>
    <row r="50" spans="1:5">
      <c r="A50" s="56">
        <v>3223</v>
      </c>
      <c r="B50" s="55" t="s">
        <v>134</v>
      </c>
      <c r="C50" s="8"/>
      <c r="D50" s="8"/>
      <c r="E50" s="98"/>
    </row>
    <row r="51" spans="1:5">
      <c r="A51" s="56">
        <v>3224</v>
      </c>
      <c r="B51" s="55" t="s">
        <v>135</v>
      </c>
      <c r="C51" s="8"/>
      <c r="D51" s="8"/>
      <c r="E51" s="98"/>
    </row>
    <row r="52" spans="1:5">
      <c r="A52" s="56">
        <v>3231</v>
      </c>
      <c r="B52" s="55" t="s">
        <v>136</v>
      </c>
      <c r="C52" s="8"/>
      <c r="D52" s="8"/>
      <c r="E52" s="98"/>
    </row>
    <row r="53" spans="1:5">
      <c r="A53" s="56">
        <v>3232</v>
      </c>
      <c r="B53" s="55" t="s">
        <v>137</v>
      </c>
      <c r="C53" s="8"/>
      <c r="D53" s="8"/>
      <c r="E53" s="98"/>
    </row>
    <row r="54" spans="1:5">
      <c r="A54" s="56">
        <v>3234</v>
      </c>
      <c r="B54" s="55" t="s">
        <v>138</v>
      </c>
      <c r="C54" s="8"/>
      <c r="D54" s="8"/>
      <c r="E54" s="98"/>
    </row>
    <row r="55" spans="1:5" ht="30">
      <c r="A55" s="56">
        <v>3236</v>
      </c>
      <c r="B55" s="55" t="s">
        <v>153</v>
      </c>
      <c r="C55" s="8"/>
      <c r="D55" s="8"/>
      <c r="E55" s="98"/>
    </row>
    <row r="56" spans="1:5" ht="45">
      <c r="A56" s="56">
        <v>3237</v>
      </c>
      <c r="B56" s="55" t="s">
        <v>139</v>
      </c>
      <c r="C56" s="8"/>
      <c r="D56" s="8"/>
      <c r="E56" s="98"/>
    </row>
    <row r="57" spans="1:5">
      <c r="A57" s="56">
        <v>3241</v>
      </c>
      <c r="B57" s="55" t="s">
        <v>140</v>
      </c>
      <c r="C57" s="8"/>
      <c r="D57" s="8"/>
      <c r="E57" s="98"/>
    </row>
    <row r="58" spans="1:5">
      <c r="A58" s="56">
        <v>3242</v>
      </c>
      <c r="B58" s="55" t="s">
        <v>141</v>
      </c>
      <c r="C58" s="8"/>
      <c r="D58" s="8"/>
      <c r="E58" s="98"/>
    </row>
    <row r="59" spans="1:5">
      <c r="A59" s="56">
        <v>3243</v>
      </c>
      <c r="B59" s="55" t="s">
        <v>142</v>
      </c>
      <c r="C59" s="8"/>
      <c r="D59" s="8"/>
      <c r="E59" s="98"/>
    </row>
    <row r="60" spans="1:5">
      <c r="A60" s="56">
        <v>3245</v>
      </c>
      <c r="B60" s="55" t="s">
        <v>143</v>
      </c>
      <c r="C60" s="8"/>
      <c r="D60" s="8"/>
      <c r="E60" s="98"/>
    </row>
    <row r="61" spans="1:5">
      <c r="A61" s="56">
        <v>3246</v>
      </c>
      <c r="B61" s="55" t="s">
        <v>144</v>
      </c>
      <c r="C61" s="8"/>
      <c r="D61" s="8"/>
      <c r="E61" s="98"/>
    </row>
    <row r="62" spans="1:5">
      <c r="A62" s="30"/>
      <c r="E62" s="98"/>
    </row>
    <row r="63" spans="1:5">
      <c r="A63" s="31"/>
      <c r="E63" s="98"/>
    </row>
    <row r="64" spans="1:5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>
      <c r="A65" s="56">
        <v>5100</v>
      </c>
      <c r="B65" s="55" t="s">
        <v>209</v>
      </c>
      <c r="C65" s="8"/>
      <c r="D65" s="8"/>
      <c r="E65" s="98"/>
    </row>
    <row r="66" spans="1:5">
      <c r="A66" s="56">
        <v>5220</v>
      </c>
      <c r="B66" s="55" t="s">
        <v>342</v>
      </c>
      <c r="C66" s="8"/>
      <c r="D66" s="8"/>
      <c r="E66" s="98"/>
    </row>
    <row r="67" spans="1:5">
      <c r="A67" s="56">
        <v>5230</v>
      </c>
      <c r="B67" s="55" t="s">
        <v>343</v>
      </c>
      <c r="C67" s="8"/>
      <c r="D67" s="8"/>
      <c r="E67" s="98"/>
    </row>
    <row r="68" spans="1:5">
      <c r="A68" s="30"/>
      <c r="E68" s="98"/>
    </row>
    <row r="69" spans="1:5">
      <c r="A69" s="2"/>
      <c r="E69" s="98"/>
    </row>
    <row r="70" spans="1:5">
      <c r="A70" s="54" t="s">
        <v>160</v>
      </c>
      <c r="B70" s="55"/>
      <c r="C70" s="8"/>
      <c r="D70" s="8"/>
      <c r="E70" s="98"/>
    </row>
    <row r="71" spans="1:5" ht="30">
      <c r="A71" s="56">
        <v>1</v>
      </c>
      <c r="B71" s="55" t="s">
        <v>145</v>
      </c>
      <c r="C71" s="8"/>
      <c r="D71" s="8"/>
      <c r="E71" s="98"/>
    </row>
    <row r="72" spans="1:5">
      <c r="A72" s="56">
        <v>2</v>
      </c>
      <c r="B72" s="55" t="s">
        <v>146</v>
      </c>
      <c r="C72" s="8"/>
      <c r="D72" s="8"/>
      <c r="E72" s="98"/>
    </row>
    <row r="73" spans="1:5">
      <c r="A73" s="56">
        <v>3</v>
      </c>
      <c r="B73" s="55" t="s">
        <v>147</v>
      </c>
      <c r="C73" s="8"/>
      <c r="D73" s="8"/>
      <c r="E73" s="98"/>
    </row>
    <row r="74" spans="1:5">
      <c r="A74" s="56">
        <v>4</v>
      </c>
      <c r="B74" s="55" t="s">
        <v>298</v>
      </c>
      <c r="C74" s="8"/>
      <c r="D74" s="8"/>
      <c r="E74" s="98"/>
    </row>
    <row r="75" spans="1:5">
      <c r="A75" s="56">
        <v>5</v>
      </c>
      <c r="B75" s="55" t="s">
        <v>148</v>
      </c>
      <c r="C75" s="8"/>
      <c r="D75" s="8"/>
      <c r="E75" s="98"/>
    </row>
    <row r="76" spans="1:5">
      <c r="A76" s="56">
        <v>6</v>
      </c>
      <c r="B76" s="55" t="s">
        <v>149</v>
      </c>
      <c r="C76" s="8"/>
      <c r="D76" s="8"/>
      <c r="E76" s="98"/>
    </row>
    <row r="77" spans="1:5">
      <c r="A77" s="56">
        <v>7</v>
      </c>
      <c r="B77" s="55" t="s">
        <v>150</v>
      </c>
      <c r="C77" s="8"/>
      <c r="D77" s="8"/>
      <c r="E77" s="98"/>
    </row>
    <row r="78" spans="1:5">
      <c r="A78" s="56">
        <v>8</v>
      </c>
      <c r="B78" s="55" t="s">
        <v>151</v>
      </c>
      <c r="C78" s="8"/>
      <c r="D78" s="8"/>
      <c r="E78" s="98"/>
    </row>
    <row r="79" spans="1:5">
      <c r="A79" s="56">
        <v>9</v>
      </c>
      <c r="B79" s="55" t="s">
        <v>152</v>
      </c>
      <c r="C79" s="8"/>
      <c r="D79" s="8"/>
      <c r="E79" s="98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11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T21" sqref="T2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70"/>
      <c r="C1" s="70"/>
      <c r="D1" s="70"/>
      <c r="E1" s="70"/>
      <c r="F1" s="70"/>
      <c r="G1" s="70"/>
      <c r="H1" s="70"/>
      <c r="I1" s="362" t="s">
        <v>97</v>
      </c>
      <c r="J1" s="362"/>
      <c r="K1" s="98"/>
    </row>
    <row r="2" spans="1:11">
      <c r="A2" s="70" t="s">
        <v>104</v>
      </c>
      <c r="B2" s="70"/>
      <c r="C2" s="70"/>
      <c r="D2" s="70"/>
      <c r="E2" s="70"/>
      <c r="F2" s="70"/>
      <c r="G2" s="70"/>
      <c r="H2" s="70"/>
      <c r="I2" s="365"/>
      <c r="J2" s="366"/>
      <c r="K2" s="98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>
      <c r="A5" s="204">
        <f>'ფორმა N1'!D4</f>
        <v>0</v>
      </c>
      <c r="B5" s="348"/>
      <c r="C5" s="348"/>
      <c r="D5" s="348"/>
      <c r="E5" s="348"/>
      <c r="F5" s="349"/>
      <c r="G5" s="348"/>
      <c r="H5" s="348"/>
      <c r="I5" s="348"/>
      <c r="J5" s="348"/>
      <c r="K5" s="98"/>
    </row>
    <row r="6" spans="1:11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15.75">
      <c r="A10" s="138">
        <v>1</v>
      </c>
      <c r="B10" s="60"/>
      <c r="C10" s="139"/>
      <c r="D10" s="140"/>
      <c r="E10" s="136"/>
      <c r="F10" s="26"/>
      <c r="G10" s="26"/>
      <c r="H10" s="26"/>
      <c r="I10" s="26"/>
      <c r="J10" s="26"/>
      <c r="K10" s="98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15" t="s">
        <v>96</v>
      </c>
      <c r="C15" s="97"/>
      <c r="D15" s="97"/>
      <c r="E15" s="97"/>
      <c r="F15" s="216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>
      <c r="A17" s="97"/>
      <c r="B17" s="97"/>
      <c r="C17" s="240"/>
      <c r="D17" s="97"/>
      <c r="E17" s="97"/>
      <c r="F17" s="240"/>
      <c r="G17" s="241"/>
      <c r="H17" s="241"/>
      <c r="I17" s="95"/>
      <c r="J17" s="95"/>
    </row>
    <row r="18" spans="1:10">
      <c r="A18" s="95"/>
      <c r="B18" s="97"/>
      <c r="C18" s="217" t="s">
        <v>212</v>
      </c>
      <c r="D18" s="217"/>
      <c r="E18" s="97"/>
      <c r="F18" s="97" t="s">
        <v>217</v>
      </c>
      <c r="G18" s="95"/>
      <c r="H18" s="95"/>
      <c r="I18" s="95"/>
      <c r="J18" s="95"/>
    </row>
    <row r="19" spans="1:10">
      <c r="A19" s="95"/>
      <c r="B19" s="97"/>
      <c r="C19" s="218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>
      <c r="A20" s="95"/>
      <c r="B20" s="97"/>
      <c r="C20" s="97"/>
      <c r="D20" s="218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A6" sqref="A6"/>
    </sheetView>
  </sheetViews>
  <sheetFormatPr defaultRowHeight="15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>
      <c r="A2" s="70" t="s">
        <v>104</v>
      </c>
      <c r="B2" s="70"/>
      <c r="C2" s="70"/>
      <c r="D2" s="70"/>
      <c r="E2" s="70"/>
      <c r="F2" s="70"/>
      <c r="G2" s="147"/>
      <c r="H2" s="146"/>
    </row>
    <row r="3" spans="1:8">
      <c r="A3" s="70"/>
      <c r="B3" s="70"/>
      <c r="C3" s="70"/>
      <c r="D3" s="70"/>
      <c r="E3" s="70"/>
      <c r="F3" s="70"/>
      <c r="G3" s="96"/>
      <c r="H3" s="146"/>
    </row>
    <row r="4" spans="1:8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>
      <c r="A5" s="204">
        <f>'ფორმა N1'!D4</f>
        <v>0</v>
      </c>
      <c r="B5" s="204"/>
      <c r="C5" s="204"/>
      <c r="D5" s="204"/>
      <c r="E5" s="204"/>
      <c r="F5" s="204"/>
      <c r="G5" s="204"/>
      <c r="H5" s="97"/>
    </row>
    <row r="6" spans="1:8">
      <c r="A6" s="71"/>
      <c r="B6" s="70"/>
      <c r="C6" s="70"/>
      <c r="D6" s="70"/>
      <c r="E6" s="70"/>
      <c r="F6" s="70"/>
      <c r="G6" s="70"/>
      <c r="H6" s="97"/>
    </row>
    <row r="7" spans="1:8">
      <c r="A7" s="70"/>
      <c r="B7" s="70"/>
      <c r="C7" s="70"/>
      <c r="D7" s="70"/>
      <c r="E7" s="70"/>
      <c r="F7" s="70"/>
      <c r="G7" s="70"/>
      <c r="H7" s="98"/>
    </row>
    <row r="8" spans="1:8" ht="45.75" customHeight="1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>
      <c r="A9" s="150" t="s">
        <v>253</v>
      </c>
      <c r="B9" s="151"/>
      <c r="C9" s="152"/>
      <c r="D9" s="153"/>
      <c r="E9" s="153"/>
      <c r="F9" s="153"/>
      <c r="G9" s="154"/>
      <c r="H9" s="98"/>
    </row>
    <row r="10" spans="1:8" ht="15.75">
      <c r="A10" s="151">
        <v>1</v>
      </c>
      <c r="B10" s="136"/>
      <c r="C10" s="155"/>
      <c r="D10" s="156"/>
      <c r="E10" s="156"/>
      <c r="F10" s="156"/>
      <c r="G10" s="157" t="str">
        <f>IF(ISBLANK(B10),"",G9+C10-D10)</f>
        <v/>
      </c>
      <c r="H10" s="98"/>
    </row>
    <row r="11" spans="1:8" ht="15.75">
      <c r="A11" s="151">
        <v>2</v>
      </c>
      <c r="B11" s="136"/>
      <c r="C11" s="155"/>
      <c r="D11" s="156"/>
      <c r="E11" s="156"/>
      <c r="F11" s="156"/>
      <c r="G11" s="157" t="str">
        <f t="shared" ref="G11:G38" si="0">IF(ISBLANK(B11),"",G10+C11-D11)</f>
        <v/>
      </c>
      <c r="H11" s="98"/>
    </row>
    <row r="12" spans="1:8" ht="15.75">
      <c r="A12" s="151">
        <v>3</v>
      </c>
      <c r="B12" s="136"/>
      <c r="C12" s="155"/>
      <c r="D12" s="156"/>
      <c r="E12" s="156"/>
      <c r="F12" s="156"/>
      <c r="G12" s="157" t="str">
        <f t="shared" si="0"/>
        <v/>
      </c>
      <c r="H12" s="98"/>
    </row>
    <row r="13" spans="1:8" ht="15.75">
      <c r="A13" s="151">
        <v>4</v>
      </c>
      <c r="B13" s="136"/>
      <c r="C13" s="155"/>
      <c r="D13" s="156"/>
      <c r="E13" s="156"/>
      <c r="F13" s="156"/>
      <c r="G13" s="157" t="str">
        <f t="shared" si="0"/>
        <v/>
      </c>
      <c r="H13" s="98"/>
    </row>
    <row r="14" spans="1:8" ht="15.75">
      <c r="A14" s="151">
        <v>5</v>
      </c>
      <c r="B14" s="136"/>
      <c r="C14" s="155"/>
      <c r="D14" s="156"/>
      <c r="E14" s="156"/>
      <c r="F14" s="156"/>
      <c r="G14" s="157" t="str">
        <f t="shared" si="0"/>
        <v/>
      </c>
      <c r="H14" s="98"/>
    </row>
    <row r="15" spans="1:8" ht="15.75">
      <c r="A15" s="151">
        <v>6</v>
      </c>
      <c r="B15" s="136"/>
      <c r="C15" s="155"/>
      <c r="D15" s="156"/>
      <c r="E15" s="156"/>
      <c r="F15" s="156"/>
      <c r="G15" s="157" t="str">
        <f t="shared" si="0"/>
        <v/>
      </c>
      <c r="H15" s="98"/>
    </row>
    <row r="16" spans="1:8" ht="15.75">
      <c r="A16" s="151">
        <v>7</v>
      </c>
      <c r="B16" s="136"/>
      <c r="C16" s="155"/>
      <c r="D16" s="156"/>
      <c r="E16" s="156"/>
      <c r="F16" s="156"/>
      <c r="G16" s="157" t="str">
        <f t="shared" si="0"/>
        <v/>
      </c>
      <c r="H16" s="98"/>
    </row>
    <row r="17" spans="1:8" ht="15.75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>
      <c r="A32" s="151">
        <v>23</v>
      </c>
      <c r="B32" s="136"/>
      <c r="C32" s="158"/>
      <c r="D32" s="159"/>
      <c r="E32" s="159"/>
      <c r="F32" s="159"/>
      <c r="G32" s="157" t="str">
        <f t="shared" si="0"/>
        <v/>
      </c>
      <c r="H32" s="98"/>
    </row>
    <row r="33" spans="1:10" ht="15.75">
      <c r="A33" s="151">
        <v>24</v>
      </c>
      <c r="B33" s="136"/>
      <c r="C33" s="158"/>
      <c r="D33" s="159"/>
      <c r="E33" s="159"/>
      <c r="F33" s="159"/>
      <c r="G33" s="157" t="str">
        <f t="shared" si="0"/>
        <v/>
      </c>
      <c r="H33" s="98"/>
    </row>
    <row r="34" spans="1:10" ht="15.75">
      <c r="A34" s="151">
        <v>25</v>
      </c>
      <c r="B34" s="136"/>
      <c r="C34" s="158"/>
      <c r="D34" s="159"/>
      <c r="E34" s="159"/>
      <c r="F34" s="159"/>
      <c r="G34" s="157" t="str">
        <f t="shared" si="0"/>
        <v/>
      </c>
      <c r="H34" s="98"/>
    </row>
    <row r="35" spans="1:10" ht="15.75">
      <c r="A35" s="151">
        <v>26</v>
      </c>
      <c r="B35" s="136"/>
      <c r="C35" s="158"/>
      <c r="D35" s="159"/>
      <c r="E35" s="159"/>
      <c r="F35" s="159"/>
      <c r="G35" s="157" t="str">
        <f t="shared" si="0"/>
        <v/>
      </c>
      <c r="H35" s="98"/>
    </row>
    <row r="36" spans="1:10" ht="15.75">
      <c r="A36" s="151">
        <v>27</v>
      </c>
      <c r="B36" s="136"/>
      <c r="C36" s="158"/>
      <c r="D36" s="159"/>
      <c r="E36" s="159"/>
      <c r="F36" s="159"/>
      <c r="G36" s="157" t="str">
        <f t="shared" si="0"/>
        <v/>
      </c>
      <c r="H36" s="98"/>
    </row>
    <row r="37" spans="1:10" ht="15.75">
      <c r="A37" s="151">
        <v>28</v>
      </c>
      <c r="B37" s="136"/>
      <c r="C37" s="158"/>
      <c r="D37" s="159"/>
      <c r="E37" s="159"/>
      <c r="F37" s="159"/>
      <c r="G37" s="157" t="str">
        <f t="shared" si="0"/>
        <v/>
      </c>
      <c r="H37" s="98"/>
    </row>
    <row r="38" spans="1:10" ht="15.75">
      <c r="A38" s="151">
        <v>29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10" ht="15.75">
      <c r="A39" s="151" t="s">
        <v>222</v>
      </c>
      <c r="B39" s="136"/>
      <c r="C39" s="158"/>
      <c r="D39" s="159"/>
      <c r="E39" s="159"/>
      <c r="F39" s="159"/>
      <c r="G39" s="157" t="str">
        <f>IF(ISBLANK(B39),"",#REF!+C39-D39)</f>
        <v/>
      </c>
      <c r="H39" s="98"/>
    </row>
    <row r="40" spans="1:10">
      <c r="A40" s="160" t="s">
        <v>254</v>
      </c>
      <c r="B40" s="161"/>
      <c r="C40" s="162"/>
      <c r="D40" s="163"/>
      <c r="E40" s="163"/>
      <c r="F40" s="164"/>
      <c r="G40" s="165" t="str">
        <f>G39</f>
        <v/>
      </c>
      <c r="H40" s="98"/>
    </row>
    <row r="44" spans="1:10">
      <c r="B44" s="168" t="s">
        <v>96</v>
      </c>
      <c r="F44" s="169"/>
    </row>
    <row r="45" spans="1:10">
      <c r="F45" s="167"/>
      <c r="G45" s="167"/>
      <c r="H45" s="167"/>
      <c r="I45" s="167"/>
      <c r="J45" s="167"/>
    </row>
    <row r="46" spans="1:10">
      <c r="C46" s="170"/>
      <c r="F46" s="170"/>
      <c r="G46" s="171"/>
      <c r="H46" s="167"/>
      <c r="I46" s="167"/>
      <c r="J46" s="167"/>
    </row>
    <row r="47" spans="1:10">
      <c r="A47" s="167"/>
      <c r="C47" s="172" t="s">
        <v>212</v>
      </c>
      <c r="F47" s="173" t="s">
        <v>217</v>
      </c>
      <c r="G47" s="171"/>
      <c r="H47" s="167"/>
      <c r="I47" s="167"/>
      <c r="J47" s="167"/>
    </row>
    <row r="48" spans="1:10">
      <c r="A48" s="167"/>
      <c r="C48" s="174" t="s">
        <v>103</v>
      </c>
      <c r="F48" s="166" t="s">
        <v>213</v>
      </c>
      <c r="G48" s="167"/>
      <c r="H48" s="167"/>
      <c r="I48" s="167"/>
      <c r="J48" s="167"/>
    </row>
    <row r="49" spans="2:2" s="167" customFormat="1">
      <c r="B49" s="166"/>
    </row>
    <row r="50" spans="2:2" s="167" customFormat="1" ht="12.75"/>
    <row r="51" spans="2:2" s="167" customFormat="1" ht="12.75"/>
    <row r="52" spans="2:2" s="167" customFormat="1" ht="12.75"/>
    <row r="53" spans="2:2" s="16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S19" sqref="S19"/>
    </sheetView>
  </sheetViews>
  <sheetFormatPr defaultRowHeight="12.75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>
      <c r="A2" s="180" t="s">
        <v>255</v>
      </c>
      <c r="B2" s="176"/>
      <c r="C2" s="176"/>
      <c r="D2" s="176"/>
      <c r="E2" s="177"/>
      <c r="F2" s="177"/>
      <c r="G2" s="178"/>
      <c r="H2" s="180"/>
    </row>
    <row r="3" spans="1:8" s="179" customFormat="1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>
      <c r="A5" s="182">
        <f>'ფორმა N1'!D4</f>
        <v>0</v>
      </c>
      <c r="B5" s="182"/>
      <c r="C5" s="182"/>
      <c r="D5" s="182"/>
      <c r="E5" s="182"/>
      <c r="F5" s="182"/>
      <c r="G5" s="183"/>
      <c r="H5" s="180"/>
    </row>
    <row r="6" spans="1:8" s="196" customFormat="1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>
      <c r="A7" s="214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/>
    <row r="23" spans="1:11" s="179" customFormat="1"/>
    <row r="24" spans="1:11" s="21" customFormat="1" ht="15">
      <c r="B24" s="190" t="s">
        <v>96</v>
      </c>
      <c r="C24" s="190"/>
    </row>
    <row r="25" spans="1:11" s="21" customFormat="1" ht="15">
      <c r="B25" s="190"/>
      <c r="C25" s="190"/>
    </row>
    <row r="26" spans="1:11" s="21" customFormat="1" ht="15">
      <c r="C26" s="192"/>
      <c r="F26" s="192"/>
      <c r="G26" s="192"/>
      <c r="H26" s="191"/>
    </row>
    <row r="27" spans="1:11" s="21" customFormat="1" ht="15">
      <c r="C27" s="193" t="s">
        <v>212</v>
      </c>
      <c r="F27" s="190" t="s">
        <v>257</v>
      </c>
      <c r="J27" s="191"/>
      <c r="K27" s="191"/>
    </row>
    <row r="28" spans="1:11" s="21" customFormat="1" ht="15">
      <c r="C28" s="193" t="s">
        <v>103</v>
      </c>
      <c r="F28" s="194" t="s">
        <v>213</v>
      </c>
      <c r="J28" s="191"/>
      <c r="K28" s="191"/>
    </row>
    <row r="29" spans="1:11" s="179" customFormat="1" ht="15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A6" sqref="A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01"/>
    </row>
    <row r="3" spans="1:1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>
      <c r="A5" s="204">
        <f>'ფორმა N1'!D4</f>
        <v>0</v>
      </c>
      <c r="B5" s="74"/>
      <c r="C5" s="74"/>
      <c r="D5" s="74"/>
      <c r="E5" s="205"/>
      <c r="F5" s="206"/>
      <c r="G5" s="206"/>
      <c r="H5" s="206"/>
      <c r="I5" s="206"/>
      <c r="J5" s="206"/>
      <c r="K5" s="205"/>
    </row>
    <row r="6" spans="1:11" ht="13.5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15">
      <c r="A9" s="63">
        <v>1</v>
      </c>
      <c r="B9" s="24"/>
      <c r="C9" s="24"/>
      <c r="D9" s="24"/>
      <c r="E9" s="24"/>
      <c r="F9" s="24"/>
      <c r="G9" s="24"/>
      <c r="H9" s="202"/>
      <c r="I9" s="202"/>
      <c r="J9" s="202"/>
      <c r="K9" s="24"/>
    </row>
    <row r="10" spans="1:11" ht="15">
      <c r="A10" s="63">
        <v>2</v>
      </c>
      <c r="B10" s="24"/>
      <c r="C10" s="24"/>
      <c r="D10" s="24"/>
      <c r="E10" s="24"/>
      <c r="F10" s="24"/>
      <c r="G10" s="24"/>
      <c r="H10" s="202"/>
      <c r="I10" s="202"/>
      <c r="J10" s="202"/>
      <c r="K10" s="24"/>
    </row>
    <row r="11" spans="1:11" ht="15">
      <c r="A11" s="63">
        <v>3</v>
      </c>
      <c r="B11" s="24"/>
      <c r="C11" s="24"/>
      <c r="D11" s="24"/>
      <c r="E11" s="24"/>
      <c r="F11" s="24"/>
      <c r="G11" s="24"/>
      <c r="H11" s="202"/>
      <c r="I11" s="202"/>
      <c r="J11" s="202"/>
      <c r="K11" s="24"/>
    </row>
    <row r="12" spans="1:11" ht="15">
      <c r="A12" s="63">
        <v>4</v>
      </c>
      <c r="B12" s="24"/>
      <c r="C12" s="24"/>
      <c r="D12" s="24"/>
      <c r="E12" s="24"/>
      <c r="F12" s="24"/>
      <c r="G12" s="24"/>
      <c r="H12" s="202"/>
      <c r="I12" s="202"/>
      <c r="J12" s="202"/>
      <c r="K12" s="24"/>
    </row>
    <row r="13" spans="1:11" ht="15">
      <c r="A13" s="63">
        <v>5</v>
      </c>
      <c r="B13" s="24"/>
      <c r="C13" s="24"/>
      <c r="D13" s="24"/>
      <c r="E13" s="24"/>
      <c r="F13" s="24"/>
      <c r="G13" s="24"/>
      <c r="H13" s="202"/>
      <c r="I13" s="202"/>
      <c r="J13" s="202"/>
      <c r="K13" s="24"/>
    </row>
    <row r="14" spans="1:11" ht="15">
      <c r="A14" s="63">
        <v>6</v>
      </c>
      <c r="B14" s="24"/>
      <c r="C14" s="24"/>
      <c r="D14" s="24"/>
      <c r="E14" s="24"/>
      <c r="F14" s="24"/>
      <c r="G14" s="24"/>
      <c r="H14" s="202"/>
      <c r="I14" s="202"/>
      <c r="J14" s="202"/>
      <c r="K14" s="24"/>
    </row>
    <row r="15" spans="1:11" ht="15">
      <c r="A15" s="63">
        <v>7</v>
      </c>
      <c r="B15" s="24"/>
      <c r="C15" s="24"/>
      <c r="D15" s="24"/>
      <c r="E15" s="24"/>
      <c r="F15" s="24"/>
      <c r="G15" s="24"/>
      <c r="H15" s="202"/>
      <c r="I15" s="202"/>
      <c r="J15" s="202"/>
      <c r="K15" s="24"/>
    </row>
    <row r="16" spans="1:11" ht="15">
      <c r="A16" s="63">
        <v>8</v>
      </c>
      <c r="B16" s="24"/>
      <c r="C16" s="24"/>
      <c r="D16" s="24"/>
      <c r="E16" s="24"/>
      <c r="F16" s="24"/>
      <c r="G16" s="24"/>
      <c r="H16" s="202"/>
      <c r="I16" s="202"/>
      <c r="J16" s="202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202"/>
      <c r="I17" s="202"/>
      <c r="J17" s="202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202"/>
      <c r="I18" s="202"/>
      <c r="J18" s="202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202"/>
      <c r="I19" s="202"/>
      <c r="J19" s="202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202"/>
      <c r="I20" s="202"/>
      <c r="J20" s="202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202"/>
      <c r="I21" s="202"/>
      <c r="J21" s="202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202"/>
      <c r="I22" s="202"/>
      <c r="J22" s="202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202"/>
      <c r="I23" s="202"/>
      <c r="J23" s="202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202"/>
      <c r="I24" s="202"/>
      <c r="J24" s="202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202"/>
      <c r="I25" s="202"/>
      <c r="J25" s="202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202"/>
      <c r="I26" s="202"/>
      <c r="J26" s="202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202"/>
      <c r="I27" s="202"/>
      <c r="J27" s="202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77"/>
      <c r="D32" s="377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6.85546875" style="167" customWidth="1"/>
    <col min="2" max="2" width="21.140625" style="167" customWidth="1"/>
    <col min="3" max="3" width="21.5703125" style="167" customWidth="1"/>
    <col min="4" max="4" width="19.1406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01"/>
    </row>
    <row r="3" spans="1:13" customFormat="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>
      <c r="A5" s="204">
        <f>'ფორმა N1'!D4</f>
        <v>0</v>
      </c>
      <c r="B5" s="204"/>
      <c r="C5" s="74"/>
      <c r="D5" s="74"/>
      <c r="E5" s="74"/>
      <c r="F5" s="205"/>
      <c r="G5" s="206"/>
      <c r="H5" s="206"/>
      <c r="I5" s="206"/>
      <c r="J5" s="206"/>
      <c r="K5" s="206"/>
      <c r="L5" s="205"/>
    </row>
    <row r="6" spans="1:13" customFormat="1" ht="13.5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>
      <c r="A9" s="63">
        <v>1</v>
      </c>
      <c r="B9" s="63"/>
      <c r="C9" s="24"/>
      <c r="D9" s="24"/>
      <c r="E9" s="24"/>
      <c r="F9" s="24"/>
      <c r="G9" s="24"/>
      <c r="H9" s="24"/>
      <c r="I9" s="202"/>
      <c r="J9" s="202"/>
      <c r="K9" s="202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202"/>
      <c r="J10" s="202"/>
      <c r="K10" s="202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202"/>
      <c r="J11" s="202"/>
      <c r="K11" s="202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202"/>
      <c r="J12" s="202"/>
      <c r="K12" s="202"/>
      <c r="L12" s="24"/>
    </row>
    <row r="13" spans="1:13" customFormat="1" ht="15">
      <c r="A13" s="63">
        <v>5</v>
      </c>
      <c r="B13" s="63"/>
      <c r="C13" s="24"/>
      <c r="D13" s="24"/>
      <c r="E13" s="24"/>
      <c r="F13" s="24"/>
      <c r="G13" s="24"/>
      <c r="H13" s="24"/>
      <c r="I13" s="202"/>
      <c r="J13" s="202"/>
      <c r="K13" s="202"/>
      <c r="L13" s="24"/>
    </row>
    <row r="14" spans="1:13" customFormat="1" ht="15">
      <c r="A14" s="63">
        <v>6</v>
      </c>
      <c r="B14" s="63"/>
      <c r="C14" s="24"/>
      <c r="D14" s="24"/>
      <c r="E14" s="24"/>
      <c r="F14" s="24"/>
      <c r="G14" s="24"/>
      <c r="H14" s="24"/>
      <c r="I14" s="202"/>
      <c r="J14" s="202"/>
      <c r="K14" s="202"/>
      <c r="L14" s="24"/>
    </row>
    <row r="15" spans="1:13" customFormat="1" ht="15">
      <c r="A15" s="63">
        <v>7</v>
      </c>
      <c r="B15" s="63"/>
      <c r="C15" s="24"/>
      <c r="D15" s="24"/>
      <c r="E15" s="24"/>
      <c r="F15" s="24"/>
      <c r="G15" s="24"/>
      <c r="H15" s="24"/>
      <c r="I15" s="202"/>
      <c r="J15" s="202"/>
      <c r="K15" s="202"/>
      <c r="L15" s="24"/>
    </row>
    <row r="16" spans="1:13" customFormat="1" ht="15">
      <c r="A16" s="63">
        <v>8</v>
      </c>
      <c r="B16" s="63"/>
      <c r="C16" s="24"/>
      <c r="D16" s="24"/>
      <c r="E16" s="24"/>
      <c r="F16" s="24"/>
      <c r="G16" s="24"/>
      <c r="H16" s="24"/>
      <c r="I16" s="202"/>
      <c r="J16" s="202"/>
      <c r="K16" s="202"/>
      <c r="L16" s="24"/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202"/>
      <c r="J17" s="202"/>
      <c r="K17" s="202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202"/>
      <c r="J18" s="202"/>
      <c r="K18" s="202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202"/>
      <c r="J19" s="202"/>
      <c r="K19" s="202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202"/>
      <c r="J20" s="202"/>
      <c r="K20" s="202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202"/>
      <c r="J21" s="202"/>
      <c r="K21" s="202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202"/>
      <c r="J22" s="202"/>
      <c r="K22" s="202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202"/>
      <c r="J23" s="202"/>
      <c r="K23" s="202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202"/>
      <c r="J24" s="202"/>
      <c r="K24" s="202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202"/>
      <c r="J25" s="202"/>
      <c r="K25" s="202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202"/>
      <c r="J26" s="202"/>
      <c r="K26" s="202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202"/>
      <c r="J27" s="202"/>
      <c r="K27" s="202"/>
      <c r="L27" s="24"/>
    </row>
    <row r="28" spans="1:1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1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12">
      <c r="A30" s="209"/>
      <c r="B30" s="209"/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12" ht="15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>
      <c r="A32" s="166"/>
      <c r="B32" s="166"/>
      <c r="C32" s="166"/>
      <c r="D32" s="170"/>
      <c r="E32" s="166"/>
      <c r="G32" s="170"/>
      <c r="H32" s="213"/>
    </row>
    <row r="33" spans="3:7" ht="15">
      <c r="C33" s="166"/>
      <c r="D33" s="172" t="s">
        <v>212</v>
      </c>
      <c r="E33" s="166"/>
      <c r="G33" s="173" t="s">
        <v>217</v>
      </c>
    </row>
    <row r="34" spans="3:7" ht="15">
      <c r="C34" s="166"/>
      <c r="D34" s="174" t="s">
        <v>103</v>
      </c>
      <c r="E34" s="166"/>
      <c r="G34" s="166" t="s">
        <v>213</v>
      </c>
    </row>
    <row r="35" spans="3:7" ht="15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J45" sqref="J45"/>
    </sheetView>
  </sheetViews>
  <sheetFormatPr defaultRowHeight="12.75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>
      <c r="A2" s="98" t="s">
        <v>104</v>
      </c>
      <c r="B2" s="126"/>
      <c r="C2" s="126"/>
      <c r="D2" s="126"/>
      <c r="E2" s="126"/>
      <c r="F2" s="126"/>
      <c r="G2" s="126"/>
      <c r="H2" s="130"/>
      <c r="I2" s="203"/>
    </row>
    <row r="3" spans="1:13" customFormat="1" ht="15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>
      <c r="A5" s="204">
        <f>'ფორმა N1'!D4</f>
        <v>0</v>
      </c>
      <c r="B5" s="74"/>
      <c r="C5" s="74"/>
      <c r="D5" s="206"/>
      <c r="E5" s="206"/>
      <c r="F5" s="206"/>
      <c r="G5" s="206"/>
      <c r="H5" s="206"/>
      <c r="I5" s="205"/>
    </row>
    <row r="6" spans="1:13" customFormat="1" ht="13.5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>
      <c r="A9" s="63">
        <v>1</v>
      </c>
      <c r="B9" s="24"/>
      <c r="C9" s="24"/>
      <c r="D9" s="24"/>
      <c r="E9" s="24"/>
      <c r="F9" s="202"/>
      <c r="G9" s="202"/>
      <c r="H9" s="202"/>
      <c r="I9" s="24"/>
    </row>
    <row r="10" spans="1:13" customFormat="1" ht="15">
      <c r="A10" s="63">
        <v>2</v>
      </c>
      <c r="B10" s="24"/>
      <c r="C10" s="24"/>
      <c r="D10" s="24"/>
      <c r="E10" s="24"/>
      <c r="F10" s="202"/>
      <c r="G10" s="202"/>
      <c r="H10" s="202"/>
      <c r="I10" s="24"/>
    </row>
    <row r="11" spans="1:13" customFormat="1" ht="15">
      <c r="A11" s="63">
        <v>3</v>
      </c>
      <c r="B11" s="24"/>
      <c r="C11" s="24"/>
      <c r="D11" s="24"/>
      <c r="E11" s="24"/>
      <c r="F11" s="202"/>
      <c r="G11" s="202"/>
      <c r="H11" s="202"/>
      <c r="I11" s="24"/>
    </row>
    <row r="12" spans="1:13" customFormat="1" ht="15">
      <c r="A12" s="63">
        <v>4</v>
      </c>
      <c r="B12" s="24"/>
      <c r="C12" s="24"/>
      <c r="D12" s="24"/>
      <c r="E12" s="24"/>
      <c r="F12" s="202"/>
      <c r="G12" s="202"/>
      <c r="H12" s="202"/>
      <c r="I12" s="24"/>
    </row>
    <row r="13" spans="1:13" customFormat="1" ht="15">
      <c r="A13" s="63">
        <v>5</v>
      </c>
      <c r="B13" s="24"/>
      <c r="C13" s="24"/>
      <c r="D13" s="24"/>
      <c r="E13" s="24"/>
      <c r="F13" s="202"/>
      <c r="G13" s="202"/>
      <c r="H13" s="202"/>
      <c r="I13" s="24"/>
    </row>
    <row r="14" spans="1:13" customFormat="1" ht="15">
      <c r="A14" s="63">
        <v>6</v>
      </c>
      <c r="B14" s="24"/>
      <c r="C14" s="24"/>
      <c r="D14" s="24"/>
      <c r="E14" s="24"/>
      <c r="F14" s="202"/>
      <c r="G14" s="202"/>
      <c r="H14" s="202"/>
      <c r="I14" s="24"/>
    </row>
    <row r="15" spans="1:13" customFormat="1" ht="15">
      <c r="A15" s="63">
        <v>7</v>
      </c>
      <c r="B15" s="24"/>
      <c r="C15" s="24"/>
      <c r="D15" s="24"/>
      <c r="E15" s="24"/>
      <c r="F15" s="202"/>
      <c r="G15" s="202"/>
      <c r="H15" s="202"/>
      <c r="I15" s="24"/>
    </row>
    <row r="16" spans="1:13" customFormat="1" ht="15">
      <c r="A16" s="63">
        <v>8</v>
      </c>
      <c r="B16" s="24"/>
      <c r="C16" s="24"/>
      <c r="D16" s="24"/>
      <c r="E16" s="24"/>
      <c r="F16" s="202"/>
      <c r="G16" s="202"/>
      <c r="H16" s="202"/>
      <c r="I16" s="24"/>
    </row>
    <row r="17" spans="1:9" customFormat="1" ht="15">
      <c r="A17" s="63">
        <v>9</v>
      </c>
      <c r="B17" s="24"/>
      <c r="C17" s="24"/>
      <c r="D17" s="24"/>
      <c r="E17" s="24"/>
      <c r="F17" s="202"/>
      <c r="G17" s="202"/>
      <c r="H17" s="202"/>
      <c r="I17" s="24"/>
    </row>
    <row r="18" spans="1:9" customFormat="1" ht="15">
      <c r="A18" s="63">
        <v>10</v>
      </c>
      <c r="B18" s="24"/>
      <c r="C18" s="24"/>
      <c r="D18" s="24"/>
      <c r="E18" s="24"/>
      <c r="F18" s="202"/>
      <c r="G18" s="202"/>
      <c r="H18" s="202"/>
      <c r="I18" s="24"/>
    </row>
    <row r="19" spans="1:9" customFormat="1" ht="15">
      <c r="A19" s="63">
        <v>11</v>
      </c>
      <c r="B19" s="24"/>
      <c r="C19" s="24"/>
      <c r="D19" s="24"/>
      <c r="E19" s="24"/>
      <c r="F19" s="202"/>
      <c r="G19" s="202"/>
      <c r="H19" s="202"/>
      <c r="I19" s="24"/>
    </row>
    <row r="20" spans="1:9" customFormat="1" ht="15">
      <c r="A20" s="63">
        <v>12</v>
      </c>
      <c r="B20" s="24"/>
      <c r="C20" s="24"/>
      <c r="D20" s="24"/>
      <c r="E20" s="24"/>
      <c r="F20" s="202"/>
      <c r="G20" s="202"/>
      <c r="H20" s="202"/>
      <c r="I20" s="24"/>
    </row>
    <row r="21" spans="1:9" customFormat="1" ht="15">
      <c r="A21" s="63">
        <v>13</v>
      </c>
      <c r="B21" s="24"/>
      <c r="C21" s="24"/>
      <c r="D21" s="24"/>
      <c r="E21" s="24"/>
      <c r="F21" s="202"/>
      <c r="G21" s="202"/>
      <c r="H21" s="202"/>
      <c r="I21" s="24"/>
    </row>
    <row r="22" spans="1:9" customFormat="1" ht="15">
      <c r="A22" s="63">
        <v>14</v>
      </c>
      <c r="B22" s="24"/>
      <c r="C22" s="24"/>
      <c r="D22" s="24"/>
      <c r="E22" s="24"/>
      <c r="F22" s="202"/>
      <c r="G22" s="202"/>
      <c r="H22" s="202"/>
      <c r="I22" s="24"/>
    </row>
    <row r="23" spans="1:9" customFormat="1" ht="15">
      <c r="A23" s="63">
        <v>15</v>
      </c>
      <c r="B23" s="24"/>
      <c r="C23" s="24"/>
      <c r="D23" s="24"/>
      <c r="E23" s="24"/>
      <c r="F23" s="202"/>
      <c r="G23" s="202"/>
      <c r="H23" s="202"/>
      <c r="I23" s="24"/>
    </row>
    <row r="24" spans="1:9" customFormat="1" ht="15">
      <c r="A24" s="63">
        <v>16</v>
      </c>
      <c r="B24" s="24"/>
      <c r="C24" s="24"/>
      <c r="D24" s="24"/>
      <c r="E24" s="24"/>
      <c r="F24" s="202"/>
      <c r="G24" s="202"/>
      <c r="H24" s="202"/>
      <c r="I24" s="24"/>
    </row>
    <row r="25" spans="1:9" customFormat="1" ht="15">
      <c r="A25" s="63">
        <v>17</v>
      </c>
      <c r="B25" s="24"/>
      <c r="C25" s="24"/>
      <c r="D25" s="24"/>
      <c r="E25" s="24"/>
      <c r="F25" s="202"/>
      <c r="G25" s="202"/>
      <c r="H25" s="202"/>
      <c r="I25" s="24"/>
    </row>
    <row r="26" spans="1:9" customFormat="1" ht="15">
      <c r="A26" s="63">
        <v>18</v>
      </c>
      <c r="B26" s="24"/>
      <c r="C26" s="24"/>
      <c r="D26" s="24"/>
      <c r="E26" s="24"/>
      <c r="F26" s="202"/>
      <c r="G26" s="202"/>
      <c r="H26" s="202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202"/>
      <c r="G27" s="202"/>
      <c r="H27" s="202"/>
      <c r="I27" s="24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>
      <c r="A32" s="166"/>
      <c r="B32" s="166"/>
      <c r="C32" s="170"/>
      <c r="D32" s="166"/>
      <c r="F32" s="170"/>
      <c r="G32" s="213"/>
    </row>
    <row r="33" spans="2:6" ht="15">
      <c r="B33" s="166"/>
      <c r="C33" s="172" t="s">
        <v>212</v>
      </c>
      <c r="D33" s="166"/>
      <c r="F33" s="173" t="s">
        <v>217</v>
      </c>
    </row>
    <row r="34" spans="2:6" ht="15">
      <c r="B34" s="166"/>
      <c r="C34" s="174" t="s">
        <v>103</v>
      </c>
      <c r="D34" s="166"/>
      <c r="F34" s="166" t="s">
        <v>213</v>
      </c>
    </row>
    <row r="35" spans="2:6" ht="15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Q46" sqref="Q46"/>
    </sheetView>
  </sheetViews>
  <sheetFormatPr defaultRowHeight="15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>
      <c r="A2" s="70" t="s">
        <v>104</v>
      </c>
      <c r="B2" s="70"/>
      <c r="C2" s="70"/>
      <c r="D2" s="70"/>
      <c r="E2" s="70"/>
      <c r="F2" s="70"/>
      <c r="G2" s="70"/>
      <c r="H2" s="70"/>
      <c r="I2" s="147"/>
      <c r="J2" s="146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>
      <c r="A5" s="204">
        <f>'ფორმა N1'!D4</f>
        <v>0</v>
      </c>
      <c r="B5" s="204"/>
      <c r="C5" s="204"/>
      <c r="D5" s="204"/>
      <c r="E5" s="204"/>
      <c r="F5" s="204"/>
      <c r="G5" s="204"/>
      <c r="H5" s="204"/>
      <c r="I5" s="204"/>
      <c r="J5" s="173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>
      <c r="A8" s="148" t="s">
        <v>64</v>
      </c>
      <c r="B8" s="346" t="s">
        <v>308</v>
      </c>
      <c r="C8" s="347" t="s">
        <v>344</v>
      </c>
      <c r="D8" s="347" t="s">
        <v>345</v>
      </c>
      <c r="E8" s="347" t="s">
        <v>309</v>
      </c>
      <c r="F8" s="347" t="s">
        <v>326</v>
      </c>
      <c r="G8" s="347" t="s">
        <v>327</v>
      </c>
      <c r="H8" s="347" t="s">
        <v>346</v>
      </c>
      <c r="I8" s="149" t="s">
        <v>328</v>
      </c>
      <c r="J8" s="98"/>
    </row>
    <row r="9" spans="1:10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>
      <c r="A29" s="151">
        <v>21</v>
      </c>
      <c r="B29" s="189"/>
      <c r="C29" s="159"/>
      <c r="D29" s="159"/>
      <c r="E29" s="158"/>
      <c r="F29" s="158"/>
      <c r="G29" s="158"/>
      <c r="H29" s="230"/>
      <c r="I29" s="155"/>
      <c r="J29" s="98"/>
    </row>
    <row r="30" spans="1:10">
      <c r="A30" s="151">
        <v>22</v>
      </c>
      <c r="B30" s="189"/>
      <c r="C30" s="159"/>
      <c r="D30" s="159"/>
      <c r="E30" s="158"/>
      <c r="F30" s="158"/>
      <c r="G30" s="158"/>
      <c r="H30" s="230"/>
      <c r="I30" s="155"/>
      <c r="J30" s="98"/>
    </row>
    <row r="31" spans="1:10">
      <c r="A31" s="151">
        <v>23</v>
      </c>
      <c r="B31" s="189"/>
      <c r="C31" s="159"/>
      <c r="D31" s="159"/>
      <c r="E31" s="158"/>
      <c r="F31" s="158"/>
      <c r="G31" s="158"/>
      <c r="H31" s="230"/>
      <c r="I31" s="155"/>
      <c r="J31" s="98"/>
    </row>
    <row r="32" spans="1:10">
      <c r="A32" s="151">
        <v>24</v>
      </c>
      <c r="B32" s="189"/>
      <c r="C32" s="159"/>
      <c r="D32" s="159"/>
      <c r="E32" s="158"/>
      <c r="F32" s="158"/>
      <c r="G32" s="158"/>
      <c r="H32" s="230"/>
      <c r="I32" s="155"/>
      <c r="J32" s="98"/>
    </row>
    <row r="33" spans="1:12">
      <c r="A33" s="151">
        <v>25</v>
      </c>
      <c r="B33" s="189"/>
      <c r="C33" s="159"/>
      <c r="D33" s="159"/>
      <c r="E33" s="158"/>
      <c r="F33" s="158"/>
      <c r="G33" s="158"/>
      <c r="H33" s="230"/>
      <c r="I33" s="155"/>
      <c r="J33" s="98"/>
    </row>
    <row r="34" spans="1:12">
      <c r="A34" s="151">
        <v>26</v>
      </c>
      <c r="B34" s="189"/>
      <c r="C34" s="159"/>
      <c r="D34" s="159"/>
      <c r="E34" s="158"/>
      <c r="F34" s="158"/>
      <c r="G34" s="158"/>
      <c r="H34" s="230"/>
      <c r="I34" s="155"/>
      <c r="J34" s="98"/>
    </row>
    <row r="35" spans="1:12">
      <c r="A35" s="151">
        <v>27</v>
      </c>
      <c r="B35" s="189"/>
      <c r="C35" s="159"/>
      <c r="D35" s="159"/>
      <c r="E35" s="158"/>
      <c r="F35" s="158"/>
      <c r="G35" s="158"/>
      <c r="H35" s="230"/>
      <c r="I35" s="155"/>
      <c r="J35" s="98"/>
    </row>
    <row r="36" spans="1:12">
      <c r="A36" s="151">
        <v>28</v>
      </c>
      <c r="B36" s="189"/>
      <c r="C36" s="159"/>
      <c r="D36" s="159"/>
      <c r="E36" s="158"/>
      <c r="F36" s="158"/>
      <c r="G36" s="158"/>
      <c r="H36" s="230"/>
      <c r="I36" s="155"/>
      <c r="J36" s="98"/>
    </row>
    <row r="37" spans="1:12">
      <c r="A37" s="151">
        <v>29</v>
      </c>
      <c r="B37" s="189"/>
      <c r="C37" s="159"/>
      <c r="D37" s="159"/>
      <c r="E37" s="158"/>
      <c r="F37" s="158"/>
      <c r="G37" s="158"/>
      <c r="H37" s="230"/>
      <c r="I37" s="155"/>
      <c r="J37" s="98"/>
    </row>
    <row r="38" spans="1:12">
      <c r="A38" s="151" t="s">
        <v>222</v>
      </c>
      <c r="B38" s="189"/>
      <c r="C38" s="159"/>
      <c r="D38" s="159"/>
      <c r="E38" s="158"/>
      <c r="F38" s="158"/>
      <c r="G38" s="231"/>
      <c r="H38" s="239" t="s">
        <v>338</v>
      </c>
      <c r="I38" s="352">
        <f>SUM(I9:I37)</f>
        <v>0</v>
      </c>
      <c r="J38" s="98"/>
    </row>
    <row r="40" spans="1:12">
      <c r="A40" s="166" t="s">
        <v>361</v>
      </c>
    </row>
    <row r="42" spans="1:12">
      <c r="B42" s="168" t="s">
        <v>96</v>
      </c>
      <c r="F42" s="169"/>
    </row>
    <row r="43" spans="1:12">
      <c r="F43" s="167"/>
      <c r="I43" s="167"/>
      <c r="J43" s="167"/>
      <c r="K43" s="167"/>
      <c r="L43" s="167"/>
    </row>
    <row r="44" spans="1:12">
      <c r="C44" s="170"/>
      <c r="F44" s="170"/>
      <c r="G44" s="170"/>
      <c r="H44" s="173"/>
      <c r="I44" s="171"/>
      <c r="J44" s="167"/>
      <c r="K44" s="167"/>
      <c r="L44" s="167"/>
    </row>
    <row r="45" spans="1:12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>
      <c r="B47" s="166"/>
      <c r="C47" s="174"/>
      <c r="G47" s="174"/>
      <c r="H47" s="174"/>
    </row>
    <row r="48" spans="1:12" s="167" customFormat="1" ht="12.75"/>
    <row r="49" s="167" customFormat="1" ht="12.75"/>
    <row r="50" s="167" customFormat="1" ht="12.75"/>
    <row r="51" s="16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2016-08-12T13:42:05Z</cp:lastPrinted>
  <dcterms:created xsi:type="dcterms:W3CDTF">2011-12-27T13:20:18Z</dcterms:created>
  <dcterms:modified xsi:type="dcterms:W3CDTF">2016-08-12T13:43:41Z</dcterms:modified>
</cp:coreProperties>
</file>