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61" r:id="rId1"/>
    <sheet name="ფორმა N2" sheetId="3" r:id="rId2"/>
    <sheet name="ფორმა N3" sheetId="59" r:id="rId3"/>
    <sheet name="ფორმა N4" sheetId="40" r:id="rId4"/>
    <sheet name="ფორმა N4.1" sheetId="26" r:id="rId5"/>
    <sheet name="ფორმა 4.4" sheetId="34" r:id="rId6"/>
    <sheet name="ფორმა N5" sheetId="58" r:id="rId7"/>
    <sheet name="ფორმა N5.1" sheetId="27" r:id="rId8"/>
    <sheet name="ფორმა 5.2" sheetId="62" r:id="rId9"/>
    <sheet name="ფორმა N5.3" sheetId="63" r:id="rId10"/>
    <sheet name="ფორმა 5.4" sheetId="45" r:id="rId11"/>
    <sheet name="ფორმა 5.5" sheetId="60" r:id="rId12"/>
    <sheet name="ფორმა N6" sheetId="5" r:id="rId13"/>
    <sheet name="ფორმა N6.1" sheetId="28" r:id="rId14"/>
    <sheet name="ფორმა N7" sheetId="48" r:id="rId15"/>
    <sheet name="ფორმა N8" sheetId="49" r:id="rId16"/>
    <sheet name="ფორმა N 8.1" sheetId="18" r:id="rId17"/>
    <sheet name="ფორმა N9" sheetId="50" r:id="rId18"/>
    <sheet name="ფორმა N9.1" sheetId="51" r:id="rId19"/>
    <sheet name="ფორმა N9.2" sheetId="52" r:id="rId20"/>
    <sheet name="ფორმა 9.3" sheetId="25" r:id="rId21"/>
    <sheet name="ფორმა 9.5" sheetId="56" r:id="rId22"/>
    <sheet name="ფორმა 9.6" sheetId="39" r:id="rId23"/>
    <sheet name="ფორმა N 9.7" sheetId="35" r:id="rId24"/>
    <sheet name="ფორმა N9.7.1" sheetId="41" r:id="rId25"/>
    <sheet name="Validation" sheetId="13" state="very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21" hidden="1">'ფორმა 9.5'!#REF!</definedName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N4.1'!$B$9:$D$11</definedName>
    <definedName name="_xlnm._FilterDatabase" localSheetId="6" hidden="1">'ფორმა N5'!$A$8:$D$11</definedName>
    <definedName name="_xlnm._FilterDatabase" localSheetId="7" hidden="1">'ფორმა N5.1'!$B$9:$D$18</definedName>
    <definedName name="_xlnm._FilterDatabase" localSheetId="12" hidden="1">'ფორმა N6'!$A$9:$D$14</definedName>
    <definedName name="_xlnm._FilterDatabase" localSheetId="13" hidden="1">'ფორმა N6.1'!$B$9:$D$16</definedName>
    <definedName name="Date" localSheetId="5">#REF!</definedName>
    <definedName name="Date" localSheetId="10">#REF!</definedName>
    <definedName name="Date" localSheetId="11">#REF!</definedName>
    <definedName name="Date" localSheetId="20">#REF!</definedName>
    <definedName name="Date" localSheetId="21">#REF!</definedName>
    <definedName name="Date" localSheetId="22">#REF!</definedName>
    <definedName name="Date" localSheetId="23">#REF!</definedName>
    <definedName name="Date" localSheetId="0">#REF!</definedName>
    <definedName name="Date" localSheetId="2">#REF!</definedName>
    <definedName name="Date" localSheetId="3">#REF!</definedName>
    <definedName name="Date" localSheetId="4">#REF!</definedName>
    <definedName name="Date" localSheetId="6">#REF!</definedName>
    <definedName name="Date" localSheetId="7">#REF!</definedName>
    <definedName name="Date" localSheetId="13">#REF!</definedName>
    <definedName name="Date" localSheetId="14">#REF!</definedName>
    <definedName name="Date" localSheetId="15">#REF!</definedName>
    <definedName name="Date" localSheetId="17">#REF!</definedName>
    <definedName name="Date" localSheetId="18">#REF!</definedName>
    <definedName name="Date" localSheetId="19">#REF!</definedName>
    <definedName name="Date" localSheetId="24">#REF!</definedName>
    <definedName name="Date">#REF!</definedName>
    <definedName name="_xlnm.Print_Area" localSheetId="5">'ფორმა 4.4'!$A$1:$H$46</definedName>
    <definedName name="_xlnm.Print_Area" localSheetId="10">'ფორმა 5.4'!$A$1:$H$46</definedName>
    <definedName name="_xlnm.Print_Area" localSheetId="11">'ფორმა 5.5'!$A$1:$L$33</definedName>
    <definedName name="_xlnm.Print_Area" localSheetId="21">'ფორმა 9.5'!$A$1:$L$19</definedName>
    <definedName name="_xlnm.Print_Area" localSheetId="22">'ფორმა 9.6'!$A$1:$I$35</definedName>
    <definedName name="_xlnm.Print_Area" localSheetId="16">'ფორმა N 8.1'!$A$1:$H$51</definedName>
    <definedName name="_xlnm.Print_Area" localSheetId="23">'ფორმა N 9.7'!$A$1:$I$96</definedName>
    <definedName name="_xlnm.Print_Area" localSheetId="0">'ფორმა N1'!$A$1:$L$76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N4.1'!$A$1:$E$26</definedName>
    <definedName name="_xlnm.Print_Area" localSheetId="6">'ფორმა N5'!$A$1:$D$86</definedName>
    <definedName name="_xlnm.Print_Area" localSheetId="12">'ფორმა N6'!$A$1:$D$32</definedName>
    <definedName name="_xlnm.Print_Area" localSheetId="14">'ფორმა N7'!$A$1:$E$90</definedName>
    <definedName name="_xlnm.Print_Area" localSheetId="17">'ფორმა N9'!$A$1:$K$52</definedName>
    <definedName name="_xlnm.Print_Area" localSheetId="18">'ფორმა N9.1'!$A$1:$I$24</definedName>
    <definedName name="_xlnm.Print_Area" localSheetId="19">'ფორმა N9.2'!$A$1:$J$36</definedName>
    <definedName name="_xlnm.Print_Area" localSheetId="24">'ფორმა N9.7.1'!$A$1:$N$29</definedName>
  </definedNames>
  <calcPr calcId="144525"/>
</workbook>
</file>

<file path=xl/calcChain.xml><?xml version="1.0" encoding="utf-8"?>
<calcChain xmlns="http://schemas.openxmlformats.org/spreadsheetml/2006/main">
  <c r="H63" i="58" l="1"/>
  <c r="H48" i="63" l="1"/>
  <c r="G48" i="63"/>
  <c r="A4" i="63"/>
  <c r="I205" i="62"/>
  <c r="H205" i="62"/>
  <c r="G205" i="62"/>
  <c r="A4" i="62"/>
  <c r="K19" i="60" l="1"/>
  <c r="A4" i="60"/>
  <c r="D26" i="59"/>
  <c r="D25" i="59" s="1"/>
  <c r="C26" i="59"/>
  <c r="C25" i="59"/>
  <c r="D18" i="59"/>
  <c r="C18" i="59"/>
  <c r="D15" i="59"/>
  <c r="C15" i="59"/>
  <c r="D12" i="59"/>
  <c r="D10" i="59" s="1"/>
  <c r="C12" i="59"/>
  <c r="C10" i="59"/>
  <c r="C9" i="59" s="1"/>
  <c r="A4" i="59"/>
  <c r="D72" i="58"/>
  <c r="C72" i="58"/>
  <c r="D64" i="58"/>
  <c r="D58" i="58"/>
  <c r="C58" i="58"/>
  <c r="D53" i="58"/>
  <c r="C53" i="58"/>
  <c r="D47" i="58"/>
  <c r="C47" i="58"/>
  <c r="D36" i="58"/>
  <c r="C36" i="58"/>
  <c r="D32" i="58"/>
  <c r="C32" i="58"/>
  <c r="D23" i="58"/>
  <c r="D17" i="58" s="1"/>
  <c r="C23" i="58"/>
  <c r="C17" i="58" s="1"/>
  <c r="C13" i="58" s="1"/>
  <c r="C9" i="58" s="1"/>
  <c r="D14" i="58"/>
  <c r="C14" i="58"/>
  <c r="D10" i="58"/>
  <c r="C10" i="58"/>
  <c r="A4" i="58"/>
  <c r="D9" i="59" l="1"/>
  <c r="D13" i="58"/>
  <c r="D9" i="58" s="1"/>
  <c r="A4" i="56"/>
  <c r="A4" i="52" l="1"/>
  <c r="A4" i="51"/>
  <c r="J39" i="50"/>
  <c r="J36" i="50" s="1"/>
  <c r="I39" i="50"/>
  <c r="H39" i="50"/>
  <c r="H36" i="50" s="1"/>
  <c r="G39" i="50"/>
  <c r="F39" i="50"/>
  <c r="F36" i="50" s="1"/>
  <c r="E39" i="50"/>
  <c r="D39" i="50"/>
  <c r="D36" i="50" s="1"/>
  <c r="C39" i="50"/>
  <c r="B39" i="50"/>
  <c r="B36" i="50" s="1"/>
  <c r="I36" i="50"/>
  <c r="G36" i="50"/>
  <c r="E36" i="50"/>
  <c r="C36" i="50"/>
  <c r="J32" i="50"/>
  <c r="I32" i="50"/>
  <c r="H32" i="50"/>
  <c r="G32" i="50"/>
  <c r="F32" i="50"/>
  <c r="E32" i="50"/>
  <c r="D32" i="50"/>
  <c r="C32" i="50"/>
  <c r="B32" i="50"/>
  <c r="J24" i="50"/>
  <c r="I24" i="50"/>
  <c r="H24" i="50"/>
  <c r="G24" i="50"/>
  <c r="F24" i="50"/>
  <c r="E24" i="50"/>
  <c r="D24" i="50"/>
  <c r="C24" i="50"/>
  <c r="B24" i="50"/>
  <c r="J23" i="50"/>
  <c r="J22" i="50"/>
  <c r="J21" i="50"/>
  <c r="J19" i="50" s="1"/>
  <c r="I19" i="50"/>
  <c r="H19" i="50"/>
  <c r="H17" i="50" s="1"/>
  <c r="G19" i="50"/>
  <c r="F19" i="50"/>
  <c r="F17" i="50" s="1"/>
  <c r="E19" i="50"/>
  <c r="E17" i="50" s="1"/>
  <c r="E9" i="50" s="1"/>
  <c r="D19" i="50"/>
  <c r="D17" i="50" s="1"/>
  <c r="C19" i="50"/>
  <c r="B19" i="50"/>
  <c r="B17" i="50" s="1"/>
  <c r="B9" i="50" s="1"/>
  <c r="I17" i="50"/>
  <c r="G17" i="50"/>
  <c r="C17" i="50"/>
  <c r="J16" i="50"/>
  <c r="J15" i="50"/>
  <c r="J14" i="50" s="1"/>
  <c r="I14" i="50"/>
  <c r="H14" i="50"/>
  <c r="G14" i="50"/>
  <c r="F14" i="50"/>
  <c r="E14" i="50"/>
  <c r="D14" i="50"/>
  <c r="C14" i="50"/>
  <c r="B14" i="50"/>
  <c r="J13" i="50"/>
  <c r="J12" i="50"/>
  <c r="J11" i="50"/>
  <c r="J10" i="50" s="1"/>
  <c r="I10" i="50"/>
  <c r="H10" i="50"/>
  <c r="G10" i="50"/>
  <c r="G9" i="50" s="1"/>
  <c r="F10" i="50"/>
  <c r="E10" i="50"/>
  <c r="D10" i="50"/>
  <c r="C10" i="50"/>
  <c r="C9" i="50" s="1"/>
  <c r="B10" i="50"/>
  <c r="I9" i="50"/>
  <c r="A4" i="50"/>
  <c r="I15" i="49"/>
  <c r="I14" i="49"/>
  <c r="I13" i="49"/>
  <c r="I12" i="49"/>
  <c r="I11" i="49"/>
  <c r="I10" i="49"/>
  <c r="A4" i="49"/>
  <c r="D64" i="48"/>
  <c r="C64" i="48"/>
  <c r="D45" i="48"/>
  <c r="C45" i="48"/>
  <c r="D34" i="48"/>
  <c r="C34" i="48"/>
  <c r="D11" i="48"/>
  <c r="D10" i="48" s="1"/>
  <c r="C11" i="48"/>
  <c r="A4" i="48"/>
  <c r="J17" i="50" l="1"/>
  <c r="J9" i="50" s="1"/>
  <c r="F9" i="50"/>
  <c r="D9" i="50"/>
  <c r="H9" i="50"/>
  <c r="D44" i="48"/>
  <c r="C44" i="48"/>
  <c r="C10" i="48"/>
  <c r="H34" i="45"/>
  <c r="G34" i="45"/>
  <c r="I86" i="35" l="1"/>
  <c r="D26" i="3" l="1"/>
  <c r="C26" i="3"/>
  <c r="D17" i="28" l="1"/>
  <c r="C17" i="28"/>
  <c r="C12" i="3" l="1"/>
  <c r="M20" i="41" l="1"/>
  <c r="M19" i="41"/>
  <c r="M18" i="41"/>
  <c r="M17" i="41"/>
  <c r="M16" i="41"/>
  <c r="M15" i="41"/>
  <c r="M14" i="41"/>
  <c r="M13" i="41"/>
  <c r="M12" i="41"/>
  <c r="M11" i="41"/>
  <c r="M10" i="41"/>
  <c r="M9" i="41"/>
  <c r="D74" i="40" l="1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A4" i="39" l="1"/>
  <c r="A4" i="35" l="1"/>
  <c r="H34" i="34" l="1"/>
  <c r="G34" i="34"/>
  <c r="A4" i="34"/>
  <c r="A5" i="28" l="1"/>
  <c r="D19" i="27"/>
  <c r="C19" i="27"/>
  <c r="A5" i="27"/>
  <c r="D12" i="26"/>
  <c r="C12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5" l="1"/>
  <c r="D17" i="5" l="1"/>
  <c r="C17" i="5"/>
  <c r="D14" i="5"/>
  <c r="C14" i="5"/>
  <c r="D11" i="5"/>
  <c r="D10" i="5" s="1"/>
  <c r="C11" i="5"/>
  <c r="D18" i="3"/>
  <c r="C18" i="3"/>
  <c r="D15" i="3"/>
  <c r="C15" i="3"/>
  <c r="C10" i="3" s="1"/>
  <c r="D12" i="3"/>
  <c r="C10" i="5" l="1"/>
  <c r="C25" i="3"/>
  <c r="D10" i="3"/>
  <c r="D25" i="3"/>
  <c r="C9" i="3" l="1"/>
  <c r="D9" i="3"/>
</calcChain>
</file>

<file path=xl/sharedStrings.xml><?xml version="1.0" encoding="utf-8"?>
<sst xmlns="http://schemas.openxmlformats.org/spreadsheetml/2006/main" count="2827" uniqueCount="1428">
  <si>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</si>
  <si>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</si>
  <si>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</si>
  <si>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</si>
  <si>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</si>
  <si>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</si>
  <si>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</si>
  <si>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</si>
  <si>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</si>
  <si>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</si>
  <si>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</si>
  <si>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</si>
  <si>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</si>
  <si>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</si>
  <si>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</si>
  <si>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</si>
  <si>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</si>
  <si>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</si>
  <si>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</si>
  <si>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</si>
  <si>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</si>
  <si>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</si>
  <si>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</si>
  <si>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</si>
  <si>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</si>
  <si>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</si>
  <si>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</si>
  <si>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</si>
  <si>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</si>
  <si>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</si>
  <si>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</si>
  <si>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</si>
  <si>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</si>
  <si>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</si>
  <si>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</si>
  <si>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</si>
  <si>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</si>
  <si>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</si>
  <si>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</si>
  <si>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</si>
  <si>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</si>
  <si>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</si>
  <si>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</si>
  <si>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</si>
  <si>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</si>
  <si>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</si>
  <si>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</si>
  <si>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</si>
  <si>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</si>
  <si>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</si>
  <si>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</si>
  <si>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</si>
  <si>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</si>
  <si>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</si>
  <si>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</si>
  <si>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</si>
  <si>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</si>
  <si>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</si>
  <si>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</si>
  <si>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</si>
  <si>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</si>
  <si>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</si>
  <si>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</si>
  <si>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</si>
  <si>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</si>
  <si>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</si>
  <si>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</si>
  <si>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</si>
  <si>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</si>
  <si>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</si>
  <si>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</si>
  <si>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</si>
  <si>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</si>
  <si>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</si>
  <si>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</si>
  <si>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</si>
  <si>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</si>
  <si>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</si>
  <si>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</si>
  <si>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</si>
  <si>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</si>
  <si>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</si>
  <si>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</si>
  <si>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</si>
  <si>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</si>
  <si>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</si>
  <si>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</si>
  <si>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</si>
  <si>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</si>
  <si>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</si>
  <si>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</si>
  <si>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</si>
  <si>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</si>
  <si>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</si>
  <si>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</si>
  <si>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</si>
  <si>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</si>
  <si>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</si>
  <si>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</si>
  <si>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</si>
  <si>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</si>
  <si>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</si>
  <si>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</si>
  <si>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</si>
  <si>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</si>
  <si>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</si>
  <si>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</si>
  <si>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</si>
  <si>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</si>
  <si>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</si>
  <si>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</si>
  <si>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</si>
  <si>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</si>
  <si>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</si>
  <si>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</si>
  <si>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</si>
  <si>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</si>
  <si>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</si>
  <si>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</si>
  <si>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</si>
  <si>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</si>
  <si>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</si>
  <si>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</si>
  <si>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</si>
  <si>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</si>
  <si>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</si>
  <si>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</si>
  <si>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</si>
  <si>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</si>
  <si>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</si>
  <si>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</si>
  <si>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</si>
  <si>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</si>
  <si>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</si>
  <si>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</si>
  <si>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</si>
  <si>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</si>
  <si>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</si>
  <si>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</si>
  <si>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</si>
  <si>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</si>
  <si>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</si>
  <si>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</si>
  <si>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</si>
  <si>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</si>
  <si>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</si>
  <si>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</si>
  <si>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</si>
  <si>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</si>
  <si>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</si>
  <si>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</si>
  <si>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</si>
  <si>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</si>
  <si>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</si>
  <si>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</si>
  <si>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</si>
  <si>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</si>
  <si>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</si>
  <si>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</si>
  <si>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</si>
  <si>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</si>
  <si>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</si>
  <si>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</si>
  <si>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</si>
  <si>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</si>
  <si>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</si>
  <si>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</si>
  <si>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</si>
  <si>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</si>
  <si>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</si>
  <si>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</si>
  <si>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</si>
  <si>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</si>
  <si>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</si>
  <si>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</si>
  <si>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</si>
  <si>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</si>
  <si>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</si>
  <si>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</si>
  <si>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</si>
  <si>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</si>
  <si>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</si>
  <si>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</si>
  <si>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</si>
  <si>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</si>
  <si>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</si>
  <si>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</si>
  <si>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</si>
  <si>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</si>
  <si>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</si>
  <si>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</si>
  <si>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</si>
  <si>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</si>
  <si>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</si>
  <si>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</si>
  <si>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</si>
  <si>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</si>
  <si>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</si>
  <si>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</si>
  <si>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</si>
  <si>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</si>
  <si>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</si>
  <si>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</si>
  <si>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</si>
  <si>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</si>
  <si>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</si>
  <si>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</si>
  <si>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</si>
  <si>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</si>
  <si>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</si>
  <si>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</si>
  <si>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</si>
  <si>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</si>
  <si>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</si>
  <si>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</si>
  <si>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</si>
  <si>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</si>
  <si>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</si>
  <si>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</si>
  <si>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</si>
  <si>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</si>
  <si>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</si>
  <si>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</si>
  <si>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</si>
  <si>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</si>
  <si>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</si>
  <si>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შემოსავლის ტიპი</t>
  </si>
  <si>
    <t>პირადი ნომერი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</si>
  <si>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</si>
  <si>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</si>
  <si>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</si>
  <si>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</si>
  <si>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</si>
  <si>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</si>
  <si>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</si>
  <si>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</si>
  <si>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</si>
  <si>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</si>
  <si>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</si>
  <si>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</si>
  <si>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</si>
  <si>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</si>
  <si>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</si>
  <si>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</si>
  <si>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</si>
  <si>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</si>
  <si>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</si>
  <si>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</si>
  <si>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</si>
  <si>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</si>
  <si>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</si>
  <si>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</si>
  <si>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</si>
  <si>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</si>
  <si>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</si>
  <si>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</si>
  <si>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</si>
  <si>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</si>
  <si>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</si>
  <si>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</si>
  <si>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</si>
  <si>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</si>
  <si>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</si>
  <si>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</si>
  <si>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</si>
  <si>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</si>
  <si>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</si>
  <si>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</si>
  <si>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</si>
  <si>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</si>
  <si>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</si>
  <si>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</si>
  <si>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</si>
  <si>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...</t>
  </si>
  <si>
    <t>ძირითადი კაპიტალის მოხმარება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</si>
  <si>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</si>
  <si>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</si>
  <si>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</si>
  <si>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</si>
  <si>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</si>
  <si>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</si>
  <si>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</si>
  <si>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</si>
  <si>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</si>
  <si>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</si>
  <si>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</si>
  <si>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</si>
  <si>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</si>
  <si>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</si>
  <si>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</si>
  <si>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</si>
  <si>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</si>
  <si>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</si>
  <si>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</si>
  <si>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</si>
  <si>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</si>
  <si>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</si>
  <si>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</si>
  <si>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</si>
  <si>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</si>
  <si>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</si>
  <si>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</si>
  <si>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</si>
  <si>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</si>
  <si>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</si>
  <si>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</si>
  <si>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</si>
  <si>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</si>
  <si>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</si>
  <si>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</si>
  <si>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</si>
  <si>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</si>
  <si>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</si>
  <si>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</si>
  <si>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</si>
  <si>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</si>
  <si>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</si>
  <si>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</si>
  <si>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</si>
  <si>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</si>
  <si>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</si>
  <si>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</si>
  <si>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</si>
  <si>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</si>
  <si>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</si>
  <si>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</si>
  <si>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</si>
  <si>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</si>
  <si>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</si>
  <si>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</si>
  <si>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</si>
  <si>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</si>
  <si>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</si>
  <si>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</si>
  <si>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</si>
  <si>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</si>
  <si>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</si>
  <si>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</si>
  <si>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</si>
  <si>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</si>
  <si>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</si>
  <si>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</si>
  <si>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</si>
  <si>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</si>
  <si>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</si>
  <si>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</si>
  <si>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</si>
  <si>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</si>
  <si>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</si>
  <si>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</si>
  <si>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</si>
  <si>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</si>
  <si>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</si>
  <si>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</si>
  <si>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</si>
  <si>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</si>
  <si>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</si>
  <si>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</si>
  <si>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</si>
  <si>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</si>
  <si>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</si>
  <si>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</si>
  <si>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</si>
  <si>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</si>
  <si>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</si>
  <si>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</si>
  <si>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</si>
  <si>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</si>
  <si>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</si>
  <si>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</si>
  <si>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</si>
  <si>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</si>
  <si>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</si>
  <si>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</si>
  <si>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</si>
  <si>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</si>
  <si>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</si>
  <si>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</si>
  <si>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</si>
  <si>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</si>
  <si>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</si>
  <si>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</si>
  <si>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</si>
  <si>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</si>
  <si>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</si>
  <si>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</si>
  <si>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</si>
  <si>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</si>
  <si>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</si>
  <si>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</si>
  <si>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</si>
  <si>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</si>
  <si>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</si>
  <si>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</si>
  <si>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</si>
  <si>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</si>
  <si>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</si>
  <si>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</si>
  <si>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</si>
  <si>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</si>
  <si>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</si>
  <si>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</si>
  <si>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</si>
  <si>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</si>
  <si>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</si>
  <si>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</si>
  <si>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</si>
  <si>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</si>
  <si>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</si>
  <si>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</si>
  <si>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</si>
  <si>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</si>
  <si>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</si>
  <si>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</si>
  <si>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</si>
  <si>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</si>
  <si>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</si>
  <si>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</si>
  <si>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</si>
  <si>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</si>
  <si>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</si>
  <si>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</si>
  <si>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</si>
  <si>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</si>
  <si>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</si>
  <si>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</si>
  <si>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</si>
  <si>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</si>
  <si>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</si>
  <si>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</si>
  <si>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</si>
  <si>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</si>
  <si>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</si>
  <si>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</si>
  <si>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</si>
  <si>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</si>
  <si>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</si>
  <si>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</si>
  <si>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</si>
  <si>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</si>
  <si>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</si>
  <si>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</si>
  <si>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</si>
  <si>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</si>
  <si>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</si>
  <si>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</si>
  <si>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</si>
  <si>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</si>
  <si>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</si>
  <si>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ფორმა N5.2 - ხელფასები, პრემიები</t>
  </si>
  <si>
    <t>საინიციატივო ჯგუფის დასახელება: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</si>
  <si>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</si>
  <si>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</si>
  <si>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</si>
  <si>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</si>
  <si>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</si>
  <si>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</si>
  <si>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</si>
  <si>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</si>
  <si>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</si>
  <si>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</si>
  <si>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</si>
  <si>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</si>
  <si>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</si>
  <si>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</si>
  <si>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</si>
  <si>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</si>
  <si>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</si>
  <si>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</si>
  <si>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</si>
  <si>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</si>
  <si>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</si>
  <si>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</si>
  <si>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</si>
  <si>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</si>
  <si>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</si>
  <si>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</si>
  <si>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</si>
  <si>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სასამართლოს ხარჯები</t>
  </si>
  <si>
    <t>სააღსრულებო მომსახურების საფასური</t>
  </si>
  <si>
    <t>1.2.15.3</t>
  </si>
  <si>
    <t>1.2.15.4</t>
  </si>
  <si>
    <t>1.2.15.5</t>
  </si>
  <si>
    <t>1.2.15.6</t>
  </si>
  <si>
    <t>ხელმოწერის უფლების რეგისტრაცია + უძრავი ქონების იჯარის რეგისტრაცია</t>
  </si>
  <si>
    <t>მედიამონიტორინგი</t>
  </si>
  <si>
    <t>სისტემა კოდექსის განახლება</t>
  </si>
  <si>
    <t>საინფორმაციო მომსახურება</t>
  </si>
  <si>
    <t>მანქანის პარკირების ხარჯი ILI 455</t>
  </si>
  <si>
    <t>საერთაშორისო ორგანიზაციის საწევრო</t>
  </si>
  <si>
    <t>მპგ „ერთიანი ნაციონალური მოძრაობა“</t>
  </si>
  <si>
    <t>ლიბერთი</t>
  </si>
  <si>
    <t>GE03LB0123113007326003</t>
  </si>
  <si>
    <t>12/20/2005</t>
  </si>
  <si>
    <t>მოქმედი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</si>
  <si>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</si>
  <si>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</si>
  <si>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</si>
  <si>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</si>
  <si>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</si>
  <si>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</si>
  <si>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</si>
  <si>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>საქართველოს ბანკი</t>
  </si>
  <si>
    <t>GE38BG0000000838908700</t>
  </si>
  <si>
    <t>მპგ ”ერთიანი ნაციონალური მოძრაობა”</t>
  </si>
  <si>
    <r>
      <t>ფართობი მ</t>
    </r>
    <r>
      <rPr>
        <b/>
        <vertAlign val="superscript"/>
        <sz val="10"/>
        <color indexed="8"/>
        <rFont val="Sylfaen"/>
        <family val="1"/>
      </rPr>
      <t>2</t>
    </r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</si>
  <si>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</si>
  <si>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</si>
  <si>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</si>
  <si>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</si>
  <si>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</si>
  <si>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</si>
  <si>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</si>
  <si>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</si>
  <si>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</si>
  <si>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</si>
  <si>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</si>
  <si>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</si>
  <si>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</si>
  <si>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</si>
  <si>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</si>
  <si>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</si>
  <si>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</si>
  <si>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</si>
  <si>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</si>
  <si>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</si>
  <si>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</si>
  <si>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</si>
  <si>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</si>
  <si>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</si>
  <si>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</si>
  <si>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</si>
  <si>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</si>
  <si>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</si>
  <si>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</si>
  <si>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</si>
  <si>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</si>
  <si>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</si>
  <si>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</si>
  <si>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</si>
  <si>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</si>
  <si>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</si>
  <si>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</si>
  <si>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</si>
  <si>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</si>
  <si>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UJJ518</t>
  </si>
  <si>
    <t>03/31/2014</t>
  </si>
  <si>
    <t>UJJ517</t>
  </si>
  <si>
    <t>KEK506</t>
  </si>
  <si>
    <t>KEK507</t>
  </si>
  <si>
    <t>KEK508</t>
  </si>
  <si>
    <t>OPEL</t>
  </si>
  <si>
    <t>ASTRA</t>
  </si>
  <si>
    <t>KEK359</t>
  </si>
  <si>
    <t>SSI926</t>
  </si>
  <si>
    <t>05/14/2014</t>
  </si>
  <si>
    <t>SSI927</t>
  </si>
  <si>
    <t>C 320</t>
  </si>
  <si>
    <t>VVA527</t>
  </si>
  <si>
    <t>05/19/2014</t>
  </si>
  <si>
    <t>01.03.2014 წ.</t>
  </si>
  <si>
    <t>შპს "ეკვინოქსი"</t>
  </si>
  <si>
    <t>რეკლამის განთავსება რუსთავი 2-ის ეთერში</t>
  </si>
  <si>
    <t>01.03.2016 წ.</t>
  </si>
  <si>
    <t>11.11.2015 წ.</t>
  </si>
  <si>
    <t>შპს "აიფიემ კვლევები"</t>
  </si>
  <si>
    <t>21.03.2014 წ. და 01.08.2015 წ.</t>
  </si>
  <si>
    <t>შპს "ვიქტორია სექიურითი"</t>
  </si>
  <si>
    <t>დაცვითი მომსახურება (ოზურგეთი, ბათუმი)</t>
  </si>
  <si>
    <t>09.11.2015 წ.</t>
  </si>
  <si>
    <t>შპს "სუფთა წყალი"</t>
  </si>
  <si>
    <t>01.08.2015 წ.</t>
  </si>
  <si>
    <t>შპს "ახალი ამბები"</t>
  </si>
  <si>
    <t>08.06.2015 წ.</t>
  </si>
  <si>
    <t>შპს "დმ ჯგუი"</t>
  </si>
  <si>
    <t>მცენარეების მოვლა პატრონობა</t>
  </si>
  <si>
    <t>05.05.2015 წ.</t>
  </si>
  <si>
    <t>შპს "ტორი პლიუსი"</t>
  </si>
  <si>
    <t>11.01.2013 წ.</t>
  </si>
  <si>
    <t>შპს "თეგეტა მოტორსი"</t>
  </si>
  <si>
    <t>ავტოტექმომსახურება</t>
  </si>
  <si>
    <t>16.05.2014 წ.</t>
  </si>
  <si>
    <t>შპს "ასპ ჯორჯია"</t>
  </si>
  <si>
    <t>12.12.2010 წ.</t>
  </si>
  <si>
    <t>სს "განთიადი"</t>
  </si>
  <si>
    <t>იჯარა</t>
  </si>
  <si>
    <t>01.01.2014 წ.</t>
  </si>
  <si>
    <t>შპს "ლიდერ თრეიდი"</t>
  </si>
  <si>
    <t>01.08.2014 წ.</t>
  </si>
  <si>
    <t>გიორგი სხულუხია</t>
  </si>
  <si>
    <t>05.01.2016 წ.</t>
  </si>
  <si>
    <t>ბესარიონ კაველიძე</t>
  </si>
  <si>
    <t>შპს "ზაკ"</t>
  </si>
  <si>
    <t>01.02.2016 წ.</t>
  </si>
  <si>
    <t>მზია ლაშქარაშვილი</t>
  </si>
  <si>
    <t>ი/მ საიდ დიდმანიძე</t>
  </si>
  <si>
    <t>16.12.2009 წ.</t>
  </si>
  <si>
    <t>ქობულეთი მუნიციპალიტეტი, გამგეობა (საკრებულო)</t>
  </si>
  <si>
    <t>12.03.2015 წ.</t>
  </si>
  <si>
    <t>ზურაბ დავითაძე</t>
  </si>
  <si>
    <t>01.02.2014 წ.</t>
  </si>
  <si>
    <t>გია ქედელიძე</t>
  </si>
  <si>
    <t>11.07.2014 წ.</t>
  </si>
  <si>
    <t>ბაღდათი მუნიციპალიტეტი, გამგეობა (საკრებულო)</t>
  </si>
  <si>
    <t>04.03.2014 წ.</t>
  </si>
  <si>
    <t>მზიური სვანიძე</t>
  </si>
  <si>
    <t>03.02.2014 წ.</t>
  </si>
  <si>
    <t>რუსუდან ზარნაძე</t>
  </si>
  <si>
    <t>29.01.2014 წ.</t>
  </si>
  <si>
    <t>სამტრედია მუნიციპალიტეტი, გამგეობა (საკრებულო)</t>
  </si>
  <si>
    <t>06.02.2014 წ.</t>
  </si>
  <si>
    <t>ელენე ჭიღლაძე</t>
  </si>
  <si>
    <t>ლატავრა ლალიაშვილი</t>
  </si>
  <si>
    <t>10.04.2014 წ.</t>
  </si>
  <si>
    <t>ხვიჩა არევაძე</t>
  </si>
  <si>
    <t>07.04.2013 წ.</t>
  </si>
  <si>
    <t>მზია უგულავა</t>
  </si>
  <si>
    <t>მერაბ აბჟანდაძე</t>
  </si>
  <si>
    <t>27.01.2014 წ.</t>
  </si>
  <si>
    <t>სიმონი ახალაია</t>
  </si>
  <si>
    <t>01.07.2014 წ.</t>
  </si>
  <si>
    <t>თამარ მებონია</t>
  </si>
  <si>
    <t>27.03.2012 წ.</t>
  </si>
  <si>
    <t>ხობი მუნიციპალიტეტი, გამგეობა</t>
  </si>
  <si>
    <t>01.04.2014 წ</t>
  </si>
  <si>
    <t>შპს "ნიკე"</t>
  </si>
  <si>
    <t>25.09.2015 წ.</t>
  </si>
  <si>
    <t>ლალი ყიფიანი</t>
  </si>
  <si>
    <t>12.03.2010 წ.</t>
  </si>
  <si>
    <t>სს "ონი"</t>
  </si>
  <si>
    <t>01.06.2015 წ.</t>
  </si>
  <si>
    <t>მაყვალა მესხაძე</t>
  </si>
  <si>
    <t>01.09.2015 წ.</t>
  </si>
  <si>
    <t>ნინო ტვილდიანი</t>
  </si>
  <si>
    <t>01.06.2014 წ.</t>
  </si>
  <si>
    <t>მანანა ჩხაიძე</t>
  </si>
  <si>
    <t>15.02.2016 წ.</t>
  </si>
  <si>
    <t>მურადი კვინტრაძე</t>
  </si>
  <si>
    <t>01.11.2015 წ</t>
  </si>
  <si>
    <t>არუსიაკ გალუსტიანი</t>
  </si>
  <si>
    <t>10.03.2015 წ.</t>
  </si>
  <si>
    <t>ნათელა მაჭარაშვილი</t>
  </si>
  <si>
    <t>31.01.2014 წ.</t>
  </si>
  <si>
    <t>ამირან ლონდარიძე</t>
  </si>
  <si>
    <t>11.03.2016 წ.</t>
  </si>
  <si>
    <t>ნინო ლურსმანაშვილი</t>
  </si>
  <si>
    <t>25.04.2015 წ.</t>
  </si>
  <si>
    <t>ვაგინაკ არზუმიან</t>
  </si>
  <si>
    <t>შპს "ბოლნისი სტამბა"</t>
  </si>
  <si>
    <t>შპს "მარკშრეიდერი"</t>
  </si>
  <si>
    <t>01.10.2015 წ</t>
  </si>
  <si>
    <t>თამარ ცერაძე</t>
  </si>
  <si>
    <t>ფიქრია შველიძე</t>
  </si>
  <si>
    <t>გიორგი ქურდაძე</t>
  </si>
  <si>
    <t>02.08.2012 წ.</t>
  </si>
  <si>
    <t>ლაგოდეხი მუნიციპალიტეტი, საკრებულო</t>
  </si>
  <si>
    <t>31.03.2015 წ.</t>
  </si>
  <si>
    <t>გიორგი სეფაშვილი</t>
  </si>
  <si>
    <t>მსუბუქი</t>
  </si>
  <si>
    <t>E320</t>
  </si>
  <si>
    <t>HPH 660</t>
  </si>
  <si>
    <t>ააიპ "ლიტერა"</t>
  </si>
  <si>
    <t>04/01/2016-06/07/2016</t>
  </si>
  <si>
    <t>საარჩევნო ბლოკი  ”ერთიანი ნაციონალური მოძრაობა”</t>
  </si>
  <si>
    <t>ინტერნეტ-რეკლამს ხრჯი</t>
  </si>
  <si>
    <t>შპს "ედვერთლაინი"</t>
  </si>
  <si>
    <t>საქართველოს "ქრისტიან-კონსერვატიული პარტია"</t>
  </si>
  <si>
    <t>300000 ჩვენება</t>
  </si>
  <si>
    <t>"არა გაზპრომს"</t>
  </si>
  <si>
    <t>ჩვენება</t>
  </si>
  <si>
    <t>სს "აი თი დი სი"</t>
  </si>
  <si>
    <t>638312 ჩვენება</t>
  </si>
  <si>
    <t>სატელევიზიო რეკლამის ხარჯი</t>
  </si>
  <si>
    <t>მპგ "ერთიანი ნაციონალური მოძრაობა"</t>
  </si>
  <si>
    <t>წუთი</t>
  </si>
  <si>
    <t>ტელეკომპანია "რუსთავი-2"</t>
  </si>
  <si>
    <t>21 დღე</t>
  </si>
  <si>
    <t>ერთიანი ნაციონალური მოძრაობა</t>
  </si>
  <si>
    <t>წმ</t>
  </si>
  <si>
    <t>სოციალური საკითხი</t>
  </si>
  <si>
    <t>ტელეკომპანია რუსთავი-2</t>
  </si>
  <si>
    <t>5 დღე</t>
  </si>
  <si>
    <t>სამოქალაქო განათლების ფონდი</t>
  </si>
  <si>
    <t>202463379</t>
  </si>
  <si>
    <t>26 დღე</t>
  </si>
  <si>
    <t>"არა გაზპრომს", "სოციალური საკითხები", ერთიანი ნაციონალური მოზრაობა</t>
  </si>
  <si>
    <t>წთ</t>
  </si>
  <si>
    <t>ფორმა N1 – საწევრო შენატანები და შემოწირულებები</t>
  </si>
  <si>
    <t xml:space="preserve"> </t>
  </si>
  <si>
    <t>არაფულადი ფორმით ***</t>
  </si>
  <si>
    <t>შემოსავლის ტიპი *</t>
  </si>
  <si>
    <t>თანხა / ღირებულება (ლარებში)</t>
  </si>
  <si>
    <t>ფიზიკური პირის სახელი და გვარი / იურიდიული პირის დასახელება</t>
  </si>
  <si>
    <t>პირადი ნომერი / საიდ. კოდი</t>
  </si>
  <si>
    <t>შემომწირავის საბანკო ანგარიშის ნომერი</t>
  </si>
  <si>
    <t>შემომწირავის ბანკი</t>
  </si>
  <si>
    <t>ქონების აღწერილობა ****</t>
  </si>
  <si>
    <t>მომსახურების მოკლე აღწერილობა</t>
  </si>
  <si>
    <t>რაოდენობა/ მოცულობა</t>
  </si>
  <si>
    <t>დამატებითი ინფორმაცია</t>
  </si>
  <si>
    <t>01.04.2016</t>
  </si>
  <si>
    <t>ფულადი შემოწირულობა</t>
  </si>
  <si>
    <t>სერგო რატიანი</t>
  </si>
  <si>
    <t>01005003737</t>
  </si>
  <si>
    <t>GE45BR0000010859716089</t>
  </si>
  <si>
    <t>ბანკი რესპუბლიკა</t>
  </si>
  <si>
    <t>08.04.2016</t>
  </si>
  <si>
    <t>გიორგი ბარამიძე</t>
  </si>
  <si>
    <t>01024029152</t>
  </si>
  <si>
    <t>GE92BG0000000270931600</t>
  </si>
  <si>
    <t>21.04.2016</t>
  </si>
  <si>
    <t>მიხეილ მახარაძე</t>
  </si>
  <si>
    <t>01010011434</t>
  </si>
  <si>
    <t>GE20BS0000000006245148</t>
  </si>
  <si>
    <t>ბაზისბანკი</t>
  </si>
  <si>
    <t>22.04.2016</t>
  </si>
  <si>
    <t>ჩიორა თაქთაქიშვილი</t>
  </si>
  <si>
    <t>01030018539</t>
  </si>
  <si>
    <t>GE33TB1725145064322340</t>
  </si>
  <si>
    <t>თიბისი</t>
  </si>
  <si>
    <t>ხათუნა გოგორიშვილი</t>
  </si>
  <si>
    <t>01009003358</t>
  </si>
  <si>
    <t>GE10BS0000000001545775</t>
  </si>
  <si>
    <t>ომარ მეგრელიძე</t>
  </si>
  <si>
    <t>61001008039</t>
  </si>
  <si>
    <t>GE66BS0000000062845469</t>
  </si>
  <si>
    <t>25.04.2016</t>
  </si>
  <si>
    <t>ვახტანგ ლემონჯავა</t>
  </si>
  <si>
    <t>01024019206</t>
  </si>
  <si>
    <t>GE56BG0000000942028300</t>
  </si>
  <si>
    <t>26.04.2016</t>
  </si>
  <si>
    <t>აზერ სულეიმანოვი</t>
  </si>
  <si>
    <t>28001010428</t>
  </si>
  <si>
    <t>GE31BG0000000947669300</t>
  </si>
  <si>
    <t>27.04.2016</t>
  </si>
  <si>
    <t>დავით ბაქრაძე</t>
  </si>
  <si>
    <t>01005004806</t>
  </si>
  <si>
    <t>GE28TB0600000909179017</t>
  </si>
  <si>
    <t>03.05.2016</t>
  </si>
  <si>
    <t>ნიკოლოზ ყიფშიძე</t>
  </si>
  <si>
    <t>65002004977</t>
  </si>
  <si>
    <t>GE33BR0000010719766548</t>
  </si>
  <si>
    <t>მიხეილ მაჭავარიანი</t>
  </si>
  <si>
    <t>01017001871</t>
  </si>
  <si>
    <t>GE27TB1100000088179888</t>
  </si>
  <si>
    <t>ვაჟა წოწკოლაური</t>
  </si>
  <si>
    <t>01010011187</t>
  </si>
  <si>
    <t>GE83TB1782645061622353</t>
  </si>
  <si>
    <t>აკაკი მინაშვილი</t>
  </si>
  <si>
    <t>01017013529</t>
  </si>
  <si>
    <t>GE72TB1788645064322343</t>
  </si>
  <si>
    <t>04.05.2016</t>
  </si>
  <si>
    <t>ირაკლი აბესაძე</t>
  </si>
  <si>
    <t>01024024430</t>
  </si>
  <si>
    <t>GE25LB0711183713251000</t>
  </si>
  <si>
    <t>კახა ბუცხრიკიძე</t>
  </si>
  <si>
    <t>01015000674</t>
  </si>
  <si>
    <t>GE18BR0000010126107806</t>
  </si>
  <si>
    <t>აკაკი ბობოხიძე</t>
  </si>
  <si>
    <t>01006005497</t>
  </si>
  <si>
    <t>GE35TB1710845064322340</t>
  </si>
  <si>
    <t>თამარ ძოძუაშვილი</t>
  </si>
  <si>
    <t>01009004222</t>
  </si>
  <si>
    <t>GE62BG0000000892894200</t>
  </si>
  <si>
    <t>დავით დარჩიაშვილი</t>
  </si>
  <si>
    <t>01018001497</t>
  </si>
  <si>
    <t>GE37TB0658745064322335</t>
  </si>
  <si>
    <t>ირაკლი ნადირაძე</t>
  </si>
  <si>
    <t>01013014200</t>
  </si>
  <si>
    <t>GE54LB0711114611520000</t>
  </si>
  <si>
    <t>ლევან კონჯარია</t>
  </si>
  <si>
    <t>19001019524</t>
  </si>
  <si>
    <t>GE75LB0080001005590000</t>
  </si>
  <si>
    <t>ავთანდილ იაკობიძე</t>
  </si>
  <si>
    <t>01027022859</t>
  </si>
  <si>
    <t>GE77BR0000010469166838</t>
  </si>
  <si>
    <t>05.05.2016</t>
  </si>
  <si>
    <t>ეკატერინე ხერხეულიძე</t>
  </si>
  <si>
    <t>01015001290</t>
  </si>
  <si>
    <t>GE70BG0000000547811900</t>
  </si>
  <si>
    <t>10.05.2016</t>
  </si>
  <si>
    <t>ლევან ბეჟაშვილი</t>
  </si>
  <si>
    <t>01010002603</t>
  </si>
  <si>
    <t>GE06BR0000010897590247</t>
  </si>
  <si>
    <t>11.05.2016</t>
  </si>
  <si>
    <t>დავით დაღელაშვილი</t>
  </si>
  <si>
    <t>01030027942</t>
  </si>
  <si>
    <t>GE54LB0711135784583000</t>
  </si>
  <si>
    <t>13.05.2016</t>
  </si>
  <si>
    <t>ბაადურ რევაზიშვილი</t>
  </si>
  <si>
    <t>20001010206</t>
  </si>
  <si>
    <t>GE25LB0711153239537000</t>
  </si>
  <si>
    <t>ზაქარია გრიშიკაშვილი</t>
  </si>
  <si>
    <t>20001020409</t>
  </si>
  <si>
    <t>GE98LB0711130759103000</t>
  </si>
  <si>
    <t>გიორგი ბოტკოველი</t>
  </si>
  <si>
    <t>01019004831</t>
  </si>
  <si>
    <t>GE32TB1164945064322335</t>
  </si>
  <si>
    <t>ნუგზარ წიკლაური</t>
  </si>
  <si>
    <t>01006014902</t>
  </si>
  <si>
    <t>GE76BR0002004506089428</t>
  </si>
  <si>
    <t>20.05.2016</t>
  </si>
  <si>
    <t>24.05.2016</t>
  </si>
  <si>
    <t>25.05.2016</t>
  </si>
  <si>
    <t>27.05.2016</t>
  </si>
  <si>
    <t>30.05.2016</t>
  </si>
  <si>
    <t>გიორგი წერეთელი</t>
  </si>
  <si>
    <t>01017006097</t>
  </si>
  <si>
    <t>GE95TB1792645064300001</t>
  </si>
  <si>
    <t>ზურაბ ყოჩიაშვილი</t>
  </si>
  <si>
    <t>14001003294</t>
  </si>
  <si>
    <t>GE27BG0000000314067700</t>
  </si>
  <si>
    <t>პაატა კაპანაძე</t>
  </si>
  <si>
    <t>01031003467</t>
  </si>
  <si>
    <t>GE69TB1875845063622450</t>
  </si>
  <si>
    <t>31.05.2016</t>
  </si>
  <si>
    <t>01.06.2016</t>
  </si>
  <si>
    <t>ლუკა ლაშხი</t>
  </si>
  <si>
    <t>01018003471</t>
  </si>
  <si>
    <t>GE11BG0000000179140600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</si>
  <si>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</si>
  <si>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</si>
  <si>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</si>
  <si>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</si>
  <si>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</si>
  <si>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ბესარიონ</t>
  </si>
  <si>
    <t>გედენიძე</t>
  </si>
  <si>
    <t>01025012561</t>
  </si>
  <si>
    <t xml:space="preserve">მატერიალურ-ტექნიკ. უზრ. სამს. მთ. სპეც. </t>
  </si>
  <si>
    <t>დავით</t>
  </si>
  <si>
    <t>სოხაძე</t>
  </si>
  <si>
    <t>41001009369</t>
  </si>
  <si>
    <t>აღმასრულებელი მდივანი</t>
  </si>
  <si>
    <t>ნინო</t>
  </si>
  <si>
    <t>ქუხილავა</t>
  </si>
  <si>
    <t>51001007064</t>
  </si>
  <si>
    <t>საფ. სამსახურის უფროსი სპეციალისტი</t>
  </si>
  <si>
    <t>კირთაძე</t>
  </si>
  <si>
    <t>01014001781</t>
  </si>
  <si>
    <t>ელენე</t>
  </si>
  <si>
    <t>ჯავახაძე</t>
  </si>
  <si>
    <t>01018002147</t>
  </si>
  <si>
    <t>ცენტრალური ადმინისტრაციის უფროსი</t>
  </si>
  <si>
    <t>ზვიად</t>
  </si>
  <si>
    <t>მაცაბერიძე</t>
  </si>
  <si>
    <t>01011022462</t>
  </si>
  <si>
    <t>ტელე ოპერატორი</t>
  </si>
  <si>
    <t>ზაურ</t>
  </si>
  <si>
    <t>სესიტაშვილი</t>
  </si>
  <si>
    <t>40001001847</t>
  </si>
  <si>
    <t xml:space="preserve">მატერიალურ-ტექნიკ. უზრ. სამს. უფროსი </t>
  </si>
  <si>
    <t>თინათინ</t>
  </si>
  <si>
    <t>ცერცვაძე</t>
  </si>
  <si>
    <t>25001004708</t>
  </si>
  <si>
    <t>გენერალური მდივნის თანაშემწე</t>
  </si>
  <si>
    <t>მანონი</t>
  </si>
  <si>
    <t>ურუშაძე</t>
  </si>
  <si>
    <t>26001007131</t>
  </si>
  <si>
    <t>კადრ. და საქმისწარმ. სამს. მთ. სპეციალ.</t>
  </si>
  <si>
    <t>გიორგი</t>
  </si>
  <si>
    <t>პატარაია</t>
  </si>
  <si>
    <t>01005005987</t>
  </si>
  <si>
    <t>ცენტრ. ადმ. პრესსამსახურის უფროსი</t>
  </si>
  <si>
    <t>ირაკლი</t>
  </si>
  <si>
    <t>ქავთარაძე</t>
  </si>
  <si>
    <t>01006011789</t>
  </si>
  <si>
    <t>საერთაშორისო ურთიერთ. სამსახ. უფროსი</t>
  </si>
  <si>
    <t>ივანე</t>
  </si>
  <si>
    <t>პეტრიაშვილი</t>
  </si>
  <si>
    <t>40001004501</t>
  </si>
  <si>
    <t>იურიდიული სამსახურის უფროსი</t>
  </si>
  <si>
    <t>ბაბაკიშვილი</t>
  </si>
  <si>
    <t>40001007188</t>
  </si>
  <si>
    <t>იურიდიული სამსახურის მთ. სპეციალისტი</t>
  </si>
  <si>
    <t>რამაზ</t>
  </si>
  <si>
    <t>ქერეჭაშვილი</t>
  </si>
  <si>
    <t>01030005969</t>
  </si>
  <si>
    <t>რეგიონალური სამსახ. კოორდინატორი</t>
  </si>
  <si>
    <t>ილია</t>
  </si>
  <si>
    <t>01015010055</t>
  </si>
  <si>
    <t>თენგიზ</t>
  </si>
  <si>
    <t>გუნავა</t>
  </si>
  <si>
    <t>19001029328</t>
  </si>
  <si>
    <t>რეგიონალური სამსახ. წარმომადგენელი</t>
  </si>
  <si>
    <t>ვახტანგი</t>
  </si>
  <si>
    <t>გეწაძე</t>
  </si>
  <si>
    <t>47001015262</t>
  </si>
  <si>
    <t>გივი</t>
  </si>
  <si>
    <t>ღაღანიძე</t>
  </si>
  <si>
    <t>37001005208</t>
  </si>
  <si>
    <t>რეგიონალური სამსახ. მრჩეველი</t>
  </si>
  <si>
    <t>კობა</t>
  </si>
  <si>
    <t>ნოდია</t>
  </si>
  <si>
    <t>02001009281</t>
  </si>
  <si>
    <t>ბახტაძე</t>
  </si>
  <si>
    <t>01008006698</t>
  </si>
  <si>
    <t>ორგ. "ქალთა ფრთის" გენდერ ოფიცერი</t>
  </si>
  <si>
    <t>ზაური</t>
  </si>
  <si>
    <t>მანუჩარ</t>
  </si>
  <si>
    <t>ფანგანი</t>
  </si>
  <si>
    <t>62007006162</t>
  </si>
  <si>
    <t>შურღაია</t>
  </si>
  <si>
    <t>39001001944</t>
  </si>
  <si>
    <t>მატერიალურ-ტექნიკ. უზრ. სამსახური, მძღოლი</t>
  </si>
  <si>
    <t>იოსებ</t>
  </si>
  <si>
    <t>ოსიყმიშვილი</t>
  </si>
  <si>
    <t>36001004322</t>
  </si>
  <si>
    <t>მატერიალურ-ტექნიკ. უზრ. სამსახური, დაცვა</t>
  </si>
  <si>
    <t>ჩიაშვილი</t>
  </si>
  <si>
    <t>01019033114</t>
  </si>
  <si>
    <t>ირმა</t>
  </si>
  <si>
    <t>სტეფნაძე-იაშვილი</t>
  </si>
  <si>
    <t>01005009075</t>
  </si>
  <si>
    <t>მოწვეული სპეციალისტი</t>
  </si>
  <si>
    <t>თეონა</t>
  </si>
  <si>
    <t>ოთანაძე</t>
  </si>
  <si>
    <t>05001009050</t>
  </si>
  <si>
    <t>ტოროშელიძე</t>
  </si>
  <si>
    <t>01017016970</t>
  </si>
  <si>
    <t>გუგუნავა</t>
  </si>
  <si>
    <t>01008005188</t>
  </si>
  <si>
    <t>ბესიკი</t>
  </si>
  <si>
    <t>გაზდელიანი</t>
  </si>
  <si>
    <t>01027027944</t>
  </si>
  <si>
    <t>თავმჯდომარე</t>
  </si>
  <si>
    <t>მექვაბიშვილი</t>
  </si>
  <si>
    <t>61001008783</t>
  </si>
  <si>
    <t>ლაშა</t>
  </si>
  <si>
    <t>კილაბერია</t>
  </si>
  <si>
    <t>61001039616</t>
  </si>
  <si>
    <t>საქმეთა მმართველი</t>
  </si>
  <si>
    <t>თეიმურაზ</t>
  </si>
  <si>
    <t>დუმბაძე</t>
  </si>
  <si>
    <t>61006001661</t>
  </si>
  <si>
    <t>რაულ</t>
  </si>
  <si>
    <t>ბაკურიძე</t>
  </si>
  <si>
    <t>61007000889</t>
  </si>
  <si>
    <t>საორგანიზაციო მდივანი</t>
  </si>
  <si>
    <t>ლერი</t>
  </si>
  <si>
    <t>ნიჟარაძე</t>
  </si>
  <si>
    <t>61004012227</t>
  </si>
  <si>
    <t>ბონდო</t>
  </si>
  <si>
    <t>თედორაძე</t>
  </si>
  <si>
    <t>61005008154</t>
  </si>
  <si>
    <t>რამინ</t>
  </si>
  <si>
    <t>მიქელაძე</t>
  </si>
  <si>
    <t>61010003555</t>
  </si>
  <si>
    <t>თამარ</t>
  </si>
  <si>
    <t>აბაშიძე</t>
  </si>
  <si>
    <t>61010006259</t>
  </si>
  <si>
    <t>მურად</t>
  </si>
  <si>
    <t>გორგაძე</t>
  </si>
  <si>
    <t>61009000225</t>
  </si>
  <si>
    <t>შოთა</t>
  </si>
  <si>
    <t>შანთაძე</t>
  </si>
  <si>
    <t>07001004345</t>
  </si>
  <si>
    <t>სოფიკო</t>
  </si>
  <si>
    <t>გელაძე</t>
  </si>
  <si>
    <t>61009011389</t>
  </si>
  <si>
    <t>თურმანიძე</t>
  </si>
  <si>
    <t>61008000439</t>
  </si>
  <si>
    <t>რუსუდან</t>
  </si>
  <si>
    <t>ბასილაძე</t>
  </si>
  <si>
    <t>61008006359</t>
  </si>
  <si>
    <t>როსტომ</t>
  </si>
  <si>
    <t>გრიგალაშვილი</t>
  </si>
  <si>
    <t>57001007147</t>
  </si>
  <si>
    <t>ვიქტორია</t>
  </si>
  <si>
    <t>ჯღამაია</t>
  </si>
  <si>
    <t>62001019267</t>
  </si>
  <si>
    <t>ნუგზარ</t>
  </si>
  <si>
    <t>ნონიაშვილი</t>
  </si>
  <si>
    <t>24001004381</t>
  </si>
  <si>
    <t>თავმჯდომარის მ/შ</t>
  </si>
  <si>
    <t>ვალერიან</t>
  </si>
  <si>
    <t>არზიანი</t>
  </si>
  <si>
    <t>24001002493</t>
  </si>
  <si>
    <t>რობერტი</t>
  </si>
  <si>
    <t>კავთიაშვილი</t>
  </si>
  <si>
    <t>24001038990</t>
  </si>
  <si>
    <t>მირანდა</t>
  </si>
  <si>
    <t>თვარაძე</t>
  </si>
  <si>
    <t>55001004150</t>
  </si>
  <si>
    <t>ბაბლიძე</t>
  </si>
  <si>
    <t>43001008366</t>
  </si>
  <si>
    <t>ნიკოლოზ</t>
  </si>
  <si>
    <t>ახალკაცი</t>
  </si>
  <si>
    <t>01002011075</t>
  </si>
  <si>
    <t>მამუკა</t>
  </si>
  <si>
    <t>ივანიძე</t>
  </si>
  <si>
    <t>43001000638</t>
  </si>
  <si>
    <t>კახა</t>
  </si>
  <si>
    <t>ლობჟანიძე</t>
  </si>
  <si>
    <t>59001049464</t>
  </si>
  <si>
    <t>თანდიაშვილი</t>
  </si>
  <si>
    <t>59001099625</t>
  </si>
  <si>
    <t>გია</t>
  </si>
  <si>
    <t>ქრისტესიაშვილი</t>
  </si>
  <si>
    <t>59003002090</t>
  </si>
  <si>
    <t>ნონიკაშვილი</t>
  </si>
  <si>
    <t>59003001893</t>
  </si>
  <si>
    <t>ნანობაშვილი</t>
  </si>
  <si>
    <t>23001002861</t>
  </si>
  <si>
    <t>თინა</t>
  </si>
  <si>
    <t>ბანცური</t>
  </si>
  <si>
    <t>16001005462</t>
  </si>
  <si>
    <t>ხუციშვილი</t>
  </si>
  <si>
    <t>16001006929</t>
  </si>
  <si>
    <t>კერესელიძე</t>
  </si>
  <si>
    <t>04001002969</t>
  </si>
  <si>
    <t>გენადი</t>
  </si>
  <si>
    <t>სვანი</t>
  </si>
  <si>
    <t>12001002386</t>
  </si>
  <si>
    <t>ნოდარ</t>
  </si>
  <si>
    <t>ბურდილაძე</t>
  </si>
  <si>
    <t>34001000160</t>
  </si>
  <si>
    <t>ტვილდიანი</t>
  </si>
  <si>
    <t>49001011671</t>
  </si>
  <si>
    <t>ლელა</t>
  </si>
  <si>
    <t>სვანიძე</t>
  </si>
  <si>
    <t>49001012816</t>
  </si>
  <si>
    <t>რომან</t>
  </si>
  <si>
    <t>მუკბანიანი</t>
  </si>
  <si>
    <t>27001001249</t>
  </si>
  <si>
    <t>მაია</t>
  </si>
  <si>
    <t>ჩანქსელიანი</t>
  </si>
  <si>
    <t>27001000228</t>
  </si>
  <si>
    <t>ანა</t>
  </si>
  <si>
    <t>ლიპარტელიანი</t>
  </si>
  <si>
    <t>27001006379</t>
  </si>
  <si>
    <t>კახაბერ</t>
  </si>
  <si>
    <t>ასკურავა</t>
  </si>
  <si>
    <t>26001006354</t>
  </si>
  <si>
    <t>გოგუაძე</t>
  </si>
  <si>
    <t>26001004615</t>
  </si>
  <si>
    <t>მჟავანაძე</t>
  </si>
  <si>
    <t>01011021338</t>
  </si>
  <si>
    <t>ბესიკ</t>
  </si>
  <si>
    <t>ქათამაძე</t>
  </si>
  <si>
    <t>33001054884</t>
  </si>
  <si>
    <t>თავმჯდომარის მოადგილე</t>
  </si>
  <si>
    <t>მიხეილ</t>
  </si>
  <si>
    <t>გოგოტიშვილი</t>
  </si>
  <si>
    <t>33001015200</t>
  </si>
  <si>
    <t>ხათუნა</t>
  </si>
  <si>
    <t>თავდიშვილი</t>
  </si>
  <si>
    <t>33001015765</t>
  </si>
  <si>
    <t>დიმიტრი</t>
  </si>
  <si>
    <t>კორიფაძე</t>
  </si>
  <si>
    <t>46001003067</t>
  </si>
  <si>
    <t>დალი</t>
  </si>
  <si>
    <t>სიხარულიძე</t>
  </si>
  <si>
    <t>46001000892</t>
  </si>
  <si>
    <t>დოდო</t>
  </si>
  <si>
    <t>61002004377</t>
  </si>
  <si>
    <t>მანანა</t>
  </si>
  <si>
    <t>კლდიაშვილი</t>
  </si>
  <si>
    <t>11001024064</t>
  </si>
  <si>
    <t>ვახტანგ</t>
  </si>
  <si>
    <t>ქვათაძე</t>
  </si>
  <si>
    <t>01030047085</t>
  </si>
  <si>
    <t>ხნკოიან</t>
  </si>
  <si>
    <t>47001002320</t>
  </si>
  <si>
    <t>მაისურაძე</t>
  </si>
  <si>
    <t>47001008669</t>
  </si>
  <si>
    <t>ჰარუთიუნ</t>
  </si>
  <si>
    <t>ალექსანიან</t>
  </si>
  <si>
    <t>07001003324</t>
  </si>
  <si>
    <t>მათევოს</t>
  </si>
  <si>
    <t>დანელიან</t>
  </si>
  <si>
    <t>07001017060</t>
  </si>
  <si>
    <t>ანნა</t>
  </si>
  <si>
    <t>პეტროსიან</t>
  </si>
  <si>
    <t>07001047988</t>
  </si>
  <si>
    <t>ბექაური</t>
  </si>
  <si>
    <t>05001006122</t>
  </si>
  <si>
    <t>ზურაბ</t>
  </si>
  <si>
    <t>შაინიძე</t>
  </si>
  <si>
    <t>03001003473</t>
  </si>
  <si>
    <t>თამაზ</t>
  </si>
  <si>
    <t>კიკაბიძე</t>
  </si>
  <si>
    <t>03001013787</t>
  </si>
  <si>
    <t>თემურ</t>
  </si>
  <si>
    <t>კოჩალიძე</t>
  </si>
  <si>
    <t>03001004978</t>
  </si>
  <si>
    <t>ვაჩაგან</t>
  </si>
  <si>
    <t>პოდოღლიან</t>
  </si>
  <si>
    <t>32001005377</t>
  </si>
  <si>
    <t>ლიანა</t>
  </si>
  <si>
    <t>გომციანი</t>
  </si>
  <si>
    <t>32001023831</t>
  </si>
  <si>
    <t>დუშმანაშვილი</t>
  </si>
  <si>
    <t>45001004033</t>
  </si>
  <si>
    <t>აკაკი</t>
  </si>
  <si>
    <t>ბერიძე</t>
  </si>
  <si>
    <t>45001008024</t>
  </si>
  <si>
    <t>ღონიაშვილი</t>
  </si>
  <si>
    <t>45001002526</t>
  </si>
  <si>
    <t>მერაბიშვილი</t>
  </si>
  <si>
    <t>45001003701</t>
  </si>
  <si>
    <t>ფირუზ</t>
  </si>
  <si>
    <t>გელაშვილი</t>
  </si>
  <si>
    <t>25001010328</t>
  </si>
  <si>
    <t>სვეტლანა</t>
  </si>
  <si>
    <t>ბაგრამიანი</t>
  </si>
  <si>
    <t>25001015104</t>
  </si>
  <si>
    <t>ალექსანდრე</t>
  </si>
  <si>
    <t>ზირაქაშვილი</t>
  </si>
  <si>
    <t>13001035080</t>
  </si>
  <si>
    <t>ნანა</t>
  </si>
  <si>
    <t>გრძელიშვილი</t>
  </si>
  <si>
    <t>13001016576</t>
  </si>
  <si>
    <t>გარსევან</t>
  </si>
  <si>
    <t>ბუხნიკაშვილი</t>
  </si>
  <si>
    <t>36001010793</t>
  </si>
  <si>
    <t>ნაცვლიშვილი</t>
  </si>
  <si>
    <t>36001001133</t>
  </si>
  <si>
    <t>ზაზა</t>
  </si>
  <si>
    <t>ჭიაბერაშვილი</t>
  </si>
  <si>
    <t>36001002685</t>
  </si>
  <si>
    <t>ეკატერინე</t>
  </si>
  <si>
    <t>36001014386</t>
  </si>
  <si>
    <t>ლევან</t>
  </si>
  <si>
    <t>ბაღაშვილი</t>
  </si>
  <si>
    <t>14001000456</t>
  </si>
  <si>
    <t>14001001684</t>
  </si>
  <si>
    <t>კონსულტანტი</t>
  </si>
  <si>
    <t>უშიკიშვილი</t>
  </si>
  <si>
    <t>08001006812</t>
  </si>
  <si>
    <t>ალექსი</t>
  </si>
  <si>
    <t>ძულიაშვილი</t>
  </si>
  <si>
    <t>20001001260</t>
  </si>
  <si>
    <t>ბაადურ</t>
  </si>
  <si>
    <t>რევაზიშვილი</t>
  </si>
  <si>
    <t>ომანიძე</t>
  </si>
  <si>
    <t>20001056099</t>
  </si>
  <si>
    <t>კოტე</t>
  </si>
  <si>
    <t>რატიანი</t>
  </si>
  <si>
    <t>60002015284</t>
  </si>
  <si>
    <t>რობაქიძე</t>
  </si>
  <si>
    <t>09001003256</t>
  </si>
  <si>
    <t>ეკა</t>
  </si>
  <si>
    <t>ჩხეიძე</t>
  </si>
  <si>
    <t>09001013173</t>
  </si>
  <si>
    <t>გრიგოლ</t>
  </si>
  <si>
    <t>მატარაძე</t>
  </si>
  <si>
    <t>17001005492</t>
  </si>
  <si>
    <t>17001001756</t>
  </si>
  <si>
    <t>ფიქრია</t>
  </si>
  <si>
    <t>ბაღდავაძე</t>
  </si>
  <si>
    <t>17001007664</t>
  </si>
  <si>
    <t>ამირან</t>
  </si>
  <si>
    <t>მაკარიძე</t>
  </si>
  <si>
    <t>21001007397</t>
  </si>
  <si>
    <t>გიორგაძე</t>
  </si>
  <si>
    <t>21001002515</t>
  </si>
  <si>
    <t>სალომე</t>
  </si>
  <si>
    <t>კაპანაძე</t>
  </si>
  <si>
    <t>18001013629</t>
  </si>
  <si>
    <t>ზურაბი</t>
  </si>
  <si>
    <t>როინიშვილი</t>
  </si>
  <si>
    <t>18001008501</t>
  </si>
  <si>
    <t>ნათია</t>
  </si>
  <si>
    <t>ზმოიანი</t>
  </si>
  <si>
    <t>18001062680</t>
  </si>
  <si>
    <t>ემზარ</t>
  </si>
  <si>
    <t>შუბლაძე</t>
  </si>
  <si>
    <t>37001011511</t>
  </si>
  <si>
    <t>რუხაძე</t>
  </si>
  <si>
    <t>55001015350</t>
  </si>
  <si>
    <t>გუბელაძე</t>
  </si>
  <si>
    <t>55001029973</t>
  </si>
  <si>
    <t>საღარეიშვილი</t>
  </si>
  <si>
    <t>53001001439</t>
  </si>
  <si>
    <t>ჯიმშელეიშვილი</t>
  </si>
  <si>
    <t>53001012133</t>
  </si>
  <si>
    <t>მეტრეველი</t>
  </si>
  <si>
    <t>53001007510</t>
  </si>
  <si>
    <t>ქვარიანი</t>
  </si>
  <si>
    <t>53001000859</t>
  </si>
  <si>
    <t>კუხალაშვილი</t>
  </si>
  <si>
    <t>53001015997</t>
  </si>
  <si>
    <t>ვალია</t>
  </si>
  <si>
    <t>ცუხიშვილი</t>
  </si>
  <si>
    <t>38001001238</t>
  </si>
  <si>
    <t>ჯამბულ</t>
  </si>
  <si>
    <t>ნოზაძე</t>
  </si>
  <si>
    <t>54001013490</t>
  </si>
  <si>
    <t>იამზე</t>
  </si>
  <si>
    <t>38001013405</t>
  </si>
  <si>
    <t>ცუცქირიძე</t>
  </si>
  <si>
    <t>54001060904</t>
  </si>
  <si>
    <t>კობახიძე</t>
  </si>
  <si>
    <t>41001007036</t>
  </si>
  <si>
    <t>თორნიკე</t>
  </si>
  <si>
    <t>ავალიშვილი</t>
  </si>
  <si>
    <t>56001000101</t>
  </si>
  <si>
    <t>ნებიერიძე</t>
  </si>
  <si>
    <t>18001011327</t>
  </si>
  <si>
    <t>ჩიქოვანი</t>
  </si>
  <si>
    <t>35001020567</t>
  </si>
  <si>
    <t>შუკაკიძე</t>
  </si>
  <si>
    <t>28001073349</t>
  </si>
  <si>
    <t>ქველაძე</t>
  </si>
  <si>
    <t>28001089030</t>
  </si>
  <si>
    <t>28001044606</t>
  </si>
  <si>
    <t>სამირა</t>
  </si>
  <si>
    <t>ისმაილოვა</t>
  </si>
  <si>
    <t>10001053453</t>
  </si>
  <si>
    <t>ლევანი</t>
  </si>
  <si>
    <t>მოსეშვილი</t>
  </si>
  <si>
    <t>15001009767</t>
  </si>
  <si>
    <t>ქამრან</t>
  </si>
  <si>
    <t>მამედოვი</t>
  </si>
  <si>
    <t>15001010407</t>
  </si>
  <si>
    <t>ნაია</t>
  </si>
  <si>
    <t>ასლანიშვილი</t>
  </si>
  <si>
    <t>15001026753</t>
  </si>
  <si>
    <t>კახაბრიშვილი</t>
  </si>
  <si>
    <t>12001028732</t>
  </si>
  <si>
    <t>მადონა</t>
  </si>
  <si>
    <t>ოზმანიანი</t>
  </si>
  <si>
    <t>12001100560</t>
  </si>
  <si>
    <t>დალაქიშვილი</t>
  </si>
  <si>
    <t>22001001117</t>
  </si>
  <si>
    <t>დიმიტრაძე</t>
  </si>
  <si>
    <t>61009002313</t>
  </si>
  <si>
    <t>მერაბ</t>
  </si>
  <si>
    <t>იაკობაძე</t>
  </si>
  <si>
    <t>52001014944</t>
  </si>
  <si>
    <t>შავაძე</t>
  </si>
  <si>
    <t>52001024324</t>
  </si>
  <si>
    <t>მარშანიშვილი</t>
  </si>
  <si>
    <t>42001015434</t>
  </si>
  <si>
    <t>მალვინა</t>
  </si>
  <si>
    <t>ზარანდია</t>
  </si>
  <si>
    <t>19001086642</t>
  </si>
  <si>
    <t>ნუკრი</t>
  </si>
  <si>
    <t>ძიძიგური</t>
  </si>
  <si>
    <t>29001000579</t>
  </si>
  <si>
    <t>წოწორია</t>
  </si>
  <si>
    <t>29001024651</t>
  </si>
  <si>
    <t>კუჭავა</t>
  </si>
  <si>
    <t>39001000434</t>
  </si>
  <si>
    <t>დამენია</t>
  </si>
  <si>
    <t>01011023474</t>
  </si>
  <si>
    <t>კონჯარია</t>
  </si>
  <si>
    <t>ქირია</t>
  </si>
  <si>
    <t>19001017171</t>
  </si>
  <si>
    <t>ბათლომე</t>
  </si>
  <si>
    <t>შელია</t>
  </si>
  <si>
    <t>19001025495</t>
  </si>
  <si>
    <t>ავთანდილ</t>
  </si>
  <si>
    <t>გაბელია</t>
  </si>
  <si>
    <t>51001009770</t>
  </si>
  <si>
    <t>ხატია</t>
  </si>
  <si>
    <t>შანავა</t>
  </si>
  <si>
    <t>51001006368</t>
  </si>
  <si>
    <t>ნონა</t>
  </si>
  <si>
    <t>კვარაცხელია</t>
  </si>
  <si>
    <t>51001019453</t>
  </si>
  <si>
    <t>ჭოხონელიძე</t>
  </si>
  <si>
    <t>58001024713</t>
  </si>
  <si>
    <t>თემური</t>
  </si>
  <si>
    <t>გულუა</t>
  </si>
  <si>
    <t>58001005127</t>
  </si>
  <si>
    <t>ჯულიეტა</t>
  </si>
  <si>
    <t>ქვარაია</t>
  </si>
  <si>
    <t>58001000754</t>
  </si>
  <si>
    <t>58001026246</t>
  </si>
  <si>
    <t>48001005235</t>
  </si>
  <si>
    <t>48001020402</t>
  </si>
  <si>
    <t>ცქვიტიშვილი</t>
  </si>
  <si>
    <t>48001022435</t>
  </si>
  <si>
    <t>გაბუნია</t>
  </si>
  <si>
    <t>02001003936</t>
  </si>
  <si>
    <t>ბესელია</t>
  </si>
  <si>
    <t>01020008041</t>
  </si>
  <si>
    <t>ადმინისტრაციის უფროსი</t>
  </si>
  <si>
    <t>ფატმან</t>
  </si>
  <si>
    <t>ანთაძე-მალაშხია</t>
  </si>
  <si>
    <t>01008006602</t>
  </si>
  <si>
    <t>კომიტეტის წევრი</t>
  </si>
  <si>
    <t>ინგა</t>
  </si>
  <si>
    <t>ქარაია</t>
  </si>
  <si>
    <t>51001001834</t>
  </si>
  <si>
    <t>ვლადიმერ</t>
  </si>
  <si>
    <t>სულაბერიძე</t>
  </si>
  <si>
    <t>01005008834</t>
  </si>
  <si>
    <t>მეხატიშვილი</t>
  </si>
  <si>
    <t>01009016996</t>
  </si>
  <si>
    <t>გარუჩავა</t>
  </si>
  <si>
    <t>01007004106</t>
  </si>
  <si>
    <t>მძღოლი</t>
  </si>
  <si>
    <t>ალექსიშვილი</t>
  </si>
  <si>
    <t>01008028114</t>
  </si>
  <si>
    <t>ბუღალტერი</t>
  </si>
  <si>
    <t>ქართველიშვილი</t>
  </si>
  <si>
    <t>57001055220</t>
  </si>
  <si>
    <t>ახალაია</t>
  </si>
  <si>
    <t>19001097184</t>
  </si>
  <si>
    <t>თავმჯდომარის თანაშემწე</t>
  </si>
  <si>
    <t>57001053621</t>
  </si>
  <si>
    <t>მედია სპეციალისტი</t>
  </si>
  <si>
    <t>სიგუა</t>
  </si>
  <si>
    <t>29001024464</t>
  </si>
  <si>
    <t>01017003820</t>
  </si>
  <si>
    <t>მემონტაჟე</t>
  </si>
  <si>
    <t>ნატო</t>
  </si>
  <si>
    <t>უგულავა</t>
  </si>
  <si>
    <t>55001013870</t>
  </si>
  <si>
    <t>რეგიონალური კოორდინატორი</t>
  </si>
  <si>
    <t>ნოე</t>
  </si>
  <si>
    <t>კუხიანიძე</t>
  </si>
  <si>
    <t>60001043617</t>
  </si>
  <si>
    <t>მატერიალურ-ტექნიკ. უზრ. სამს. სპეციალისტი</t>
  </si>
  <si>
    <t>ჟუჟუნა</t>
  </si>
  <si>
    <t>მერკულაძე</t>
  </si>
  <si>
    <t>61006057320</t>
  </si>
  <si>
    <t>დამლაგებელი</t>
  </si>
  <si>
    <t>38001003316</t>
  </si>
  <si>
    <t>ოთარ</t>
  </si>
  <si>
    <t>სირაძე</t>
  </si>
  <si>
    <t>04001003355</t>
  </si>
  <si>
    <t>კოკოშაშვილი</t>
  </si>
  <si>
    <t>01027022881</t>
  </si>
  <si>
    <t>თამთა</t>
  </si>
  <si>
    <t>გოგოლაძე</t>
  </si>
  <si>
    <t>01036001615</t>
  </si>
  <si>
    <t>მჭედლიძე</t>
  </si>
  <si>
    <t>01001070757</t>
  </si>
  <si>
    <t>ცხელი ხაზის ოპერატორი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</si>
  <si>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</si>
  <si>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მატერიალური ფასეულობების ინვენტარიზაცია</t>
  </si>
  <si>
    <t>იმერეთი</t>
  </si>
  <si>
    <t>პარტიის მიერ დაგეგმილ ღონისძიებაში მონაწილეობა</t>
  </si>
  <si>
    <t>ლაგოდეხი</t>
  </si>
  <si>
    <t xml:space="preserve">ქართველიშვილი </t>
  </si>
  <si>
    <t>სამტრედია,  ოზურგეთი</t>
  </si>
  <si>
    <t xml:space="preserve">მაცაბერიძე </t>
  </si>
  <si>
    <t xml:space="preserve"> გიორგი</t>
  </si>
  <si>
    <t>პარტიის მიერ დაგეგმილ ღონისძიებებში მონაწილეობა</t>
  </si>
  <si>
    <t>თერჯოლა</t>
  </si>
  <si>
    <t xml:space="preserve"> ზვიად</t>
  </si>
  <si>
    <t xml:space="preserve"> თამაზ</t>
  </si>
  <si>
    <t>რაიონული ორგანიზაციის კონფერენცია</t>
  </si>
  <si>
    <t>აჭარა</t>
  </si>
  <si>
    <t>რაჭა-ლეჩხუმი</t>
  </si>
  <si>
    <t>შიდა ქართლი, სამცხე-ჯავახეთი</t>
  </si>
  <si>
    <t>ხობი, წყალტუბო</t>
  </si>
  <si>
    <t>საკონსტიტუციო სასამართლოში პარტიის წარმ. ტრანსპორტირება</t>
  </si>
  <si>
    <t>ბათუმი</t>
  </si>
  <si>
    <t>ზუგდიდი</t>
  </si>
  <si>
    <t>ბეჟაშვილი</t>
  </si>
  <si>
    <t>საკრებულოს შუალედური არჩევნები</t>
  </si>
  <si>
    <t>ოზურგეთი</t>
  </si>
  <si>
    <t>დარჩიაშვილი</t>
  </si>
  <si>
    <t>ღვინიაშვილი</t>
  </si>
  <si>
    <t>ოფისების ინვენტარის ტრანსპორტირება</t>
  </si>
  <si>
    <t>სამეგრელოს რეგიონი</t>
  </si>
  <si>
    <t xml:space="preserve">* ჯამური მაჩვენებლები უნდა ედრებოდეს ფორმა N4-ში და N5-ში წარმოდგენილი N 1.2.1 და </t>
  </si>
  <si>
    <t>ფორმა N6-ში წარმოდგენილი N 1.3  მუხლების შესაბამის მნიშვნელობათა ჯამს.</t>
  </si>
  <si>
    <t xml:space="preserve">პოლიგრაფიული ხარჯი (ჟურნალები) </t>
  </si>
  <si>
    <t>11.06.2013 წ.</t>
  </si>
  <si>
    <t>შპს "ენგადი"</t>
  </si>
  <si>
    <t>წარმომადგენლობითი ხარჯი (ნაბეღლავი, ბახმაროს წყალი)</t>
  </si>
  <si>
    <t>15.01.2014 წ.</t>
  </si>
  <si>
    <t>შპს "ფრესკო რითეილ გრუპი"</t>
  </si>
  <si>
    <t>წარმომადგენლობითი ხარჯი (ლიმონათი, შაქარი, ხელსახოცი)</t>
  </si>
  <si>
    <t>02.12.2015 წ.</t>
  </si>
  <si>
    <t>შპს "GC GROUP"</t>
  </si>
  <si>
    <t>წარმომადგენლობითი ხარჯი (ჩაი, ყავა)</t>
  </si>
  <si>
    <t>შპს "ლაზერლენდი"</t>
  </si>
  <si>
    <t>საკანცელარიო ხარჯი (ქსეროქსის და საბეჭდი ქაღალდი)</t>
  </si>
  <si>
    <t>20.10.2015 წ.</t>
  </si>
  <si>
    <t>შპს "ZENA Tech"</t>
  </si>
  <si>
    <t>დაშვება-აღრიცხვის ბიომეტრიული სისტემა. გარე გამოყენების სათვალთვალო კამერა</t>
  </si>
  <si>
    <t>შპს "კაბადონი"</t>
  </si>
  <si>
    <t>პოლიგრაფიული ხარჯი (სიგელი, პლაკატი)</t>
  </si>
  <si>
    <t>შპს "ექსპოგრაფი"</t>
  </si>
  <si>
    <t>დაბეჭილი ბანერი</t>
  </si>
  <si>
    <t>18.05.2016 წ.</t>
  </si>
  <si>
    <t>შპს "AUTO PULSE"</t>
  </si>
  <si>
    <t>04.02.2013 წ.</t>
  </si>
  <si>
    <t>შპს "ჯორჯიან მიკროსისტემს"</t>
  </si>
  <si>
    <t>სისტემა "კოდექსი"-ს განახლება</t>
  </si>
  <si>
    <t>16.04.2013 წ.</t>
  </si>
  <si>
    <t>შპს "ჰორეკა"</t>
  </si>
  <si>
    <t>პირველადი მოხმარების საშუალებები</t>
  </si>
  <si>
    <t>27.06.2012 წ.</t>
  </si>
  <si>
    <t>შპს "ნატექსი"</t>
  </si>
  <si>
    <t>ინტერნეტსერვისი</t>
  </si>
  <si>
    <t>27.05.2016 წ.</t>
  </si>
  <si>
    <t>შპს "ცენტრი"</t>
  </si>
  <si>
    <t>სარესტორნო მომსახურება</t>
  </si>
  <si>
    <t>01.09.2013 წ.</t>
  </si>
  <si>
    <t>შპს "კია მოტორს ჯორჯია"</t>
  </si>
  <si>
    <t>02.06.2014 წ.</t>
  </si>
  <si>
    <t>შპს "ჯეა"</t>
  </si>
  <si>
    <t>08.10.2013 წ.</t>
  </si>
  <si>
    <t>შპს "ჰიუნდაი ავტო საქართველო"</t>
  </si>
  <si>
    <t>შპს "იბერია ავტოჰაუსი"</t>
  </si>
  <si>
    <t>05.01.2015 წ.</t>
  </si>
  <si>
    <t>შპს "პანორამა"</t>
  </si>
  <si>
    <t>ბანერების ბეჭდვა</t>
  </si>
  <si>
    <t>01.06.2016 წ.</t>
  </si>
  <si>
    <t>შპს "კლ კოფი კომპანი"</t>
  </si>
  <si>
    <t>15.05.2014 წ.</t>
  </si>
  <si>
    <t>ი/მ გიორგი მილაძე</t>
  </si>
  <si>
    <t>ა/მანქანების რეცხვის ტალონები</t>
  </si>
  <si>
    <t>წარმომადგენლობითი ხარჯი (წყალი ბინული, პლასტმასის ერთჯერადი ჭიქები)</t>
  </si>
  <si>
    <t>28.05.2016 წ.</t>
  </si>
  <si>
    <t>ფ/პ არმენ დევოგიან</t>
  </si>
  <si>
    <t>ელექტრო გაყვანილობის მონტაჟი</t>
  </si>
  <si>
    <t>01.05.2016 წ.</t>
  </si>
  <si>
    <t>შპს "არენა"</t>
  </si>
  <si>
    <t>სპორტული დარბაზით მომსახურება</t>
  </si>
  <si>
    <t>07.04.2016 წ.</t>
  </si>
  <si>
    <t>ნუგზარ მეგნეიშვილი</t>
  </si>
  <si>
    <t>თეა რაფავა</t>
  </si>
  <si>
    <t>მანუჩარ გაბედავა</t>
  </si>
  <si>
    <t>25.08.2014 წ.</t>
  </si>
  <si>
    <t>მარტვილი მუნიციპალიტეტი, გამგეობა</t>
  </si>
  <si>
    <t>01.04.2016 წ.</t>
  </si>
  <si>
    <t>გივი შაშიაშვილი</t>
  </si>
  <si>
    <t>01.05.2015 წ.</t>
  </si>
  <si>
    <t>ვალერი ჩიბუხაშვილი</t>
  </si>
  <si>
    <t>მპგ  ”ერთიანი ნაციონალური მოძრაობა”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</si>
</sst>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\ს\ა\ტ\ე\ლ\ე\ვ\ი\ზ\ი\ო\ \რ\ე\კ\ლ\ა\მ\ა"/>
    <numFmt numFmtId="168" formatCode="mm\/dd\/yyyy"/>
    <numFmt numFmtId="169" formatCode="#,##0.00000000000"/>
    <numFmt numFmtId="170" formatCode="dd/mm/yy;@"/>
  </numFmts>
  <fonts count="37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1"/>
      <color theme="1"/>
      <name val="Calibri"/>
      <family val="2"/>
      <charset val="204"/>
      <scheme val="minor"/>
    </font>
    <font>
      <b/>
      <sz val="10"/>
      <name val="Sylfae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Sylfaen"/>
      <family val="1"/>
      <charset val="204"/>
    </font>
    <font>
      <b/>
      <vertAlign val="superscript"/>
      <sz val="10"/>
      <color indexed="8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1">
    <xf numFmtId="0" fontId="0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</cellStyleXfs>
  <cellXfs count="504">
    <xf numFmtId="0" fontId="0" fillId="0" borderId="0" xfId="0"/>
    <xf numFmtId="0" fontId="15" fillId="0" borderId="0" xfId="0" applyFont="1" applyProtection="1"/>
    <xf numFmtId="0" fontId="15" fillId="0" borderId="0" xfId="0" applyFont="1" applyProtection="1">
      <protection locked="0"/>
    </xf>
    <xf numFmtId="0" fontId="15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5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2"/>
    </xf>
    <xf numFmtId="0" fontId="15" fillId="2" borderId="1" xfId="1" applyFont="1" applyFill="1" applyBorder="1" applyAlignment="1" applyProtection="1">
      <alignment horizontal="left" vertical="center" wrapText="1" indent="3"/>
    </xf>
    <xf numFmtId="0" fontId="15" fillId="2" borderId="1" xfId="1" applyFont="1" applyFill="1" applyBorder="1" applyAlignment="1" applyProtection="1">
      <alignment horizontal="left" vertical="center" wrapText="1" indent="4"/>
    </xf>
    <xf numFmtId="0" fontId="15" fillId="0" borderId="0" xfId="3" applyFont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5" fillId="0" borderId="0" xfId="3" applyFont="1" applyProtection="1">
      <protection locked="0"/>
    </xf>
    <xf numFmtId="0" fontId="15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5" fillId="0" borderId="0" xfId="0" applyFont="1" applyFill="1" applyProtection="1">
      <protection locked="0"/>
    </xf>
    <xf numFmtId="0" fontId="23" fillId="0" borderId="6" xfId="2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5" fillId="2" borderId="1" xfId="1" applyNumberFormat="1" applyFont="1" applyFill="1" applyBorder="1" applyAlignment="1" applyProtection="1">
      <alignment horizontal="right" vertical="center"/>
      <protection locked="0"/>
    </xf>
    <xf numFmtId="0" fontId="15" fillId="0" borderId="1" xfId="2" applyFont="1" applyFill="1" applyBorder="1" applyAlignment="1" applyProtection="1">
      <alignment horizontal="right" vertical="top"/>
      <protection locked="0"/>
    </xf>
    <xf numFmtId="165" fontId="15" fillId="0" borderId="1" xfId="2" applyNumberFormat="1" applyFont="1" applyFill="1" applyBorder="1" applyAlignment="1" applyProtection="1">
      <alignment horizontal="right" vertical="center"/>
      <protection locked="0"/>
    </xf>
    <xf numFmtId="166" fontId="15" fillId="0" borderId="1" xfId="2" applyNumberFormat="1" applyFont="1" applyFill="1" applyBorder="1" applyAlignment="1" applyProtection="1">
      <alignment horizontal="right" vertical="center"/>
      <protection locked="0"/>
    </xf>
    <xf numFmtId="4" fontId="15" fillId="0" borderId="1" xfId="2" applyNumberFormat="1" applyFont="1" applyFill="1" applyBorder="1" applyAlignment="1" applyProtection="1">
      <alignment horizontal="right" vertical="center"/>
      <protection locked="0"/>
    </xf>
    <xf numFmtId="164" fontId="15" fillId="0" borderId="1" xfId="2" applyNumberFormat="1" applyFont="1" applyFill="1" applyBorder="1" applyAlignment="1" applyProtection="1">
      <alignment horizontal="right" vertical="center"/>
      <protection locked="0"/>
    </xf>
    <xf numFmtId="0" fontId="15" fillId="0" borderId="4" xfId="3" applyFont="1" applyFill="1" applyBorder="1" applyAlignment="1" applyProtection="1">
      <alignment horizontal="right"/>
      <protection locked="0"/>
    </xf>
    <xf numFmtId="0" fontId="15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5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5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5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5" fillId="0" borderId="0" xfId="0" applyFont="1" applyFill="1" applyProtection="1"/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14" fillId="0" borderId="0" xfId="0" applyFont="1"/>
    <xf numFmtId="0" fontId="15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5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3" borderId="0" xfId="0" applyFont="1" applyFill="1" applyProtection="1"/>
    <xf numFmtId="0" fontId="15" fillId="3" borderId="0" xfId="1" applyFont="1" applyFill="1" applyBorder="1" applyAlignment="1" applyProtection="1">
      <alignment horizontal="center" vertical="center"/>
    </xf>
    <xf numFmtId="0" fontId="15" fillId="3" borderId="0" xfId="0" applyFont="1" applyFill="1" applyProtection="1"/>
    <xf numFmtId="0" fontId="15" fillId="3" borderId="0" xfId="0" applyFont="1" applyFill="1" applyBorder="1" applyProtection="1"/>
    <xf numFmtId="0" fontId="15" fillId="3" borderId="0" xfId="1" applyFont="1" applyFill="1" applyAlignment="1" applyProtection="1">
      <alignment vertical="center"/>
    </xf>
    <xf numFmtId="3" fontId="20" fillId="3" borderId="1" xfId="1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Protection="1"/>
    <xf numFmtId="0" fontId="15" fillId="2" borderId="0" xfId="0" applyFont="1" applyFill="1" applyProtection="1"/>
    <xf numFmtId="3" fontId="20" fillId="3" borderId="1" xfId="1" applyNumberFormat="1" applyFont="1" applyFill="1" applyBorder="1" applyAlignment="1" applyProtection="1">
      <alignment horizontal="right" vertical="center"/>
    </xf>
    <xf numFmtId="3" fontId="15" fillId="3" borderId="1" xfId="1" applyNumberFormat="1" applyFont="1" applyFill="1" applyBorder="1" applyAlignment="1" applyProtection="1">
      <alignment horizontal="right" vertical="center" wrapText="1"/>
    </xf>
    <xf numFmtId="3" fontId="20" fillId="3" borderId="1" xfId="1" applyNumberFormat="1" applyFont="1" applyFill="1" applyBorder="1" applyAlignment="1" applyProtection="1">
      <alignment horizontal="right" vertical="center" wrapText="1"/>
    </xf>
    <xf numFmtId="0" fontId="20" fillId="3" borderId="1" xfId="0" applyFont="1" applyFill="1" applyBorder="1" applyProtection="1"/>
    <xf numFmtId="3" fontId="20" fillId="3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5" fillId="0" borderId="1" xfId="1" applyFont="1" applyFill="1" applyBorder="1" applyAlignment="1" applyProtection="1">
      <alignment horizontal="left" vertical="center" wrapText="1" indent="2"/>
    </xf>
    <xf numFmtId="3" fontId="20" fillId="4" borderId="1" xfId="1" applyNumberFormat="1" applyFont="1" applyFill="1" applyBorder="1" applyAlignment="1" applyProtection="1">
      <alignment horizontal="left" vertical="center" wrapText="1"/>
    </xf>
    <xf numFmtId="3" fontId="20" fillId="4" borderId="1" xfId="1" applyNumberFormat="1" applyFont="1" applyFill="1" applyBorder="1" applyAlignment="1" applyProtection="1">
      <alignment horizontal="center" vertical="center" wrapText="1"/>
    </xf>
    <xf numFmtId="0" fontId="15" fillId="4" borderId="0" xfId="1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0" fontId="15" fillId="4" borderId="0" xfId="1" applyFont="1" applyFill="1" applyAlignment="1" applyProtection="1">
      <alignment horizontal="center" vertical="center" wrapText="1"/>
      <protection locked="0"/>
    </xf>
    <xf numFmtId="0" fontId="15" fillId="4" borderId="0" xfId="1" applyFont="1" applyFill="1" applyAlignment="1" applyProtection="1">
      <alignment horizontal="center" vertical="center"/>
      <protection locked="0"/>
    </xf>
    <xf numFmtId="0" fontId="15" fillId="4" borderId="0" xfId="0" applyFont="1" applyFill="1" applyProtection="1">
      <protection locked="0"/>
    </xf>
    <xf numFmtId="0" fontId="15" fillId="0" borderId="1" xfId="1" applyFont="1" applyFill="1" applyBorder="1" applyAlignment="1" applyProtection="1">
      <alignment horizontal="left" vertical="center" wrapText="1" indent="3"/>
    </xf>
    <xf numFmtId="0" fontId="15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5" fillId="3" borderId="0" xfId="1" applyFont="1" applyFill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right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0" applyFont="1" applyFill="1" applyBorder="1" applyProtection="1">
      <protection locked="0"/>
    </xf>
    <xf numFmtId="0" fontId="15" fillId="3" borderId="0" xfId="0" applyFont="1" applyFill="1" applyProtection="1">
      <protection locked="0"/>
    </xf>
    <xf numFmtId="3" fontId="20" fillId="3" borderId="1" xfId="1" applyNumberFormat="1" applyFont="1" applyFill="1" applyBorder="1" applyAlignment="1" applyProtection="1">
      <alignment horizontal="left" vertical="center" wrapText="1"/>
    </xf>
    <xf numFmtId="0" fontId="15" fillId="3" borderId="1" xfId="0" applyFont="1" applyFill="1" applyBorder="1" applyProtection="1"/>
    <xf numFmtId="0" fontId="15" fillId="3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5" fillId="0" borderId="0" xfId="0" applyFont="1" applyFill="1" applyBorder="1" applyProtection="1">
      <protection locked="0"/>
    </xf>
    <xf numFmtId="0" fontId="16" fillId="3" borderId="0" xfId="3" applyFont="1" applyFill="1" applyAlignment="1" applyProtection="1">
      <alignment horizontal="center" vertical="center" wrapText="1"/>
    </xf>
    <xf numFmtId="0" fontId="15" fillId="3" borderId="0" xfId="3" applyFont="1" applyFill="1" applyAlignment="1" applyProtection="1">
      <alignment horizontal="center" vertical="center"/>
      <protection locked="0"/>
    </xf>
    <xf numFmtId="0" fontId="15" fillId="3" borderId="0" xfId="3" applyFont="1" applyFill="1" applyProtection="1"/>
    <xf numFmtId="0" fontId="15" fillId="3" borderId="3" xfId="0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/>
    </xf>
    <xf numFmtId="0" fontId="15" fillId="3" borderId="1" xfId="2" applyFont="1" applyFill="1" applyBorder="1" applyAlignment="1" applyProtection="1">
      <alignment horizontal="right" vertical="top"/>
    </xf>
    <xf numFmtId="0" fontId="20" fillId="3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Protection="1"/>
    <xf numFmtId="0" fontId="15" fillId="3" borderId="0" xfId="0" applyFont="1" applyFill="1" applyBorder="1" applyAlignment="1" applyProtection="1">
      <alignment horizontal="left" wrapText="1"/>
    </xf>
    <xf numFmtId="0" fontId="15" fillId="3" borderId="3" xfId="0" applyFont="1" applyFill="1" applyBorder="1" applyAlignment="1" applyProtection="1">
      <alignment horizontal="left" wrapText="1"/>
    </xf>
    <xf numFmtId="0" fontId="15" fillId="3" borderId="3" xfId="0" applyFont="1" applyFill="1" applyBorder="1" applyProtection="1"/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right" vertical="center" wrapText="1"/>
    </xf>
    <xf numFmtId="0" fontId="15" fillId="3" borderId="0" xfId="0" applyFont="1" applyFill="1" applyAlignment="1" applyProtection="1">
      <alignment horizontal="center" vertical="center"/>
    </xf>
    <xf numFmtId="0" fontId="15" fillId="3" borderId="3" xfId="1" applyFont="1" applyFill="1" applyBorder="1" applyAlignment="1" applyProtection="1">
      <alignment horizontal="left" vertical="center"/>
    </xf>
    <xf numFmtId="0" fontId="22" fillId="3" borderId="8" xfId="2" applyFont="1" applyFill="1" applyBorder="1" applyAlignment="1" applyProtection="1">
      <alignment horizontal="center" vertical="top" wrapText="1"/>
    </xf>
    <xf numFmtId="0" fontId="22" fillId="3" borderId="10" xfId="2" applyFont="1" applyFill="1" applyBorder="1" applyAlignment="1" applyProtection="1">
      <alignment horizontal="center" vertical="top" wrapText="1"/>
    </xf>
    <xf numFmtId="1" fontId="22" fillId="3" borderId="10" xfId="2" applyNumberFormat="1" applyFont="1" applyFill="1" applyBorder="1" applyAlignment="1" applyProtection="1">
      <alignment horizontal="center" vertical="top" wrapText="1"/>
    </xf>
    <xf numFmtId="1" fontId="22" fillId="3" borderId="8" xfId="2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Alignment="1" applyProtection="1">
      <alignment horizontal="center" vertical="center"/>
    </xf>
    <xf numFmtId="0" fontId="19" fillId="3" borderId="5" xfId="4" applyFont="1" applyFill="1" applyBorder="1" applyAlignment="1" applyProtection="1">
      <alignment horizontal="center" vertical="center" wrapText="1"/>
    </xf>
    <xf numFmtId="0" fontId="19" fillId="3" borderId="1" xfId="4" applyFont="1" applyFill="1" applyBorder="1" applyAlignment="1" applyProtection="1">
      <alignment horizontal="center" vertical="center" wrapText="1"/>
    </xf>
    <xf numFmtId="0" fontId="14" fillId="3" borderId="0" xfId="0" applyFont="1" applyFill="1" applyProtection="1"/>
    <xf numFmtId="0" fontId="0" fillId="3" borderId="0" xfId="0" applyFill="1" applyProtection="1"/>
    <xf numFmtId="14" fontId="15" fillId="3" borderId="0" xfId="1" applyNumberFormat="1" applyFont="1" applyFill="1" applyBorder="1" applyAlignment="1" applyProtection="1">
      <alignment vertical="center"/>
    </xf>
    <xf numFmtId="0" fontId="15" fillId="3" borderId="0" xfId="1" applyFont="1" applyFill="1" applyBorder="1" applyAlignment="1" applyProtection="1">
      <alignment vertical="center"/>
    </xf>
    <xf numFmtId="14" fontId="15" fillId="3" borderId="0" xfId="1" applyNumberFormat="1" applyFont="1" applyFill="1" applyBorder="1" applyAlignment="1" applyProtection="1">
      <alignment horizontal="center" vertical="center"/>
    </xf>
    <xf numFmtId="0" fontId="10" fillId="3" borderId="0" xfId="1" applyFont="1" applyFill="1" applyAlignment="1" applyProtection="1">
      <alignment horizontal="left" vertical="center"/>
    </xf>
    <xf numFmtId="0" fontId="9" fillId="3" borderId="0" xfId="0" applyFont="1" applyFill="1" applyProtection="1"/>
    <xf numFmtId="0" fontId="0" fillId="3" borderId="0" xfId="0" applyFill="1" applyProtection="1">
      <protection locked="0"/>
    </xf>
    <xf numFmtId="0" fontId="0" fillId="3" borderId="0" xfId="0" applyFill="1" applyBorder="1" applyProtection="1"/>
    <xf numFmtId="0" fontId="19" fillId="3" borderId="5" xfId="4" applyFont="1" applyFill="1" applyBorder="1" applyAlignment="1" applyProtection="1">
      <alignment horizontal="left" vertical="center" wrapText="1"/>
    </xf>
    <xf numFmtId="0" fontId="15" fillId="3" borderId="0" xfId="1" applyFont="1" applyFill="1" applyBorder="1" applyAlignment="1" applyProtection="1">
      <alignment vertical="center"/>
      <protection locked="0"/>
    </xf>
    <xf numFmtId="0" fontId="15" fillId="3" borderId="0" xfId="3" applyFont="1" applyFill="1" applyProtection="1">
      <protection locked="0"/>
    </xf>
    <xf numFmtId="0" fontId="15" fillId="3" borderId="0" xfId="1" applyFont="1" applyFill="1" applyProtection="1">
      <protection locked="0"/>
    </xf>
    <xf numFmtId="0" fontId="21" fillId="3" borderId="0" xfId="1" applyFont="1" applyFill="1" applyAlignment="1" applyProtection="1">
      <alignment horizontal="center" vertical="center" wrapText="1"/>
      <protection locked="0"/>
    </xf>
    <xf numFmtId="14" fontId="25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22" fillId="0" borderId="11" xfId="2" applyFont="1" applyFill="1" applyBorder="1" applyAlignment="1" applyProtection="1">
      <alignment horizontal="center" vertical="top" wrapText="1"/>
      <protection locked="0"/>
    </xf>
    <xf numFmtId="1" fontId="22" fillId="0" borderId="2" xfId="2" applyNumberFormat="1" applyFont="1" applyFill="1" applyBorder="1" applyAlignment="1" applyProtection="1">
      <alignment horizontal="left" vertical="top" wrapText="1"/>
      <protection locked="0"/>
    </xf>
    <xf numFmtId="1" fontId="22" fillId="0" borderId="12" xfId="2" applyNumberFormat="1" applyFont="1" applyFill="1" applyBorder="1" applyAlignment="1" applyProtection="1">
      <alignment horizontal="left" vertical="top" wrapText="1"/>
      <protection locked="0"/>
    </xf>
    <xf numFmtId="0" fontId="24" fillId="3" borderId="1" xfId="2" applyFont="1" applyFill="1" applyBorder="1" applyAlignment="1" applyProtection="1">
      <alignment horizontal="center" vertical="top" wrapText="1"/>
    </xf>
    <xf numFmtId="1" fontId="24" fillId="3" borderId="1" xfId="2" applyNumberFormat="1" applyFont="1" applyFill="1" applyBorder="1" applyAlignment="1" applyProtection="1">
      <alignment horizontal="center" vertical="top" wrapText="1"/>
    </xf>
    <xf numFmtId="0" fontId="15" fillId="3" borderId="0" xfId="1" applyFont="1" applyFill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horizontal="right" vertical="center"/>
    </xf>
    <xf numFmtId="0" fontId="15" fillId="3" borderId="0" xfId="1" applyFont="1" applyFill="1" applyBorder="1" applyAlignment="1" applyProtection="1">
      <alignment horizontal="center" vertical="center"/>
      <protection locked="0"/>
    </xf>
    <xf numFmtId="0" fontId="24" fillId="3" borderId="6" xfId="2" applyFont="1" applyFill="1" applyBorder="1" applyAlignment="1" applyProtection="1">
      <alignment horizontal="center" vertical="top" wrapText="1"/>
    </xf>
    <xf numFmtId="1" fontId="24" fillId="3" borderId="6" xfId="2" applyNumberFormat="1" applyFont="1" applyFill="1" applyBorder="1" applyAlignment="1" applyProtection="1">
      <alignment horizontal="center" vertical="top" wrapText="1"/>
    </xf>
    <xf numFmtId="0" fontId="24" fillId="0" borderId="6" xfId="2" applyFont="1" applyFill="1" applyBorder="1" applyAlignment="1" applyProtection="1">
      <alignment horizontal="left" vertical="top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1" fontId="22" fillId="0" borderId="0" xfId="2" applyNumberFormat="1" applyFont="1" applyFill="1" applyBorder="1" applyAlignment="1" applyProtection="1">
      <alignment horizontal="center" vertical="top" wrapText="1"/>
      <protection locked="0"/>
    </xf>
    <xf numFmtId="1" fontId="22" fillId="3" borderId="6" xfId="2" applyNumberFormat="1" applyFont="1" applyFill="1" applyBorder="1" applyAlignment="1" applyProtection="1">
      <alignment horizontal="center" vertical="top" wrapText="1"/>
      <protection locked="0"/>
    </xf>
    <xf numFmtId="0" fontId="22" fillId="0" borderId="6" xfId="2" applyFont="1" applyFill="1" applyBorder="1" applyAlignment="1" applyProtection="1">
      <alignment horizontal="left" vertical="top" wrapText="1"/>
      <protection locked="0"/>
    </xf>
    <xf numFmtId="1" fontId="22" fillId="0" borderId="6" xfId="2" applyNumberFormat="1" applyFont="1" applyFill="1" applyBorder="1" applyAlignment="1" applyProtection="1">
      <alignment horizontal="left" vertical="top" wrapText="1"/>
      <protection locked="0"/>
    </xf>
    <xf numFmtId="0" fontId="23" fillId="3" borderId="6" xfId="2" applyFont="1" applyFill="1" applyBorder="1" applyAlignment="1" applyProtection="1">
      <alignment horizontal="right" vertical="top" wrapText="1"/>
      <protection locked="0"/>
    </xf>
    <xf numFmtId="0" fontId="22" fillId="0" borderId="7" xfId="2" applyFont="1" applyFill="1" applyBorder="1" applyAlignment="1" applyProtection="1">
      <alignment horizontal="left" vertical="top" wrapText="1"/>
      <protection locked="0"/>
    </xf>
    <xf numFmtId="1" fontId="22" fillId="0" borderId="7" xfId="2" applyNumberFormat="1" applyFont="1" applyFill="1" applyBorder="1" applyAlignment="1" applyProtection="1">
      <alignment horizontal="left" vertical="top" wrapText="1"/>
      <protection locked="0"/>
    </xf>
    <xf numFmtId="0" fontId="24" fillId="3" borderId="13" xfId="2" applyFont="1" applyFill="1" applyBorder="1" applyAlignment="1" applyProtection="1">
      <alignment horizontal="left" vertical="top"/>
      <protection locked="0"/>
    </xf>
    <xf numFmtId="0" fontId="22" fillId="3" borderId="13" xfId="2" applyFont="1" applyFill="1" applyBorder="1" applyAlignment="1" applyProtection="1">
      <alignment horizontal="left" vertical="top" wrapText="1"/>
      <protection locked="0"/>
    </xf>
    <xf numFmtId="0" fontId="22" fillId="3" borderId="14" xfId="2" applyFont="1" applyFill="1" applyBorder="1" applyAlignment="1" applyProtection="1">
      <alignment horizontal="left" vertical="top" wrapText="1"/>
      <protection locked="0"/>
    </xf>
    <xf numFmtId="1" fontId="22" fillId="3" borderId="14" xfId="2" applyNumberFormat="1" applyFont="1" applyFill="1" applyBorder="1" applyAlignment="1" applyProtection="1">
      <alignment horizontal="left" vertical="top" wrapText="1"/>
      <protection locked="0"/>
    </xf>
    <xf numFmtId="1" fontId="22" fillId="3" borderId="15" xfId="2" applyNumberFormat="1" applyFont="1" applyFill="1" applyBorder="1" applyAlignment="1" applyProtection="1">
      <alignment horizontal="left" vertical="top" wrapText="1"/>
      <protection locked="0"/>
    </xf>
    <xf numFmtId="0" fontId="23" fillId="3" borderId="7" xfId="2" applyFont="1" applyFill="1" applyBorder="1" applyAlignment="1" applyProtection="1">
      <alignment horizontal="right" vertical="top" wrapText="1"/>
      <protection locked="0"/>
    </xf>
    <xf numFmtId="0" fontId="15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3" xfId="0" applyFont="1" applyFill="1" applyBorder="1" applyProtection="1">
      <protection locked="0"/>
    </xf>
    <xf numFmtId="0" fontId="0" fillId="2" borderId="0" xfId="0" applyFill="1" applyBorder="1"/>
    <xf numFmtId="0" fontId="20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0" fontId="14" fillId="2" borderId="0" xfId="0" applyFont="1" applyFill="1"/>
    <xf numFmtId="0" fontId="14" fillId="3" borderId="0" xfId="3" applyFont="1" applyFill="1" applyProtection="1"/>
    <xf numFmtId="0" fontId="9" fillId="3" borderId="0" xfId="3" applyFill="1" applyProtection="1"/>
    <xf numFmtId="0" fontId="9" fillId="3" borderId="0" xfId="3" applyFill="1" applyBorder="1" applyProtection="1"/>
    <xf numFmtId="0" fontId="9" fillId="0" borderId="0" xfId="3" applyProtection="1">
      <protection locked="0"/>
    </xf>
    <xf numFmtId="0" fontId="9" fillId="3" borderId="0" xfId="3" applyFill="1" applyProtection="1">
      <protection locked="0"/>
    </xf>
    <xf numFmtId="0" fontId="9" fillId="3" borderId="0" xfId="3" applyFill="1" applyBorder="1" applyProtection="1">
      <protection locked="0"/>
    </xf>
    <xf numFmtId="0" fontId="9" fillId="0" borderId="0" xfId="3" applyFill="1" applyProtection="1"/>
    <xf numFmtId="0" fontId="9" fillId="0" borderId="0" xfId="3" applyFill="1" applyBorder="1" applyProtection="1"/>
    <xf numFmtId="0" fontId="9" fillId="3" borderId="3" xfId="3" applyFill="1" applyBorder="1" applyProtection="1"/>
    <xf numFmtId="0" fontId="14" fillId="3" borderId="1" xfId="3" applyFont="1" applyFill="1" applyBorder="1" applyAlignment="1" applyProtection="1">
      <alignment horizontal="center" vertical="center"/>
    </xf>
    <xf numFmtId="0" fontId="14" fillId="3" borderId="1" xfId="3" applyFont="1" applyFill="1" applyBorder="1" applyAlignment="1" applyProtection="1">
      <alignment horizontal="center" vertical="center" wrapText="1"/>
    </xf>
    <xf numFmtId="0" fontId="14" fillId="3" borderId="2" xfId="3" applyFont="1" applyFill="1" applyBorder="1" applyAlignment="1" applyProtection="1">
      <alignment horizontal="center" vertical="center" wrapText="1"/>
    </xf>
    <xf numFmtId="0" fontId="9" fillId="0" borderId="1" xfId="3" applyBorder="1" applyProtection="1">
      <protection locked="0"/>
    </xf>
    <xf numFmtId="14" fontId="9" fillId="0" borderId="1" xfId="3" applyNumberFormat="1" applyBorder="1" applyProtection="1">
      <protection locked="0"/>
    </xf>
    <xf numFmtId="0" fontId="20" fillId="0" borderId="0" xfId="3" applyFont="1" applyProtection="1">
      <protection locked="0"/>
    </xf>
    <xf numFmtId="0" fontId="15" fillId="0" borderId="0" xfId="3" applyFont="1" applyBorder="1" applyProtection="1">
      <protection locked="0"/>
    </xf>
    <xf numFmtId="0" fontId="15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5" fillId="0" borderId="0" xfId="3" applyFont="1" applyAlignment="1" applyProtection="1">
      <alignment horizontal="left"/>
      <protection locked="0"/>
    </xf>
    <xf numFmtId="0" fontId="9" fillId="0" borderId="0" xfId="3"/>
    <xf numFmtId="0" fontId="9" fillId="0" borderId="0" xfId="3" applyBorder="1" applyProtection="1">
      <protection locked="0"/>
    </xf>
    <xf numFmtId="0" fontId="9" fillId="0" borderId="1" xfId="3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5" xfId="2" applyFont="1" applyFill="1" applyBorder="1" applyAlignment="1" applyProtection="1">
      <alignment horizontal="left" vertical="center" wrapText="1" indent="2"/>
    </xf>
    <xf numFmtId="4" fontId="15" fillId="0" borderId="4" xfId="2" applyNumberFormat="1" applyFont="1" applyFill="1" applyBorder="1" applyAlignment="1" applyProtection="1">
      <alignment horizontal="right" vertical="center"/>
      <protection locked="0"/>
    </xf>
    <xf numFmtId="0" fontId="15" fillId="3" borderId="0" xfId="1" applyFont="1" applyFill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center" vertical="center"/>
    </xf>
    <xf numFmtId="0" fontId="17" fillId="0" borderId="2" xfId="4" applyFont="1" applyBorder="1" applyAlignment="1" applyProtection="1">
      <alignment vertical="center" wrapText="1"/>
      <protection locked="0"/>
    </xf>
    <xf numFmtId="0" fontId="15" fillId="3" borderId="0" xfId="1" applyFont="1" applyFill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8" fillId="2" borderId="0" xfId="4" applyFont="1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9" fillId="2" borderId="0" xfId="0" applyFont="1" applyFill="1"/>
    <xf numFmtId="0" fontId="0" fillId="2" borderId="3" xfId="0" applyFill="1" applyBorder="1"/>
    <xf numFmtId="0" fontId="14" fillId="3" borderId="2" xfId="3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Protection="1">
      <protection locked="0"/>
    </xf>
    <xf numFmtId="0" fontId="14" fillId="3" borderId="0" xfId="0" applyFont="1" applyFill="1" applyBorder="1"/>
    <xf numFmtId="0" fontId="26" fillId="3" borderId="0" xfId="0" applyFont="1" applyFill="1" applyBorder="1" applyProtection="1"/>
    <xf numFmtId="0" fontId="26" fillId="3" borderId="0" xfId="0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4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5" fillId="4" borderId="0" xfId="1" applyNumberFormat="1" applyFont="1" applyFill="1" applyAlignment="1" applyProtection="1">
      <alignment horizontal="center" vertical="center"/>
      <protection locked="0"/>
    </xf>
    <xf numFmtId="3" fontId="15" fillId="0" borderId="0" xfId="1" applyNumberFormat="1" applyFont="1" applyAlignment="1" applyProtection="1">
      <alignment horizontal="center" vertical="center"/>
      <protection locked="0"/>
    </xf>
    <xf numFmtId="0" fontId="15" fillId="0" borderId="1" xfId="2" applyFont="1" applyFill="1" applyBorder="1" applyAlignment="1" applyProtection="1">
      <alignment horizontal="left" vertical="top"/>
      <protection locked="0"/>
    </xf>
    <xf numFmtId="0" fontId="27" fillId="4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15" fillId="0" borderId="1" xfId="1" applyFont="1" applyFill="1" applyBorder="1" applyAlignment="1" applyProtection="1">
      <alignment horizontal="left" vertical="center" wrapText="1" indent="4"/>
    </xf>
    <xf numFmtId="0" fontId="15" fillId="3" borderId="1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>
      <alignment horizontal="left" vertical="center" indent="1"/>
    </xf>
    <xf numFmtId="0" fontId="15" fillId="3" borderId="17" xfId="0" applyFont="1" applyFill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/>
    </xf>
    <xf numFmtId="0" fontId="15" fillId="3" borderId="0" xfId="1" applyFont="1" applyFill="1" applyAlignment="1" applyProtection="1">
      <alignment wrapText="1"/>
    </xf>
    <xf numFmtId="0" fontId="15" fillId="3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/>
    <xf numFmtId="0" fontId="15" fillId="0" borderId="1" xfId="0" applyFont="1" applyFill="1" applyBorder="1" applyAlignment="1" applyProtection="1">
      <alignment horizontal="left" vertical="center" wrapText="1" indent="2"/>
    </xf>
    <xf numFmtId="0" fontId="28" fillId="3" borderId="0" xfId="1" applyFont="1" applyFill="1" applyAlignment="1" applyProtection="1">
      <alignment horizontal="right" vertical="center"/>
    </xf>
    <xf numFmtId="0" fontId="9" fillId="3" borderId="0" xfId="3" applyFill="1" applyBorder="1" applyAlignment="1" applyProtection="1">
      <alignment horizontal="left"/>
      <protection locked="0"/>
    </xf>
    <xf numFmtId="0" fontId="9" fillId="3" borderId="18" xfId="3" applyFill="1" applyBorder="1" applyProtection="1"/>
    <xf numFmtId="0" fontId="9" fillId="3" borderId="1" xfId="3" applyFont="1" applyFill="1" applyBorder="1" applyAlignment="1" applyProtection="1">
      <alignment horizontal="center" vertical="center"/>
    </xf>
    <xf numFmtId="0" fontId="9" fillId="3" borderId="1" xfId="3" applyFill="1" applyBorder="1" applyAlignment="1" applyProtection="1">
      <alignment horizontal="center" vertical="center" wrapText="1"/>
    </xf>
    <xf numFmtId="0" fontId="9" fillId="3" borderId="2" xfId="3" applyFill="1" applyBorder="1" applyAlignment="1" applyProtection="1">
      <alignment horizontal="center" vertical="center" wrapText="1"/>
    </xf>
    <xf numFmtId="0" fontId="9" fillId="3" borderId="1" xfId="3" applyFont="1" applyFill="1" applyBorder="1" applyAlignment="1" applyProtection="1">
      <alignment horizontal="center" vertical="center" wrapText="1"/>
    </xf>
    <xf numFmtId="0" fontId="9" fillId="3" borderId="2" xfId="3" applyFont="1" applyFill="1" applyBorder="1" applyAlignment="1" applyProtection="1">
      <alignment horizontal="center" vertical="center" wrapText="1"/>
    </xf>
    <xf numFmtId="0" fontId="25" fillId="0" borderId="1" xfId="7" applyFont="1" applyBorder="1" applyAlignment="1" applyProtection="1">
      <alignment wrapText="1"/>
      <protection locked="0"/>
    </xf>
    <xf numFmtId="14" fontId="9" fillId="3" borderId="1" xfId="3" applyNumberFormat="1" applyFill="1" applyBorder="1" applyProtection="1"/>
    <xf numFmtId="0" fontId="9" fillId="0" borderId="1" xfId="3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 indent="1"/>
    </xf>
    <xf numFmtId="0" fontId="22" fillId="0" borderId="16" xfId="2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5" fillId="3" borderId="19" xfId="1" applyNumberFormat="1" applyFont="1" applyFill="1" applyBorder="1" applyAlignment="1" applyProtection="1">
      <alignment horizontal="right" vertical="center" wrapText="1"/>
    </xf>
    <xf numFmtId="0" fontId="20" fillId="3" borderId="2" xfId="0" applyFont="1" applyFill="1" applyBorder="1" applyProtection="1"/>
    <xf numFmtId="3" fontId="15" fillId="3" borderId="17" xfId="1" applyNumberFormat="1" applyFont="1" applyFill="1" applyBorder="1" applyAlignment="1" applyProtection="1">
      <alignment horizontal="right" vertical="center" wrapText="1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5" fillId="3" borderId="3" xfId="0" applyFont="1" applyFill="1" applyBorder="1" applyProtection="1">
      <protection locked="0"/>
    </xf>
    <xf numFmtId="0" fontId="15" fillId="3" borderId="0" xfId="1" applyFont="1" applyFill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center" vertical="center"/>
    </xf>
    <xf numFmtId="0" fontId="9" fillId="3" borderId="0" xfId="0" applyFont="1" applyFill="1"/>
    <xf numFmtId="0" fontId="15" fillId="2" borderId="0" xfId="1" applyFont="1" applyFill="1" applyBorder="1" applyAlignment="1" applyProtection="1">
      <alignment horizontal="left" vertical="center" wrapText="1" indent="1"/>
    </xf>
    <xf numFmtId="0" fontId="15" fillId="3" borderId="0" xfId="1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3" borderId="0" xfId="1" applyFont="1" applyFill="1" applyBorder="1" applyAlignment="1" applyProtection="1">
      <alignment horizontal="center" vertical="center"/>
    </xf>
    <xf numFmtId="0" fontId="17" fillId="0" borderId="2" xfId="293" applyFont="1" applyBorder="1" applyAlignment="1" applyProtection="1">
      <alignment wrapText="1"/>
      <protection locked="0"/>
    </xf>
    <xf numFmtId="14" fontId="17" fillId="0" borderId="2" xfId="293" applyNumberFormat="1" applyFont="1" applyBorder="1" applyAlignment="1" applyProtection="1">
      <alignment wrapText="1"/>
      <protection locked="0"/>
    </xf>
    <xf numFmtId="168" fontId="17" fillId="0" borderId="2" xfId="293" applyNumberFormat="1" applyFont="1" applyBorder="1" applyAlignment="1" applyProtection="1">
      <alignment horizontal="left" wrapText="1"/>
      <protection locked="0"/>
    </xf>
    <xf numFmtId="0" fontId="11" fillId="3" borderId="0" xfId="0" applyFont="1" applyFill="1" applyBorder="1"/>
    <xf numFmtId="0" fontId="11" fillId="3" borderId="3" xfId="0" applyFont="1" applyFill="1" applyBorder="1"/>
    <xf numFmtId="0" fontId="11" fillId="0" borderId="0" xfId="0" applyFont="1"/>
    <xf numFmtId="0" fontId="17" fillId="3" borderId="1" xfId="162" applyFont="1" applyFill="1" applyBorder="1" applyAlignment="1" applyProtection="1">
      <alignment vertical="center" wrapText="1"/>
    </xf>
    <xf numFmtId="0" fontId="17" fillId="3" borderId="1" xfId="162" applyFont="1" applyFill="1" applyBorder="1" applyAlignment="1" applyProtection="1">
      <alignment horizontal="center" vertical="center" wrapText="1"/>
    </xf>
    <xf numFmtId="0" fontId="18" fillId="3" borderId="0" xfId="162" applyFont="1" applyFill="1" applyProtection="1">
      <protection locked="0"/>
    </xf>
    <xf numFmtId="0" fontId="18" fillId="0" borderId="0" xfId="162" applyFont="1" applyProtection="1">
      <protection locked="0"/>
    </xf>
    <xf numFmtId="0" fontId="19" fillId="3" borderId="5" xfId="162" applyFont="1" applyFill="1" applyBorder="1" applyAlignment="1" applyProtection="1">
      <alignment horizontal="center" vertical="center" wrapText="1"/>
    </xf>
    <xf numFmtId="0" fontId="19" fillId="3" borderId="4" xfId="162" applyFont="1" applyFill="1" applyBorder="1" applyAlignment="1" applyProtection="1">
      <alignment horizontal="center" vertical="center" wrapText="1"/>
    </xf>
    <xf numFmtId="0" fontId="19" fillId="3" borderId="1" xfId="162" applyFont="1" applyFill="1" applyBorder="1" applyAlignment="1" applyProtection="1">
      <alignment horizontal="center" vertical="center" wrapText="1"/>
    </xf>
    <xf numFmtId="0" fontId="19" fillId="0" borderId="1" xfId="162" applyFont="1" applyBorder="1" applyAlignment="1" applyProtection="1">
      <alignment vertical="center" wrapText="1"/>
    </xf>
    <xf numFmtId="0" fontId="17" fillId="0" borderId="1" xfId="162" applyFont="1" applyBorder="1" applyAlignment="1" applyProtection="1">
      <alignment vertical="center" wrapText="1"/>
    </xf>
    <xf numFmtId="0" fontId="17" fillId="0" borderId="1" xfId="162" applyFont="1" applyBorder="1" applyAlignment="1" applyProtection="1">
      <alignment vertical="center" wrapText="1"/>
      <protection locked="0"/>
    </xf>
    <xf numFmtId="2" fontId="17" fillId="0" borderId="1" xfId="162" applyNumberFormat="1" applyFont="1" applyBorder="1" applyAlignment="1" applyProtection="1">
      <alignment vertical="center" wrapText="1"/>
      <protection locked="0"/>
    </xf>
    <xf numFmtId="0" fontId="17" fillId="0" borderId="0" xfId="162" applyFont="1" applyAlignment="1" applyProtection="1">
      <alignment vertical="center" wrapText="1"/>
      <protection locked="0"/>
    </xf>
    <xf numFmtId="0" fontId="14" fillId="3" borderId="0" xfId="15" applyFont="1" applyFill="1" applyProtection="1"/>
    <xf numFmtId="0" fontId="9" fillId="3" borderId="0" xfId="15" applyFont="1" applyFill="1" applyProtection="1"/>
    <xf numFmtId="0" fontId="9" fillId="3" borderId="0" xfId="15" applyFont="1" applyFill="1" applyProtection="1">
      <protection locked="0"/>
    </xf>
    <xf numFmtId="0" fontId="9" fillId="0" borderId="0" xfId="15" applyFont="1" applyProtection="1">
      <protection locked="0"/>
    </xf>
    <xf numFmtId="0" fontId="15" fillId="3" borderId="0" xfId="15" applyFont="1" applyFill="1" applyProtection="1">
      <protection locked="0"/>
    </xf>
    <xf numFmtId="0" fontId="9" fillId="3" borderId="0" xfId="15" applyFont="1" applyFill="1" applyBorder="1" applyProtection="1">
      <protection locked="0"/>
    </xf>
    <xf numFmtId="0" fontId="15" fillId="3" borderId="0" xfId="15" applyFont="1" applyFill="1" applyProtection="1"/>
    <xf numFmtId="0" fontId="9" fillId="0" borderId="0" xfId="15" applyFont="1" applyBorder="1" applyProtection="1">
      <protection locked="0"/>
    </xf>
    <xf numFmtId="0" fontId="15" fillId="0" borderId="0" xfId="15" applyFont="1" applyProtection="1">
      <protection locked="0"/>
    </xf>
    <xf numFmtId="0" fontId="31" fillId="0" borderId="21" xfId="15" applyFont="1" applyFill="1" applyBorder="1" applyAlignment="1">
      <alignment vertical="center"/>
    </xf>
    <xf numFmtId="0" fontId="31" fillId="0" borderId="0" xfId="15" applyFont="1" applyFill="1" applyBorder="1" applyAlignment="1">
      <alignment vertical="center"/>
    </xf>
    <xf numFmtId="0" fontId="33" fillId="0" borderId="0" xfId="282" applyFont="1" applyFill="1" applyBorder="1" applyAlignment="1" applyProtection="1">
      <alignment vertical="center"/>
      <protection locked="0"/>
    </xf>
    <xf numFmtId="0" fontId="9" fillId="0" borderId="0" xfId="15" applyFont="1" applyFill="1" applyProtection="1"/>
    <xf numFmtId="0" fontId="15" fillId="0" borderId="0" xfId="15" applyFont="1" applyBorder="1" applyProtection="1">
      <protection locked="0"/>
    </xf>
    <xf numFmtId="0" fontId="19" fillId="3" borderId="5" xfId="172" applyFont="1" applyFill="1" applyBorder="1" applyAlignment="1" applyProtection="1">
      <alignment horizontal="center" vertical="center" wrapText="1"/>
    </xf>
    <xf numFmtId="0" fontId="19" fillId="3" borderId="1" xfId="172" applyFont="1" applyFill="1" applyBorder="1" applyAlignment="1" applyProtection="1">
      <alignment horizontal="center" vertical="center" wrapText="1"/>
    </xf>
    <xf numFmtId="0" fontId="18" fillId="0" borderId="0" xfId="172" applyFont="1" applyBorder="1" applyProtection="1">
      <protection locked="0"/>
    </xf>
    <xf numFmtId="0" fontId="18" fillId="0" borderId="0" xfId="172" applyFont="1" applyProtection="1">
      <protection locked="0"/>
    </xf>
    <xf numFmtId="0" fontId="17" fillId="0" borderId="1" xfId="172" applyFont="1" applyBorder="1" applyAlignment="1" applyProtection="1">
      <alignment horizontal="center" vertical="center" wrapText="1"/>
      <protection locked="0"/>
    </xf>
    <xf numFmtId="0" fontId="17" fillId="0" borderId="1" xfId="172" applyFont="1" applyBorder="1" applyAlignment="1" applyProtection="1">
      <alignment vertical="center" wrapText="1"/>
      <protection locked="0"/>
    </xf>
    <xf numFmtId="14" fontId="17" fillId="0" borderId="2" xfId="282" applyNumberFormat="1" applyFont="1" applyBorder="1" applyAlignment="1" applyProtection="1">
      <alignment wrapText="1"/>
      <protection locked="0"/>
    </xf>
    <xf numFmtId="0" fontId="20" fillId="0" borderId="0" xfId="15" applyFont="1" applyAlignment="1" applyProtection="1">
      <alignment horizontal="center"/>
      <protection locked="0"/>
    </xf>
    <xf numFmtId="0" fontId="15" fillId="0" borderId="0" xfId="15" applyFont="1" applyAlignment="1" applyProtection="1">
      <alignment horizontal="center" vertical="center"/>
      <protection locked="0"/>
    </xf>
    <xf numFmtId="0" fontId="15" fillId="0" borderId="3" xfId="15" applyFont="1" applyBorder="1" applyProtection="1">
      <protection locked="0"/>
    </xf>
    <xf numFmtId="0" fontId="9" fillId="0" borderId="3" xfId="15" applyFont="1" applyBorder="1"/>
    <xf numFmtId="0" fontId="9" fillId="0" borderId="0" xfId="15" applyFont="1"/>
    <xf numFmtId="0" fontId="20" fillId="0" borderId="0" xfId="15" applyFont="1" applyProtection="1">
      <protection locked="0"/>
    </xf>
    <xf numFmtId="0" fontId="9" fillId="0" borderId="0" xfId="15" applyFont="1" applyBorder="1"/>
    <xf numFmtId="0" fontId="14" fillId="0" borderId="0" xfId="15" applyFont="1"/>
    <xf numFmtId="0" fontId="9" fillId="3" borderId="0" xfId="15" applyFill="1" applyProtection="1"/>
    <xf numFmtId="0" fontId="9" fillId="3" borderId="0" xfId="15" applyFill="1" applyProtection="1">
      <protection locked="0"/>
    </xf>
    <xf numFmtId="0" fontId="9" fillId="0" borderId="0" xfId="15" applyProtection="1">
      <protection locked="0"/>
    </xf>
    <xf numFmtId="0" fontId="15" fillId="3" borderId="0" xfId="15" applyFont="1" applyFill="1" applyBorder="1" applyProtection="1"/>
    <xf numFmtId="0" fontId="9" fillId="3" borderId="0" xfId="15" applyFill="1" applyBorder="1" applyProtection="1"/>
    <xf numFmtId="0" fontId="15" fillId="3" borderId="0" xfId="15" applyFont="1" applyFill="1" applyBorder="1" applyProtection="1">
      <protection locked="0"/>
    </xf>
    <xf numFmtId="0" fontId="15" fillId="0" borderId="0" xfId="15" applyFont="1" applyFill="1" applyBorder="1" applyProtection="1"/>
    <xf numFmtId="0" fontId="9" fillId="0" borderId="0" xfId="15" applyFill="1" applyBorder="1" applyProtection="1"/>
    <xf numFmtId="0" fontId="9" fillId="0" borderId="0" xfId="15" applyFill="1" applyProtection="1"/>
    <xf numFmtId="0" fontId="9" fillId="3" borderId="0" xfId="15" applyFill="1" applyBorder="1" applyProtection="1">
      <protection locked="0"/>
    </xf>
    <xf numFmtId="0" fontId="19" fillId="3" borderId="5" xfId="162" applyFont="1" applyFill="1" applyBorder="1" applyAlignment="1" applyProtection="1">
      <alignment horizontal="left" vertical="center" wrapText="1"/>
    </xf>
    <xf numFmtId="0" fontId="18" fillId="3" borderId="0" xfId="162" applyFont="1" applyFill="1" applyBorder="1" applyProtection="1">
      <protection locked="0"/>
    </xf>
    <xf numFmtId="0" fontId="17" fillId="0" borderId="1" xfId="162" applyFont="1" applyBorder="1" applyAlignment="1" applyProtection="1">
      <alignment horizontal="center" vertical="center" wrapText="1"/>
      <protection locked="0"/>
    </xf>
    <xf numFmtId="168" fontId="17" fillId="0" borderId="2" xfId="221" applyNumberFormat="1" applyFont="1" applyBorder="1" applyAlignment="1" applyProtection="1">
      <alignment wrapText="1"/>
      <protection locked="0"/>
    </xf>
    <xf numFmtId="168" fontId="17" fillId="0" borderId="2" xfId="221" applyNumberFormat="1" applyFont="1" applyBorder="1" applyAlignment="1" applyProtection="1">
      <alignment horizontal="right" wrapText="1"/>
      <protection locked="0"/>
    </xf>
    <xf numFmtId="14" fontId="17" fillId="0" borderId="2" xfId="221" applyNumberFormat="1" applyFont="1" applyBorder="1" applyAlignment="1" applyProtection="1">
      <alignment horizontal="right" wrapText="1"/>
      <protection locked="0"/>
    </xf>
    <xf numFmtId="14" fontId="25" fillId="0" borderId="2" xfId="221" applyNumberFormat="1" applyFont="1" applyBorder="1" applyAlignment="1" applyProtection="1">
      <alignment wrapText="1"/>
      <protection locked="0"/>
    </xf>
    <xf numFmtId="0" fontId="9" fillId="0" borderId="0" xfId="15" applyBorder="1" applyProtection="1">
      <protection locked="0"/>
    </xf>
    <xf numFmtId="0" fontId="9" fillId="0" borderId="3" xfId="15" applyBorder="1"/>
    <xf numFmtId="0" fontId="9" fillId="0" borderId="0" xfId="15"/>
    <xf numFmtId="0" fontId="9" fillId="0" borderId="0" xfId="15" applyBorder="1"/>
    <xf numFmtId="0" fontId="18" fillId="0" borderId="0" xfId="162" applyFont="1" applyBorder="1" applyProtection="1">
      <protection locked="0"/>
    </xf>
    <xf numFmtId="0" fontId="22" fillId="0" borderId="9" xfId="2" applyFont="1" applyFill="1" applyBorder="1" applyAlignment="1" applyProtection="1">
      <alignment horizontal="center" vertical="top" wrapText="1"/>
      <protection locked="0"/>
    </xf>
    <xf numFmtId="4" fontId="15" fillId="0" borderId="0" xfId="1" applyNumberFormat="1" applyFont="1" applyAlignment="1" applyProtection="1">
      <alignment horizontal="center" vertical="center"/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3" fontId="21" fillId="0" borderId="0" xfId="1" applyNumberFormat="1" applyFont="1" applyAlignment="1" applyProtection="1">
      <alignment horizontal="center" vertical="center" wrapText="1"/>
      <protection locked="0"/>
    </xf>
    <xf numFmtId="4" fontId="15" fillId="0" borderId="0" xfId="1" applyNumberFormat="1" applyFont="1" applyAlignment="1" applyProtection="1">
      <alignment horizontal="center" vertical="center" wrapText="1"/>
      <protection locked="0"/>
    </xf>
    <xf numFmtId="169" fontId="15" fillId="0" borderId="0" xfId="1" applyNumberFormat="1" applyFont="1" applyAlignment="1" applyProtection="1">
      <alignment horizontal="center" vertical="center" wrapText="1"/>
      <protection locked="0"/>
    </xf>
    <xf numFmtId="0" fontId="17" fillId="0" borderId="2" xfId="162" applyFont="1" applyBorder="1" applyAlignment="1" applyProtection="1">
      <alignment vertical="center" wrapText="1"/>
      <protection locked="0"/>
    </xf>
    <xf numFmtId="0" fontId="18" fillId="2" borderId="0" xfId="162" applyFont="1" applyFill="1" applyProtection="1">
      <protection locked="0"/>
    </xf>
    <xf numFmtId="0" fontId="15" fillId="3" borderId="0" xfId="1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3" borderId="0" xfId="1" applyFont="1" applyFill="1" applyBorder="1" applyAlignment="1" applyProtection="1">
      <alignment horizontal="center" vertical="center"/>
    </xf>
    <xf numFmtId="4" fontId="21" fillId="0" borderId="0" xfId="1" applyNumberFormat="1" applyFont="1" applyAlignment="1" applyProtection="1">
      <alignment horizontal="center" vertical="center" wrapText="1"/>
      <protection locked="0"/>
    </xf>
    <xf numFmtId="3" fontId="15" fillId="0" borderId="0" xfId="3" applyNumberFormat="1" applyFont="1" applyProtection="1">
      <protection locked="0"/>
    </xf>
    <xf numFmtId="0" fontId="15" fillId="3" borderId="0" xfId="1" applyFont="1" applyFill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horizontal="right" vertical="center"/>
    </xf>
    <xf numFmtId="0" fontId="15" fillId="0" borderId="1" xfId="0" applyFont="1" applyFill="1" applyBorder="1" applyProtection="1">
      <protection locked="0"/>
    </xf>
    <xf numFmtId="0" fontId="15" fillId="3" borderId="0" xfId="1" applyFont="1" applyFill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center" vertical="center"/>
    </xf>
    <xf numFmtId="0" fontId="20" fillId="3" borderId="0" xfId="15" applyFont="1" applyFill="1" applyAlignment="1" applyProtection="1">
      <alignment horizontal="left" vertical="center"/>
    </xf>
    <xf numFmtId="0" fontId="9" fillId="2" borderId="0" xfId="15" applyFill="1"/>
    <xf numFmtId="0" fontId="20" fillId="3" borderId="0" xfId="15" applyFont="1" applyFill="1" applyProtection="1"/>
    <xf numFmtId="0" fontId="15" fillId="2" borderId="0" xfId="15" applyFont="1" applyFill="1" applyBorder="1" applyProtection="1"/>
    <xf numFmtId="0" fontId="15" fillId="2" borderId="0" xfId="15" applyFont="1" applyFill="1" applyProtection="1"/>
    <xf numFmtId="167" fontId="29" fillId="2" borderId="2" xfId="310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15" applyFont="1" applyFill="1" applyBorder="1" applyProtection="1">
      <protection locked="0"/>
    </xf>
    <xf numFmtId="3" fontId="20" fillId="3" borderId="1" xfId="15" applyNumberFormat="1" applyFont="1" applyFill="1" applyBorder="1" applyProtection="1"/>
    <xf numFmtId="0" fontId="20" fillId="2" borderId="0" xfId="15" applyFont="1" applyFill="1" applyAlignment="1" applyProtection="1">
      <alignment horizontal="left"/>
      <protection locked="0"/>
    </xf>
    <xf numFmtId="0" fontId="15" fillId="2" borderId="0" xfId="15" applyFont="1" applyFill="1" applyProtection="1">
      <protection locked="0"/>
    </xf>
    <xf numFmtId="0" fontId="15" fillId="2" borderId="0" xfId="15" applyFont="1" applyFill="1" applyAlignment="1" applyProtection="1">
      <alignment horizontal="left"/>
      <protection locked="0"/>
    </xf>
    <xf numFmtId="0" fontId="15" fillId="0" borderId="0" xfId="15" applyFont="1" applyAlignment="1" applyProtection="1">
      <alignment horizontal="left"/>
      <protection locked="0"/>
    </xf>
    <xf numFmtId="0" fontId="9" fillId="2" borderId="0" xfId="15" applyFill="1" applyProtection="1">
      <protection locked="0"/>
    </xf>
    <xf numFmtId="14" fontId="17" fillId="2" borderId="0" xfId="310" applyNumberFormat="1" applyFont="1" applyFill="1" applyBorder="1" applyAlignment="1" applyProtection="1">
      <alignment vertical="center"/>
    </xf>
    <xf numFmtId="0" fontId="17" fillId="2" borderId="0" xfId="310" applyFont="1" applyFill="1" applyBorder="1" applyAlignment="1" applyProtection="1">
      <alignment vertical="center"/>
      <protection locked="0"/>
    </xf>
    <xf numFmtId="14" fontId="17" fillId="2" borderId="0" xfId="310" applyNumberFormat="1" applyFont="1" applyFill="1" applyBorder="1" applyAlignment="1" applyProtection="1">
      <alignment horizontal="center" vertical="center"/>
    </xf>
    <xf numFmtId="14" fontId="19" fillId="2" borderId="0" xfId="310" applyNumberFormat="1" applyFont="1" applyFill="1" applyBorder="1" applyAlignment="1" applyProtection="1">
      <alignment horizontal="center" vertical="center"/>
    </xf>
    <xf numFmtId="14" fontId="19" fillId="2" borderId="0" xfId="310" applyNumberFormat="1" applyFont="1" applyFill="1" applyBorder="1" applyAlignment="1" applyProtection="1">
      <alignment vertical="center"/>
    </xf>
    <xf numFmtId="14" fontId="19" fillId="2" borderId="0" xfId="310" applyNumberFormat="1" applyFont="1" applyFill="1" applyBorder="1" applyAlignment="1" applyProtection="1">
      <alignment vertical="center" wrapText="1"/>
    </xf>
    <xf numFmtId="14" fontId="17" fillId="2" borderId="0" xfId="10" applyNumberFormat="1" applyFont="1" applyFill="1" applyBorder="1" applyAlignment="1" applyProtection="1">
      <alignment vertical="center"/>
    </xf>
    <xf numFmtId="0" fontId="17" fillId="2" borderId="0" xfId="10" applyFont="1" applyFill="1" applyBorder="1" applyAlignment="1" applyProtection="1">
      <alignment vertical="center"/>
      <protection locked="0"/>
    </xf>
    <xf numFmtId="0" fontId="25" fillId="0" borderId="0" xfId="10" applyFont="1" applyAlignment="1" applyProtection="1">
      <alignment vertical="center"/>
      <protection locked="0"/>
    </xf>
    <xf numFmtId="49" fontId="17" fillId="2" borderId="0" xfId="10" applyNumberFormat="1" applyFont="1" applyFill="1" applyBorder="1" applyAlignment="1" applyProtection="1">
      <alignment vertical="center"/>
      <protection locked="0"/>
    </xf>
    <xf numFmtId="0" fontId="25" fillId="2" borderId="0" xfId="1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>
      <alignment vertical="center"/>
    </xf>
    <xf numFmtId="0" fontId="20" fillId="3" borderId="21" xfId="0" applyFont="1" applyFill="1" applyBorder="1" applyAlignment="1" applyProtection="1">
      <alignment vertical="center"/>
    </xf>
    <xf numFmtId="0" fontId="17" fillId="3" borderId="0" xfId="10" applyFont="1" applyFill="1" applyBorder="1" applyAlignment="1" applyProtection="1">
      <alignment vertical="center"/>
    </xf>
    <xf numFmtId="0" fontId="17" fillId="3" borderId="0" xfId="1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>
      <alignment vertical="center"/>
    </xf>
    <xf numFmtId="0" fontId="20" fillId="3" borderId="0" xfId="0" applyFont="1" applyFill="1" applyBorder="1" applyAlignment="1" applyProtection="1">
      <alignment vertical="center"/>
    </xf>
    <xf numFmtId="0" fontId="17" fillId="3" borderId="22" xfId="10" applyFont="1" applyFill="1" applyBorder="1" applyAlignment="1" applyProtection="1">
      <alignment horizontal="right" vertical="center"/>
    </xf>
    <xf numFmtId="0" fontId="17" fillId="0" borderId="0" xfId="10" applyFont="1" applyAlignment="1" applyProtection="1">
      <alignment vertical="center"/>
      <protection locked="0"/>
    </xf>
    <xf numFmtId="0" fontId="15" fillId="3" borderId="21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7" fillId="3" borderId="21" xfId="10" applyFont="1" applyFill="1" applyBorder="1" applyAlignment="1" applyProtection="1">
      <alignment vertical="center"/>
    </xf>
    <xf numFmtId="0" fontId="19" fillId="3" borderId="0" xfId="10" applyFont="1" applyFill="1" applyBorder="1" applyAlignment="1" applyProtection="1">
      <alignment horizontal="right" vertical="center"/>
    </xf>
    <xf numFmtId="170" fontId="17" fillId="3" borderId="0" xfId="10" applyNumberFormat="1" applyFont="1" applyFill="1" applyBorder="1" applyAlignment="1" applyProtection="1">
      <alignment vertical="center"/>
    </xf>
    <xf numFmtId="14" fontId="17" fillId="3" borderId="0" xfId="10" applyNumberFormat="1" applyFont="1" applyFill="1" applyBorder="1" applyAlignment="1" applyProtection="1">
      <alignment vertical="center"/>
    </xf>
    <xf numFmtId="0" fontId="17" fillId="3" borderId="22" xfId="10" applyFont="1" applyFill="1" applyBorder="1" applyAlignment="1" applyProtection="1">
      <alignment vertical="center"/>
      <protection locked="0"/>
    </xf>
    <xf numFmtId="0" fontId="15" fillId="3" borderId="21" xfId="0" applyFont="1" applyFill="1" applyBorder="1" applyAlignment="1">
      <alignment vertical="center"/>
    </xf>
    <xf numFmtId="14" fontId="19" fillId="3" borderId="0" xfId="10" applyNumberFormat="1" applyFont="1" applyFill="1" applyBorder="1" applyAlignment="1" applyProtection="1">
      <alignment vertical="center"/>
    </xf>
    <xf numFmtId="49" fontId="17" fillId="3" borderId="0" xfId="10" applyNumberFormat="1" applyFont="1" applyFill="1" applyBorder="1" applyAlignment="1" applyProtection="1">
      <alignment vertical="center"/>
      <protection locked="0"/>
    </xf>
    <xf numFmtId="0" fontId="17" fillId="3" borderId="0" xfId="10" applyFont="1" applyFill="1" applyBorder="1" applyAlignment="1" applyProtection="1">
      <alignment horizontal="left" vertical="center"/>
    </xf>
    <xf numFmtId="0" fontId="20" fillId="0" borderId="0" xfId="0" applyFont="1" applyBorder="1" applyProtection="1">
      <protection locked="0"/>
    </xf>
    <xf numFmtId="0" fontId="19" fillId="3" borderId="0" xfId="10" applyFont="1" applyFill="1" applyBorder="1" applyAlignment="1" applyProtection="1">
      <alignment horizontal="right" vertical="center"/>
      <protection locked="0"/>
    </xf>
    <xf numFmtId="0" fontId="15" fillId="3" borderId="21" xfId="1" applyFont="1" applyFill="1" applyBorder="1" applyAlignment="1" applyProtection="1">
      <alignment horizontal="left" vertical="center"/>
    </xf>
    <xf numFmtId="170" fontId="17" fillId="3" borderId="0" xfId="10" applyNumberFormat="1" applyFont="1" applyFill="1" applyBorder="1" applyAlignment="1" applyProtection="1">
      <alignment vertical="center"/>
      <protection locked="0"/>
    </xf>
    <xf numFmtId="0" fontId="25" fillId="3" borderId="21" xfId="10" applyFont="1" applyFill="1" applyBorder="1" applyAlignment="1" applyProtection="1">
      <alignment vertical="center"/>
    </xf>
    <xf numFmtId="0" fontId="35" fillId="3" borderId="0" xfId="10" applyFont="1" applyFill="1" applyBorder="1" applyAlignment="1" applyProtection="1">
      <alignment vertical="center"/>
    </xf>
    <xf numFmtId="0" fontId="25" fillId="3" borderId="0" xfId="10" applyFont="1" applyFill="1" applyBorder="1" applyAlignment="1" applyProtection="1">
      <alignment vertical="center"/>
    </xf>
    <xf numFmtId="0" fontId="25" fillId="3" borderId="22" xfId="10" applyFont="1" applyFill="1" applyBorder="1" applyAlignment="1" applyProtection="1">
      <alignment vertical="center"/>
    </xf>
    <xf numFmtId="0" fontId="36" fillId="3" borderId="26" xfId="10" applyFont="1" applyFill="1" applyBorder="1" applyAlignment="1" applyProtection="1">
      <alignment horizontal="center" vertical="center" wrapText="1"/>
    </xf>
    <xf numFmtId="0" fontId="36" fillId="3" borderId="27" xfId="10" applyFont="1" applyFill="1" applyBorder="1" applyAlignment="1" applyProtection="1">
      <alignment horizontal="center" vertical="center" wrapText="1"/>
    </xf>
    <xf numFmtId="0" fontId="36" fillId="3" borderId="28" xfId="10" applyFont="1" applyFill="1" applyBorder="1" applyAlignment="1" applyProtection="1">
      <alignment horizontal="center" vertical="center" wrapText="1"/>
    </xf>
    <xf numFmtId="0" fontId="36" fillId="6" borderId="23" xfId="10" applyFont="1" applyFill="1" applyBorder="1" applyAlignment="1" applyProtection="1">
      <alignment horizontal="center" vertical="center" wrapText="1"/>
    </xf>
    <xf numFmtId="49" fontId="36" fillId="6" borderId="27" xfId="10" applyNumberFormat="1" applyFont="1" applyFill="1" applyBorder="1" applyAlignment="1" applyProtection="1">
      <alignment horizontal="center" vertical="center" wrapText="1"/>
    </xf>
    <xf numFmtId="0" fontId="36" fillId="6" borderId="29" xfId="10" applyFont="1" applyFill="1" applyBorder="1" applyAlignment="1" applyProtection="1">
      <alignment horizontal="center" vertical="center" wrapText="1"/>
    </xf>
    <xf numFmtId="0" fontId="36" fillId="6" borderId="30" xfId="10" applyFont="1" applyFill="1" applyBorder="1" applyAlignment="1" applyProtection="1">
      <alignment horizontal="center" vertical="center" wrapText="1"/>
    </xf>
    <xf numFmtId="0" fontId="36" fillId="5" borderId="26" xfId="10" applyFont="1" applyFill="1" applyBorder="1" applyAlignment="1" applyProtection="1">
      <alignment horizontal="center" vertical="center" wrapText="1"/>
    </xf>
    <xf numFmtId="0" fontId="36" fillId="5" borderId="27" xfId="10" applyFont="1" applyFill="1" applyBorder="1" applyAlignment="1" applyProtection="1">
      <alignment horizontal="center" vertical="center" wrapText="1"/>
    </xf>
    <xf numFmtId="0" fontId="36" fillId="5" borderId="30" xfId="10" applyFont="1" applyFill="1" applyBorder="1" applyAlignment="1" applyProtection="1">
      <alignment horizontal="center" vertical="center" wrapText="1"/>
    </xf>
    <xf numFmtId="0" fontId="36" fillId="3" borderId="25" xfId="10" applyFont="1" applyFill="1" applyBorder="1" applyAlignment="1" applyProtection="1">
      <alignment horizontal="center" vertical="center" wrapText="1"/>
    </xf>
    <xf numFmtId="0" fontId="36" fillId="0" borderId="0" xfId="10" applyFont="1" applyAlignment="1" applyProtection="1">
      <alignment horizontal="center" vertical="center" wrapText="1"/>
      <protection locked="0"/>
    </xf>
    <xf numFmtId="0" fontId="36" fillId="3" borderId="26" xfId="10" applyFont="1" applyFill="1" applyBorder="1" applyAlignment="1" applyProtection="1">
      <alignment horizontal="center" vertical="center"/>
    </xf>
    <xf numFmtId="0" fontId="36" fillId="3" borderId="28" xfId="10" applyFont="1" applyFill="1" applyBorder="1" applyAlignment="1" applyProtection="1">
      <alignment horizontal="center" vertical="center"/>
    </xf>
    <xf numFmtId="0" fontId="36" fillId="3" borderId="27" xfId="10" applyFont="1" applyFill="1" applyBorder="1" applyAlignment="1" applyProtection="1">
      <alignment horizontal="center" vertical="center"/>
    </xf>
    <xf numFmtId="0" fontId="36" fillId="3" borderId="30" xfId="10" applyFont="1" applyFill="1" applyBorder="1" applyAlignment="1" applyProtection="1">
      <alignment horizontal="center" vertical="center"/>
    </xf>
    <xf numFmtId="0" fontId="36" fillId="3" borderId="24" xfId="10" applyFont="1" applyFill="1" applyBorder="1" applyAlignment="1" applyProtection="1">
      <alignment horizontal="center" vertical="center"/>
    </xf>
    <xf numFmtId="0" fontId="25" fillId="0" borderId="0" xfId="10" applyFont="1" applyAlignment="1" applyProtection="1">
      <alignment horizontal="center" vertical="center"/>
      <protection locked="0"/>
    </xf>
    <xf numFmtId="0" fontId="29" fillId="0" borderId="31" xfId="10" applyFont="1" applyBorder="1" applyAlignment="1" applyProtection="1">
      <alignment horizontal="center" vertical="center"/>
      <protection locked="0"/>
    </xf>
    <xf numFmtId="14" fontId="29" fillId="0" borderId="2" xfId="10" applyNumberFormat="1" applyFont="1" applyBorder="1" applyAlignment="1" applyProtection="1">
      <alignment vertical="center" wrapText="1"/>
      <protection locked="0"/>
    </xf>
    <xf numFmtId="0" fontId="29" fillId="0" borderId="2" xfId="10" applyFont="1" applyBorder="1" applyAlignment="1" applyProtection="1">
      <alignment vertical="center" wrapText="1"/>
      <protection locked="0"/>
    </xf>
    <xf numFmtId="0" fontId="29" fillId="0" borderId="32" xfId="10" applyFont="1" applyBorder="1" applyAlignment="1" applyProtection="1">
      <alignment horizontal="right" vertical="center"/>
      <protection locked="0"/>
    </xf>
    <xf numFmtId="0" fontId="29" fillId="0" borderId="31" xfId="10" applyFont="1" applyBorder="1" applyAlignment="1" applyProtection="1">
      <alignment vertical="center" wrapText="1"/>
      <protection locked="0"/>
    </xf>
    <xf numFmtId="49" fontId="29" fillId="0" borderId="1" xfId="10" applyNumberFormat="1" applyFont="1" applyBorder="1" applyAlignment="1" applyProtection="1">
      <alignment vertical="center"/>
      <protection locked="0"/>
    </xf>
    <xf numFmtId="49" fontId="29" fillId="0" borderId="2" xfId="10" applyNumberFormat="1" applyFont="1" applyBorder="1" applyAlignment="1" applyProtection="1">
      <alignment vertical="center"/>
      <protection locked="0"/>
    </xf>
    <xf numFmtId="0" fontId="29" fillId="5" borderId="31" xfId="10" applyFont="1" applyFill="1" applyBorder="1" applyAlignment="1" applyProtection="1">
      <alignment vertical="center" wrapText="1"/>
      <protection locked="0"/>
    </xf>
    <xf numFmtId="0" fontId="29" fillId="5" borderId="2" xfId="10" applyFont="1" applyFill="1" applyBorder="1" applyAlignment="1" applyProtection="1">
      <alignment vertical="center" wrapText="1"/>
      <protection locked="0"/>
    </xf>
    <xf numFmtId="0" fontId="29" fillId="5" borderId="33" xfId="10" applyFont="1" applyFill="1" applyBorder="1" applyAlignment="1" applyProtection="1">
      <alignment vertical="center"/>
      <protection locked="0"/>
    </xf>
    <xf numFmtId="0" fontId="29" fillId="0" borderId="34" xfId="10" applyFont="1" applyBorder="1" applyAlignment="1" applyProtection="1">
      <alignment vertical="center" wrapText="1"/>
      <protection locked="0"/>
    </xf>
    <xf numFmtId="0" fontId="29" fillId="0" borderId="35" xfId="10" applyFont="1" applyBorder="1" applyAlignment="1" applyProtection="1">
      <alignment horizontal="center" vertical="center"/>
      <protection locked="0"/>
    </xf>
    <xf numFmtId="0" fontId="29" fillId="0" borderId="5" xfId="10" applyFont="1" applyBorder="1" applyAlignment="1" applyProtection="1">
      <alignment vertical="center"/>
      <protection locked="0"/>
    </xf>
    <xf numFmtId="0" fontId="29" fillId="0" borderId="35" xfId="10" applyFont="1" applyBorder="1" applyAlignment="1" applyProtection="1">
      <alignment vertical="center" wrapText="1"/>
      <protection locked="0"/>
    </xf>
    <xf numFmtId="0" fontId="29" fillId="5" borderId="35" xfId="10" applyFont="1" applyFill="1" applyBorder="1" applyAlignment="1" applyProtection="1">
      <alignment vertical="center" wrapText="1"/>
      <protection locked="0"/>
    </xf>
    <xf numFmtId="0" fontId="29" fillId="5" borderId="1" xfId="10" applyFont="1" applyFill="1" applyBorder="1" applyAlignment="1" applyProtection="1">
      <alignment vertical="center" wrapText="1"/>
      <protection locked="0"/>
    </xf>
    <xf numFmtId="0" fontId="29" fillId="5" borderId="36" xfId="10" applyFont="1" applyFill="1" applyBorder="1" applyAlignment="1" applyProtection="1">
      <alignment vertical="center"/>
      <protection locked="0"/>
    </xf>
    <xf numFmtId="0" fontId="29" fillId="0" borderId="37" xfId="10" applyFont="1" applyBorder="1" applyAlignment="1" applyProtection="1">
      <alignment vertical="center" wrapText="1"/>
      <protection locked="0"/>
    </xf>
    <xf numFmtId="0" fontId="29" fillId="0" borderId="38" xfId="10" applyFont="1" applyBorder="1" applyAlignment="1" applyProtection="1">
      <alignment horizontal="center" vertical="center"/>
      <protection locked="0"/>
    </xf>
    <xf numFmtId="14" fontId="29" fillId="0" borderId="39" xfId="10" applyNumberFormat="1" applyFont="1" applyBorder="1" applyAlignment="1" applyProtection="1">
      <alignment vertical="center" wrapText="1"/>
      <protection locked="0"/>
    </xf>
    <xf numFmtId="0" fontId="29" fillId="0" borderId="39" xfId="10" applyFont="1" applyBorder="1" applyAlignment="1" applyProtection="1">
      <alignment vertical="center" wrapText="1"/>
      <protection locked="0"/>
    </xf>
    <xf numFmtId="0" fontId="29" fillId="0" borderId="40" xfId="10" applyFont="1" applyBorder="1" applyAlignment="1" applyProtection="1">
      <alignment vertical="center"/>
      <protection locked="0"/>
    </xf>
    <xf numFmtId="0" fontId="29" fillId="0" borderId="38" xfId="10" applyFont="1" applyBorder="1" applyAlignment="1" applyProtection="1">
      <alignment vertical="center" wrapText="1"/>
      <protection locked="0"/>
    </xf>
    <xf numFmtId="49" fontId="29" fillId="0" borderId="39" xfId="10" applyNumberFormat="1" applyFont="1" applyBorder="1" applyAlignment="1" applyProtection="1">
      <alignment vertical="center"/>
      <protection locked="0"/>
    </xf>
    <xf numFmtId="0" fontId="29" fillId="5" borderId="38" xfId="10" applyFont="1" applyFill="1" applyBorder="1" applyAlignment="1" applyProtection="1">
      <alignment vertical="center" wrapText="1"/>
      <protection locked="0"/>
    </xf>
    <xf numFmtId="0" fontId="29" fillId="5" borderId="39" xfId="10" applyFont="1" applyFill="1" applyBorder="1" applyAlignment="1" applyProtection="1">
      <alignment vertical="center" wrapText="1"/>
      <protection locked="0"/>
    </xf>
    <xf numFmtId="0" fontId="29" fillId="5" borderId="41" xfId="10" applyFont="1" applyFill="1" applyBorder="1" applyAlignment="1" applyProtection="1">
      <alignment vertical="center"/>
      <protection locked="0"/>
    </xf>
    <xf numFmtId="0" fontId="29" fillId="0" borderId="42" xfId="10" applyFont="1" applyBorder="1" applyAlignment="1" applyProtection="1">
      <alignment vertical="center" wrapText="1"/>
      <protection locked="0"/>
    </xf>
    <xf numFmtId="0" fontId="9" fillId="0" borderId="0" xfId="3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4" fontId="17" fillId="2" borderId="3" xfId="10" applyNumberFormat="1" applyFont="1" applyFill="1" applyBorder="1" applyAlignment="1" applyProtection="1">
      <alignment vertical="center"/>
    </xf>
    <xf numFmtId="0" fontId="17" fillId="2" borderId="3" xfId="10" applyFont="1" applyFill="1" applyBorder="1" applyAlignment="1" applyProtection="1">
      <alignment vertical="center"/>
      <protection locked="0"/>
    </xf>
    <xf numFmtId="14" fontId="17" fillId="2" borderId="3" xfId="10" applyNumberFormat="1" applyFont="1" applyFill="1" applyBorder="1" applyAlignment="1" applyProtection="1">
      <alignment horizontal="center" vertical="center"/>
    </xf>
    <xf numFmtId="14" fontId="19" fillId="2" borderId="0" xfId="10" applyNumberFormat="1" applyFont="1" applyFill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49" fontId="25" fillId="0" borderId="0" xfId="10" applyNumberFormat="1" applyFont="1" applyAlignment="1" applyProtection="1">
      <alignment vertical="center"/>
      <protection locked="0"/>
    </xf>
    <xf numFmtId="49" fontId="15" fillId="0" borderId="1" xfId="1" applyNumberFormat="1" applyFont="1" applyFill="1" applyBorder="1" applyAlignment="1" applyProtection="1">
      <alignment horizontal="left" vertical="center" wrapText="1" indent="1"/>
    </xf>
    <xf numFmtId="4" fontId="15" fillId="0" borderId="0" xfId="3" applyNumberFormat="1" applyFont="1" applyProtection="1">
      <protection locked="0"/>
    </xf>
    <xf numFmtId="14" fontId="19" fillId="2" borderId="0" xfId="10" applyNumberFormat="1" applyFont="1" applyFill="1" applyBorder="1" applyAlignment="1" applyProtection="1">
      <alignment horizontal="left" vertical="center" wrapText="1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19" fillId="2" borderId="20" xfId="10" applyNumberFormat="1" applyFont="1" applyFill="1" applyBorder="1" applyAlignment="1" applyProtection="1">
      <alignment horizontal="center" vertical="center" wrapText="1"/>
    </xf>
    <xf numFmtId="14" fontId="19" fillId="2" borderId="0" xfId="10" applyNumberFormat="1" applyFont="1" applyFill="1" applyBorder="1" applyAlignment="1" applyProtection="1">
      <alignment horizontal="center" vertical="center" wrapText="1"/>
    </xf>
    <xf numFmtId="14" fontId="15" fillId="0" borderId="0" xfId="1" applyNumberFormat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36" fillId="5" borderId="23" xfId="10" applyFont="1" applyFill="1" applyBorder="1" applyAlignment="1" applyProtection="1">
      <alignment horizontal="center" vertical="center"/>
    </xf>
    <xf numFmtId="0" fontId="36" fillId="5" borderId="24" xfId="10" applyFont="1" applyFill="1" applyBorder="1" applyAlignment="1" applyProtection="1">
      <alignment horizontal="center" vertical="center"/>
    </xf>
    <xf numFmtId="0" fontId="36" fillId="5" borderId="25" xfId="10" applyFont="1" applyFill="1" applyBorder="1" applyAlignment="1" applyProtection="1">
      <alignment horizontal="center" vertical="center"/>
    </xf>
    <xf numFmtId="0" fontId="17" fillId="2" borderId="0" xfId="10" applyFont="1" applyFill="1" applyBorder="1" applyAlignment="1" applyProtection="1">
      <alignment horizontal="left" vertical="center" wrapText="1"/>
      <protection locked="0"/>
    </xf>
    <xf numFmtId="14" fontId="15" fillId="0" borderId="0" xfId="1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14" fontId="19" fillId="2" borderId="0" xfId="310" applyNumberFormat="1" applyFont="1" applyFill="1" applyBorder="1" applyAlignment="1" applyProtection="1">
      <alignment horizontal="center" vertical="center"/>
    </xf>
    <xf numFmtId="0" fontId="20" fillId="3" borderId="0" xfId="15" applyFont="1" applyFill="1" applyAlignment="1" applyProtection="1">
      <alignment horizontal="left" vertical="center"/>
    </xf>
    <xf numFmtId="14" fontId="19" fillId="2" borderId="0" xfId="310" applyNumberFormat="1" applyFont="1" applyFill="1" applyBorder="1" applyAlignment="1" applyProtection="1">
      <alignment horizontal="left" vertical="center" wrapText="1"/>
    </xf>
    <xf numFmtId="14" fontId="19" fillId="2" borderId="20" xfId="310" applyNumberFormat="1" applyFont="1" applyFill="1" applyBorder="1" applyAlignment="1" applyProtection="1">
      <alignment horizontal="center" vertical="center"/>
    </xf>
    <xf numFmtId="14" fontId="19" fillId="2" borderId="20" xfId="310" applyNumberFormat="1" applyFont="1" applyFill="1" applyBorder="1" applyAlignment="1" applyProtection="1">
      <alignment horizontal="center" vertical="center" wrapText="1"/>
    </xf>
    <xf numFmtId="14" fontId="19" fillId="2" borderId="0" xfId="310" applyNumberFormat="1" applyFont="1" applyFill="1" applyBorder="1" applyAlignment="1" applyProtection="1">
      <alignment horizontal="center" vertical="center" wrapText="1"/>
    </xf>
    <xf numFmtId="0" fontId="15" fillId="3" borderId="0" xfId="1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horizontal="right" vertical="center"/>
    </xf>
    <xf numFmtId="168" fontId="15" fillId="0" borderId="0" xfId="1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17" fillId="3" borderId="1" xfId="162" applyFont="1" applyFill="1" applyBorder="1" applyAlignment="1" applyProtection="1">
      <alignment horizontal="center" vertical="center" wrapText="1"/>
    </xf>
  </cellXfs>
  <cellStyles count="311">
    <cellStyle name="Comma 2" xfId="11"/>
    <cellStyle name="Normal" xfId="0" builtinId="0"/>
    <cellStyle name="Normal 10" xfId="12"/>
    <cellStyle name="Normal 11" xfId="13"/>
    <cellStyle name="Normal 12" xfId="14"/>
    <cellStyle name="Normal 13" xfId="15"/>
    <cellStyle name="Normal 13 10" xfId="16"/>
    <cellStyle name="Normal 13 11" xfId="17"/>
    <cellStyle name="Normal 13 2" xfId="18"/>
    <cellStyle name="Normal 13 3" xfId="19"/>
    <cellStyle name="Normal 13 4" xfId="20"/>
    <cellStyle name="Normal 13 5" xfId="21"/>
    <cellStyle name="Normal 13 6" xfId="22"/>
    <cellStyle name="Normal 13 7" xfId="23"/>
    <cellStyle name="Normal 13 8" xfId="24"/>
    <cellStyle name="Normal 13 9" xfId="25"/>
    <cellStyle name="Normal 14" xfId="26"/>
    <cellStyle name="Normal 14 10" xfId="27"/>
    <cellStyle name="Normal 14 10 2" xfId="28"/>
    <cellStyle name="Normal 14 10 2 2" xfId="29"/>
    <cellStyle name="Normal 14 10 3" xfId="30"/>
    <cellStyle name="Normal 14 10 3 2" xfId="31"/>
    <cellStyle name="Normal 14 10 4" xfId="32"/>
    <cellStyle name="Normal 14 10 4 2" xfId="33"/>
    <cellStyle name="Normal 14 10 5" xfId="34"/>
    <cellStyle name="Normal 14 10 5 2" xfId="35"/>
    <cellStyle name="Normal 14 10 6" xfId="36"/>
    <cellStyle name="Normal 14 11" xfId="37"/>
    <cellStyle name="Normal 14 11 2" xfId="38"/>
    <cellStyle name="Normal 14 11 2 2" xfId="39"/>
    <cellStyle name="Normal 14 11 3" xfId="40"/>
    <cellStyle name="Normal 14 11 3 2" xfId="41"/>
    <cellStyle name="Normal 14 11 4" xfId="42"/>
    <cellStyle name="Normal 14 11 4 2" xfId="43"/>
    <cellStyle name="Normal 14 11 5" xfId="44"/>
    <cellStyle name="Normal 14 11 5 2" xfId="45"/>
    <cellStyle name="Normal 14 11 6" xfId="46"/>
    <cellStyle name="Normal 14 12" xfId="47"/>
    <cellStyle name="Normal 14 2" xfId="48"/>
    <cellStyle name="Normal 14 3" xfId="49"/>
    <cellStyle name="Normal 14 3 2" xfId="50"/>
    <cellStyle name="Normal 14 3 2 2" xfId="51"/>
    <cellStyle name="Normal 14 3 3" xfId="52"/>
    <cellStyle name="Normal 14 3 3 2" xfId="53"/>
    <cellStyle name="Normal 14 3 4" xfId="54"/>
    <cellStyle name="Normal 14 3 4 2" xfId="55"/>
    <cellStyle name="Normal 14 3 5" xfId="56"/>
    <cellStyle name="Normal 14 3 5 2" xfId="57"/>
    <cellStyle name="Normal 14 3 6" xfId="58"/>
    <cellStyle name="Normal 14 4" xfId="59"/>
    <cellStyle name="Normal 14 4 2" xfId="60"/>
    <cellStyle name="Normal 14 4 2 2" xfId="61"/>
    <cellStyle name="Normal 14 4 3" xfId="62"/>
    <cellStyle name="Normal 14 4 3 2" xfId="63"/>
    <cellStyle name="Normal 14 4 4" xfId="64"/>
    <cellStyle name="Normal 14 4 4 2" xfId="65"/>
    <cellStyle name="Normal 14 4 5" xfId="66"/>
    <cellStyle name="Normal 14 4 5 2" xfId="67"/>
    <cellStyle name="Normal 14 4 6" xfId="68"/>
    <cellStyle name="Normal 14 5" xfId="69"/>
    <cellStyle name="Normal 14 5 2" xfId="70"/>
    <cellStyle name="Normal 14 5 2 2" xfId="71"/>
    <cellStyle name="Normal 14 5 3" xfId="72"/>
    <cellStyle name="Normal 14 5 3 2" xfId="73"/>
    <cellStyle name="Normal 14 5 4" xfId="74"/>
    <cellStyle name="Normal 14 5 4 2" xfId="75"/>
    <cellStyle name="Normal 14 5 5" xfId="76"/>
    <cellStyle name="Normal 14 5 5 2" xfId="77"/>
    <cellStyle name="Normal 14 5 6" xfId="78"/>
    <cellStyle name="Normal 14 6" xfId="79"/>
    <cellStyle name="Normal 14 6 2" xfId="80"/>
    <cellStyle name="Normal 14 6 2 2" xfId="81"/>
    <cellStyle name="Normal 14 6 3" xfId="82"/>
    <cellStyle name="Normal 14 6 3 2" xfId="83"/>
    <cellStyle name="Normal 14 6 4" xfId="84"/>
    <cellStyle name="Normal 14 6 4 2" xfId="85"/>
    <cellStyle name="Normal 14 6 5" xfId="86"/>
    <cellStyle name="Normal 14 6 5 2" xfId="87"/>
    <cellStyle name="Normal 14 6 6" xfId="88"/>
    <cellStyle name="Normal 14 7" xfId="89"/>
    <cellStyle name="Normal 14 7 2" xfId="90"/>
    <cellStyle name="Normal 14 7 2 2" xfId="91"/>
    <cellStyle name="Normal 14 7 3" xfId="92"/>
    <cellStyle name="Normal 14 7 3 2" xfId="93"/>
    <cellStyle name="Normal 14 7 4" xfId="94"/>
    <cellStyle name="Normal 14 7 4 2" xfId="95"/>
    <cellStyle name="Normal 14 7 5" xfId="96"/>
    <cellStyle name="Normal 14 7 5 2" xfId="97"/>
    <cellStyle name="Normal 14 7 6" xfId="98"/>
    <cellStyle name="Normal 14 8" xfId="99"/>
    <cellStyle name="Normal 14 8 2" xfId="100"/>
    <cellStyle name="Normal 14 8 2 2" xfId="101"/>
    <cellStyle name="Normal 14 8 3" xfId="102"/>
    <cellStyle name="Normal 14 8 3 2" xfId="103"/>
    <cellStyle name="Normal 14 8 4" xfId="104"/>
    <cellStyle name="Normal 14 8 4 2" xfId="105"/>
    <cellStyle name="Normal 14 8 5" xfId="106"/>
    <cellStyle name="Normal 14 8 5 2" xfId="107"/>
    <cellStyle name="Normal 14 8 6" xfId="108"/>
    <cellStyle name="Normal 14 9" xfId="109"/>
    <cellStyle name="Normal 14 9 2" xfId="110"/>
    <cellStyle name="Normal 14 9 2 2" xfId="111"/>
    <cellStyle name="Normal 14 9 3" xfId="112"/>
    <cellStyle name="Normal 14 9 3 2" xfId="113"/>
    <cellStyle name="Normal 14 9 4" xfId="114"/>
    <cellStyle name="Normal 14 9 4 2" xfId="115"/>
    <cellStyle name="Normal 14 9 5" xfId="116"/>
    <cellStyle name="Normal 14 9 5 2" xfId="117"/>
    <cellStyle name="Normal 14 9 6" xfId="118"/>
    <cellStyle name="Normal 15" xfId="119"/>
    <cellStyle name="Normal 15 10" xfId="120"/>
    <cellStyle name="Normal 15 2" xfId="121"/>
    <cellStyle name="Normal 15 3" xfId="122"/>
    <cellStyle name="Normal 15 4" xfId="123"/>
    <cellStyle name="Normal 15 5" xfId="124"/>
    <cellStyle name="Normal 15 6" xfId="125"/>
    <cellStyle name="Normal 15 7" xfId="126"/>
    <cellStyle name="Normal 15 8" xfId="127"/>
    <cellStyle name="Normal 15 9" xfId="128"/>
    <cellStyle name="Normal 16" xfId="129"/>
    <cellStyle name="Normal 17" xfId="130"/>
    <cellStyle name="Normal 18" xfId="131"/>
    <cellStyle name="Normal 19" xfId="132"/>
    <cellStyle name="Normal 19 2" xfId="133"/>
    <cellStyle name="Normal 19 2 2" xfId="134"/>
    <cellStyle name="Normal 2" xfId="2"/>
    <cellStyle name="Normal 2 10" xfId="135"/>
    <cellStyle name="Normal 2 11" xfId="136"/>
    <cellStyle name="Normal 2 12" xfId="137"/>
    <cellStyle name="Normal 2 13" xfId="138"/>
    <cellStyle name="Normal 2 14" xfId="139"/>
    <cellStyle name="Normal 2 15" xfId="140"/>
    <cellStyle name="Normal 2 16" xfId="141"/>
    <cellStyle name="Normal 2 17" xfId="142"/>
    <cellStyle name="Normal 2 2" xfId="143"/>
    <cellStyle name="Normal 2 3" xfId="144"/>
    <cellStyle name="Normal 2 4" xfId="145"/>
    <cellStyle name="Normal 2 5" xfId="146"/>
    <cellStyle name="Normal 2 6" xfId="147"/>
    <cellStyle name="Normal 2 7" xfId="148"/>
    <cellStyle name="Normal 2 8" xfId="149"/>
    <cellStyle name="Normal 2 9" xfId="150"/>
    <cellStyle name="Normal 2_ფორმა N5" xfId="151"/>
    <cellStyle name="Normal 20" xfId="152"/>
    <cellStyle name="Normal 21" xfId="153"/>
    <cellStyle name="Normal 21 2" xfId="154"/>
    <cellStyle name="Normal 22" xfId="155"/>
    <cellStyle name="Normal 23" xfId="156"/>
    <cellStyle name="Normal 24" xfId="157"/>
    <cellStyle name="Normal 25" xfId="158"/>
    <cellStyle name="Normal 26" xfId="159"/>
    <cellStyle name="Normal 27" xfId="160"/>
    <cellStyle name="Normal 28" xfId="161"/>
    <cellStyle name="Normal 3" xfId="3"/>
    <cellStyle name="Normal 4" xfId="4"/>
    <cellStyle name="Normal 4 10" xfId="162"/>
    <cellStyle name="Normal 4 11" xfId="163"/>
    <cellStyle name="Normal 4 12" xfId="164"/>
    <cellStyle name="Normal 4 13" xfId="165"/>
    <cellStyle name="Normal 4 14" xfId="166"/>
    <cellStyle name="Normal 4 15" xfId="167"/>
    <cellStyle name="Normal 4 16" xfId="168"/>
    <cellStyle name="Normal 4 17" xfId="169"/>
    <cellStyle name="Normal 4 18" xfId="170"/>
    <cellStyle name="Normal 4 19" xfId="171"/>
    <cellStyle name="Normal 4 2" xfId="172"/>
    <cellStyle name="Normal 4 2 2" xfId="173"/>
    <cellStyle name="Normal 4 2 2 2" xfId="174"/>
    <cellStyle name="Normal 4 2 2 3" xfId="175"/>
    <cellStyle name="Normal 4 2 2 4" xfId="176"/>
    <cellStyle name="Normal 4 2 2 5" xfId="177"/>
    <cellStyle name="Normal 4 2 2_ფორმა N5" xfId="178"/>
    <cellStyle name="Normal 4 2 3" xfId="179"/>
    <cellStyle name="Normal 4 2 4" xfId="180"/>
    <cellStyle name="Normal 4 2 5" xfId="181"/>
    <cellStyle name="Normal 4 2 6" xfId="182"/>
    <cellStyle name="Normal 4 2 7" xfId="183"/>
    <cellStyle name="Normal 4 2 8" xfId="184"/>
    <cellStyle name="Normal 4 2_ფორმა N5" xfId="185"/>
    <cellStyle name="Normal 4 20" xfId="186"/>
    <cellStyle name="Normal 4 21" xfId="187"/>
    <cellStyle name="Normal 4 22" xfId="188"/>
    <cellStyle name="Normal 4 23" xfId="189"/>
    <cellStyle name="Normal 4 24" xfId="190"/>
    <cellStyle name="Normal 4 25" xfId="191"/>
    <cellStyle name="Normal 4 3" xfId="192"/>
    <cellStyle name="Normal 4 3 2" xfId="193"/>
    <cellStyle name="Normal 4 3 3" xfId="194"/>
    <cellStyle name="Normal 4 3 4" xfId="195"/>
    <cellStyle name="Normal 4 3_ფორმა N5" xfId="196"/>
    <cellStyle name="Normal 4 4" xfId="197"/>
    <cellStyle name="Normal 4 4 2" xfId="198"/>
    <cellStyle name="Normal 4 4 2 2" xfId="199"/>
    <cellStyle name="Normal 4 4 2 3" xfId="200"/>
    <cellStyle name="Normal 4 4 2 4" xfId="201"/>
    <cellStyle name="Normal 4 4 2 5" xfId="202"/>
    <cellStyle name="Normal 4 4 2_ფორმა N5" xfId="203"/>
    <cellStyle name="Normal 4 4 3" xfId="204"/>
    <cellStyle name="Normal 4 4 4" xfId="205"/>
    <cellStyle name="Normal 4 4 5" xfId="206"/>
    <cellStyle name="Normal 4 4 6" xfId="207"/>
    <cellStyle name="Normal 4 4_ფორმა N5" xfId="208"/>
    <cellStyle name="Normal 4 5" xfId="209"/>
    <cellStyle name="Normal 4 5 2" xfId="210"/>
    <cellStyle name="Normal 4 5 3" xfId="211"/>
    <cellStyle name="Normal 4 5 4" xfId="212"/>
    <cellStyle name="Normal 4 5_ფორმა N5" xfId="213"/>
    <cellStyle name="Normal 4 6" xfId="214"/>
    <cellStyle name="Normal 4 7" xfId="215"/>
    <cellStyle name="Normal 4 8" xfId="216"/>
    <cellStyle name="Normal 4 9" xfId="217"/>
    <cellStyle name="Normal 4 9 2" xfId="218"/>
    <cellStyle name="Normal 4 9_ფორმა N5" xfId="219"/>
    <cellStyle name="Normal 4_ფორმა N 8.1" xfId="220"/>
    <cellStyle name="Normal 5" xfId="5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9" xfId="230"/>
    <cellStyle name="Normal 5 2" xfId="6"/>
    <cellStyle name="Normal 5 2 10" xfId="231"/>
    <cellStyle name="Normal 5 2 11" xfId="232"/>
    <cellStyle name="Normal 5 2 12" xfId="233"/>
    <cellStyle name="Normal 5 2 13" xfId="234"/>
    <cellStyle name="Normal 5 2 14" xfId="235"/>
    <cellStyle name="Normal 5 2 15" xfId="236"/>
    <cellStyle name="Normal 5 2 16" xfId="237"/>
    <cellStyle name="Normal 5 2 17" xfId="238"/>
    <cellStyle name="Normal 5 2 18" xfId="239"/>
    <cellStyle name="Normal 5 2 19" xfId="240"/>
    <cellStyle name="Normal 5 2 2" xfId="7"/>
    <cellStyle name="Normal 5 2 2 10" xfId="241"/>
    <cellStyle name="Normal 5 2 2 11" xfId="242"/>
    <cellStyle name="Normal 5 2 2 12" xfId="243"/>
    <cellStyle name="Normal 5 2 2 13" xfId="244"/>
    <cellStyle name="Normal 5 2 2 14" xfId="245"/>
    <cellStyle name="Normal 5 2 2 15" xfId="246"/>
    <cellStyle name="Normal 5 2 2 16" xfId="247"/>
    <cellStyle name="Normal 5 2 2 17" xfId="248"/>
    <cellStyle name="Normal 5 2 2 18" xfId="249"/>
    <cellStyle name="Normal 5 2 2 19" xfId="250"/>
    <cellStyle name="Normal 5 2 2 2" xfId="251"/>
    <cellStyle name="Normal 5 2 2 20" xfId="252"/>
    <cellStyle name="Normal 5 2 2 3" xfId="253"/>
    <cellStyle name="Normal 5 2 2 4" xfId="254"/>
    <cellStyle name="Normal 5 2 2 5" xfId="255"/>
    <cellStyle name="Normal 5 2 2 6" xfId="256"/>
    <cellStyle name="Normal 5 2 2 7" xfId="257"/>
    <cellStyle name="Normal 5 2 2 8" xfId="258"/>
    <cellStyle name="Normal 5 2 2 9" xfId="259"/>
    <cellStyle name="Normal 5 2 2_ფორმა N5" xfId="260"/>
    <cellStyle name="Normal 5 2 20" xfId="261"/>
    <cellStyle name="Normal 5 2 21" xfId="262"/>
    <cellStyle name="Normal 5 2 22" xfId="263"/>
    <cellStyle name="Normal 5 2 3" xfId="8"/>
    <cellStyle name="Normal 5 2 3 2" xfId="264"/>
    <cellStyle name="Normal 5 2 3 3" xfId="265"/>
    <cellStyle name="Normal 5 2 3 4" xfId="266"/>
    <cellStyle name="Normal 5 2 3_ფორმა N5" xfId="267"/>
    <cellStyle name="Normal 5 2 4" xfId="268"/>
    <cellStyle name="Normal 5 2 5" xfId="269"/>
    <cellStyle name="Normal 5 2 6" xfId="270"/>
    <cellStyle name="Normal 5 2 7" xfId="271"/>
    <cellStyle name="Normal 5 2 8" xfId="272"/>
    <cellStyle name="Normal 5 2 9" xfId="273"/>
    <cellStyle name="Normal 5 2_ფორმა N 8.1" xfId="274"/>
    <cellStyle name="Normal 5 20" xfId="275"/>
    <cellStyle name="Normal 5 21" xfId="276"/>
    <cellStyle name="Normal 5 22" xfId="277"/>
    <cellStyle name="Normal 5 23" xfId="278"/>
    <cellStyle name="Normal 5 24" xfId="279"/>
    <cellStyle name="Normal 5 25" xfId="280"/>
    <cellStyle name="Normal 5 26" xfId="281"/>
    <cellStyle name="Normal 5 3" xfId="9"/>
    <cellStyle name="Normal 5 3 2" xfId="10"/>
    <cellStyle name="Normal 5 3 2 2" xfId="310"/>
    <cellStyle name="Normal 5 3 3" xfId="282"/>
    <cellStyle name="Normal 5 3 4" xfId="283"/>
    <cellStyle name="Normal 5 3_ფორმა N5" xfId="284"/>
    <cellStyle name="Normal 5 4" xfId="285"/>
    <cellStyle name="Normal 5 4 2" xfId="286"/>
    <cellStyle name="Normal 5 4 3" xfId="287"/>
    <cellStyle name="Normal 5 4 4" xfId="288"/>
    <cellStyle name="Normal 5 4_ფორმა N5" xfId="289"/>
    <cellStyle name="Normal 5 5" xfId="290"/>
    <cellStyle name="Normal 5 6" xfId="291"/>
    <cellStyle name="Normal 5 7" xfId="292"/>
    <cellStyle name="Normal 5 8" xfId="293"/>
    <cellStyle name="Normal 5 9" xfId="294"/>
    <cellStyle name="Normal 5_ფორმა N 8.1" xfId="295"/>
    <cellStyle name="Normal 6" xfId="296"/>
    <cellStyle name="Normal 6 2" xfId="297"/>
    <cellStyle name="Normal 6 3" xfId="298"/>
    <cellStyle name="Normal 6 4" xfId="299"/>
    <cellStyle name="Normal 6 5" xfId="300"/>
    <cellStyle name="Normal 7" xfId="301"/>
    <cellStyle name="Normal 7 2" xfId="302"/>
    <cellStyle name="Normal 7 3" xfId="303"/>
    <cellStyle name="Normal 7 4" xfId="304"/>
    <cellStyle name="Normal 8" xfId="305"/>
    <cellStyle name="Normal 8 2" xfId="306"/>
    <cellStyle name="Normal 8 3" xfId="307"/>
    <cellStyle name="Normal 8 4" xfId="308"/>
    <cellStyle name="Normal 9" xfId="30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78390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7848600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171450</xdr:rowOff>
    </xdr:from>
    <xdr:to>
      <xdr:col>1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21</xdr:row>
      <xdr:rowOff>180975</xdr:rowOff>
    </xdr:from>
    <xdr:to>
      <xdr:col>2</xdr:col>
      <xdr:colOff>554556</xdr:colOff>
      <xdr:row>21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4879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4974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171450</xdr:rowOff>
    </xdr:from>
    <xdr:to>
      <xdr:col>1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28</xdr:row>
      <xdr:rowOff>180975</xdr:rowOff>
    </xdr:from>
    <xdr:to>
      <xdr:col>2</xdr:col>
      <xdr:colOff>554556</xdr:colOff>
      <xdr:row>28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213</xdr:row>
      <xdr:rowOff>171450</xdr:rowOff>
    </xdr:from>
    <xdr:to>
      <xdr:col>2</xdr:col>
      <xdr:colOff>1495425</xdr:colOff>
      <xdr:row>213</xdr:row>
      <xdr:rowOff>171450</xdr:rowOff>
    </xdr:to>
    <xdr:cxnSp macro="">
      <xdr:nvCxnSpPr>
        <xdr:cNvPr id="2" name="Straight Connector 1"/>
        <xdr:cNvCxnSpPr/>
      </xdr:nvCxnSpPr>
      <xdr:spPr>
        <a:xfrm>
          <a:off x="1819275" y="46053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171450</xdr:rowOff>
    </xdr:from>
    <xdr:to>
      <xdr:col>1</xdr:col>
      <xdr:colOff>1495425</xdr:colOff>
      <xdr:row>56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40909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57</xdr:row>
      <xdr:rowOff>4082</xdr:rowOff>
    </xdr:from>
    <xdr:to>
      <xdr:col>5</xdr:col>
      <xdr:colOff>110219</xdr:colOff>
      <xdr:row>57</xdr:row>
      <xdr:rowOff>4082</xdr:rowOff>
    </xdr:to>
    <xdr:cxnSp macro="">
      <xdr:nvCxnSpPr>
        <xdr:cNvPr id="3" name="Straight Connector 2"/>
        <xdr:cNvCxnSpPr/>
      </xdr:nvCxnSpPr>
      <xdr:spPr>
        <a:xfrm>
          <a:off x="4450897" y="40933007"/>
          <a:ext cx="26792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esktop/&#4328;&#4308;&#4315;&#4304;&#4335;&#4304;&#4315;&#4308;&#4305;&#4308;&#4314;&#4312;/Attachments_2016616/saarchevno_periodis_deklaraciis_formebi%20%2023.03-01.06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_deklaraciis_formebi_01.04.2016-07.06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esktop/&#4328;&#4308;&#4315;&#4304;&#4335;&#4304;&#4315;&#4308;&#4305;&#4308;&#4314;&#4312;/Attachments_2016616/saarchevno_periodis_deklaraciis_formebi%20%2023.03-01.06.2016-shemajamebel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esktop/Excel%20Doc/cliuri%20deklaraciis%20formebi%20-UNM%2001.01.2015-31.12.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QCP%20Reports/cliuri%20deklaraciis%20formebi%202011-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esktop/Excel%20Doc/3%20kviriani/UNM/2014%20anagariSi/Attachments_2014125/Documents%20and%20Settings/d.jagash/Desktop/Axali%20Angarishi/Angarishgeba%202012/cliuri%20deklaraciis%20formebi%202011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esktop/Excel%20Doc/3%20kviriani/UNM/2014%20anagariSi/saarchevno%20periodis%20deklaraciis%20formebi%2014.04-04.0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klaraciis%20axali%20formebi-01012013-3112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2"/>
      <sheetName val="ფორმა N3"/>
      <sheetName val="ფორმა N5"/>
      <sheetName val="ფორმა N5.1"/>
      <sheetName val="ფორმა 5.2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A4" t="str">
            <v>ანგარიშვალდებული პირის დასახელება: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N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showGridLines="0" tabSelected="1" view="pageBreakPreview" zoomScale="90" zoomScaleNormal="100" zoomScaleSheetLayoutView="90" workbookViewId="0">
      <selection activeCell="G13" sqref="G13"/>
    </sheetView>
  </sheetViews>
  <sheetFormatPr defaultRowHeight="15" x14ac:dyDescent="0.2"/>
  <cols>
    <col min="1" max="1" width="6.28515625" style="391" bestFit="1" customWidth="1"/>
    <col min="2" max="2" width="13.140625" style="391" customWidth="1"/>
    <col min="3" max="3" width="12.85546875" style="391" customWidth="1"/>
    <col min="4" max="4" width="15.140625" style="391" customWidth="1"/>
    <col min="5" max="5" width="24.5703125" style="391" customWidth="1"/>
    <col min="6" max="6" width="19.140625" style="474" customWidth="1"/>
    <col min="7" max="7" width="23" style="474" customWidth="1"/>
    <col min="8" max="8" width="19.140625" style="474" customWidth="1"/>
    <col min="9" max="9" width="16.42578125" style="391" bestFit="1" customWidth="1"/>
    <col min="10" max="10" width="17.42578125" style="391" customWidth="1"/>
    <col min="11" max="11" width="13.140625" style="391" bestFit="1" customWidth="1"/>
    <col min="12" max="12" width="22.28515625" style="391" customWidth="1"/>
    <col min="13" max="13" width="9.140625" style="391" hidden="1" customWidth="1"/>
    <col min="14" max="16384" width="9.140625" style="391"/>
  </cols>
  <sheetData>
    <row r="1" spans="1:13" x14ac:dyDescent="0.2">
      <c r="A1" s="389"/>
      <c r="B1" s="390"/>
      <c r="C1" s="389"/>
      <c r="D1" s="390"/>
      <c r="E1" s="389"/>
      <c r="F1" s="389"/>
      <c r="G1" s="390"/>
      <c r="H1" s="389"/>
      <c r="I1" s="389"/>
      <c r="J1" s="390"/>
      <c r="K1" s="389"/>
      <c r="L1" s="390"/>
    </row>
    <row r="2" spans="1:13" x14ac:dyDescent="0.2">
      <c r="A2" s="392"/>
      <c r="B2" s="392"/>
      <c r="C2" s="392"/>
      <c r="D2" s="392"/>
      <c r="E2" s="392"/>
      <c r="F2" s="392"/>
      <c r="G2" s="392"/>
      <c r="H2" s="392"/>
      <c r="I2" s="393"/>
      <c r="J2" s="393"/>
      <c r="K2" s="394"/>
      <c r="L2" s="390"/>
    </row>
    <row r="3" spans="1:13" s="401" customFormat="1" x14ac:dyDescent="0.2">
      <c r="A3" s="395" t="s">
        <v>687</v>
      </c>
      <c r="B3" s="396"/>
      <c r="C3" s="396"/>
      <c r="D3" s="396"/>
      <c r="E3" s="397"/>
      <c r="F3" s="398"/>
      <c r="G3" s="397"/>
      <c r="H3" s="399"/>
      <c r="I3" s="396"/>
      <c r="J3" s="397"/>
      <c r="K3" s="397"/>
      <c r="L3" s="400" t="s">
        <v>110</v>
      </c>
    </row>
    <row r="4" spans="1:13" s="401" customFormat="1" x14ac:dyDescent="0.2">
      <c r="A4" s="402" t="s">
        <v>141</v>
      </c>
      <c r="B4" s="396"/>
      <c r="C4" s="396"/>
      <c r="D4" s="396"/>
      <c r="E4" s="397"/>
      <c r="F4" s="398"/>
      <c r="G4" s="397"/>
      <c r="H4" s="403"/>
      <c r="I4" s="396"/>
      <c r="J4" s="397"/>
      <c r="K4" s="397"/>
      <c r="L4" s="481" t="s">
        <v>662</v>
      </c>
      <c r="M4" s="482"/>
    </row>
    <row r="5" spans="1:13" s="401" customFormat="1" x14ac:dyDescent="0.2">
      <c r="A5" s="404"/>
      <c r="B5" s="396"/>
      <c r="C5" s="405"/>
      <c r="D5" s="406"/>
      <c r="E5" s="397"/>
      <c r="F5" s="407"/>
      <c r="G5" s="397"/>
      <c r="H5" s="397"/>
      <c r="I5" s="398"/>
      <c r="J5" s="396"/>
      <c r="K5" s="396"/>
      <c r="L5" s="408"/>
    </row>
    <row r="6" spans="1:13" s="401" customFormat="1" x14ac:dyDescent="0.2">
      <c r="A6" s="409" t="s">
        <v>270</v>
      </c>
      <c r="B6" s="398"/>
      <c r="C6" s="398"/>
      <c r="D6" s="398" t="s">
        <v>688</v>
      </c>
      <c r="E6" s="410"/>
      <c r="F6" s="411"/>
      <c r="G6" s="397"/>
      <c r="H6" s="412"/>
      <c r="I6" s="410"/>
      <c r="J6" s="396"/>
      <c r="K6" s="397"/>
      <c r="L6" s="408"/>
    </row>
    <row r="7" spans="1:13" s="401" customFormat="1" x14ac:dyDescent="0.3">
      <c r="A7" s="413" t="s">
        <v>490</v>
      </c>
      <c r="B7" s="398"/>
      <c r="C7" s="398"/>
      <c r="D7" s="398"/>
      <c r="E7" s="397"/>
      <c r="F7" s="411"/>
      <c r="G7" s="411"/>
      <c r="H7" s="411"/>
      <c r="I7" s="414"/>
      <c r="J7" s="397"/>
      <c r="K7" s="396"/>
      <c r="L7" s="408"/>
    </row>
    <row r="8" spans="1:13" s="401" customFormat="1" ht="15.75" thickBot="1" x14ac:dyDescent="0.25">
      <c r="A8" s="415"/>
      <c r="B8" s="397"/>
      <c r="C8" s="414"/>
      <c r="D8" s="416"/>
      <c r="E8" s="397"/>
      <c r="F8" s="411"/>
      <c r="G8" s="411"/>
      <c r="H8" s="411"/>
      <c r="I8" s="397"/>
      <c r="J8" s="396"/>
      <c r="K8" s="396"/>
      <c r="L8" s="408"/>
    </row>
    <row r="9" spans="1:13" ht="15.75" thickBot="1" x14ac:dyDescent="0.25">
      <c r="A9" s="417"/>
      <c r="B9" s="418"/>
      <c r="C9" s="419"/>
      <c r="D9" s="419"/>
      <c r="E9" s="419"/>
      <c r="F9" s="398"/>
      <c r="G9" s="398"/>
      <c r="H9" s="398"/>
      <c r="I9" s="483" t="s">
        <v>689</v>
      </c>
      <c r="J9" s="484"/>
      <c r="K9" s="485"/>
      <c r="L9" s="420"/>
    </row>
    <row r="10" spans="1:13" s="432" customFormat="1" ht="39" customHeight="1" thickBot="1" x14ac:dyDescent="0.25">
      <c r="A10" s="421" t="s">
        <v>64</v>
      </c>
      <c r="B10" s="422" t="s">
        <v>142</v>
      </c>
      <c r="C10" s="422" t="s">
        <v>690</v>
      </c>
      <c r="D10" s="423" t="s">
        <v>691</v>
      </c>
      <c r="E10" s="424" t="s">
        <v>692</v>
      </c>
      <c r="F10" s="425" t="s">
        <v>693</v>
      </c>
      <c r="G10" s="426" t="s">
        <v>694</v>
      </c>
      <c r="H10" s="427" t="s">
        <v>695</v>
      </c>
      <c r="I10" s="428" t="s">
        <v>696</v>
      </c>
      <c r="J10" s="429" t="s">
        <v>697</v>
      </c>
      <c r="K10" s="430" t="s">
        <v>698</v>
      </c>
      <c r="L10" s="431" t="s">
        <v>699</v>
      </c>
    </row>
    <row r="11" spans="1:13" s="438" customFormat="1" ht="15.75" thickBot="1" x14ac:dyDescent="0.25">
      <c r="A11" s="433">
        <v>1</v>
      </c>
      <c r="B11" s="434">
        <v>2</v>
      </c>
      <c r="C11" s="435">
        <v>3</v>
      </c>
      <c r="D11" s="435">
        <v>4</v>
      </c>
      <c r="E11" s="433">
        <v>5</v>
      </c>
      <c r="F11" s="434">
        <v>6</v>
      </c>
      <c r="G11" s="435">
        <v>7</v>
      </c>
      <c r="H11" s="434">
        <v>8</v>
      </c>
      <c r="I11" s="433">
        <v>9</v>
      </c>
      <c r="J11" s="434">
        <v>10</v>
      </c>
      <c r="K11" s="436">
        <v>11</v>
      </c>
      <c r="L11" s="437">
        <v>12</v>
      </c>
    </row>
    <row r="12" spans="1:13" ht="38.25" x14ac:dyDescent="0.2">
      <c r="A12" s="439">
        <v>1</v>
      </c>
      <c r="B12" s="440" t="s">
        <v>700</v>
      </c>
      <c r="C12" s="441" t="s">
        <v>701</v>
      </c>
      <c r="D12" s="442">
        <v>100</v>
      </c>
      <c r="E12" s="443" t="s">
        <v>702</v>
      </c>
      <c r="F12" s="444" t="s">
        <v>703</v>
      </c>
      <c r="G12" s="445" t="s">
        <v>704</v>
      </c>
      <c r="H12" s="445" t="s">
        <v>705</v>
      </c>
      <c r="I12" s="446"/>
      <c r="J12" s="447"/>
      <c r="K12" s="448"/>
      <c r="L12" s="449"/>
    </row>
    <row r="13" spans="1:13" ht="38.25" x14ac:dyDescent="0.2">
      <c r="A13" s="450">
        <v>2</v>
      </c>
      <c r="B13" s="440" t="s">
        <v>706</v>
      </c>
      <c r="C13" s="441" t="s">
        <v>701</v>
      </c>
      <c r="D13" s="451">
        <v>100</v>
      </c>
      <c r="E13" s="452" t="s">
        <v>707</v>
      </c>
      <c r="F13" s="444" t="s">
        <v>708</v>
      </c>
      <c r="G13" s="444" t="s">
        <v>709</v>
      </c>
      <c r="H13" s="444" t="s">
        <v>502</v>
      </c>
      <c r="I13" s="453"/>
      <c r="J13" s="454"/>
      <c r="K13" s="455"/>
      <c r="L13" s="456"/>
    </row>
    <row r="14" spans="1:13" ht="38.25" x14ac:dyDescent="0.2">
      <c r="A14" s="450">
        <v>3</v>
      </c>
      <c r="B14" s="440" t="s">
        <v>710</v>
      </c>
      <c r="C14" s="441" t="s">
        <v>701</v>
      </c>
      <c r="D14" s="451">
        <v>100</v>
      </c>
      <c r="E14" s="452" t="s">
        <v>711</v>
      </c>
      <c r="F14" s="444" t="s">
        <v>712</v>
      </c>
      <c r="G14" s="444" t="s">
        <v>713</v>
      </c>
      <c r="H14" s="444" t="s">
        <v>714</v>
      </c>
      <c r="I14" s="453"/>
      <c r="J14" s="454"/>
      <c r="K14" s="455"/>
      <c r="L14" s="456"/>
    </row>
    <row r="15" spans="1:13" ht="38.25" x14ac:dyDescent="0.2">
      <c r="A15" s="450">
        <v>4</v>
      </c>
      <c r="B15" s="440" t="s">
        <v>715</v>
      </c>
      <c r="C15" s="441" t="s">
        <v>701</v>
      </c>
      <c r="D15" s="451">
        <v>200</v>
      </c>
      <c r="E15" s="452" t="s">
        <v>716</v>
      </c>
      <c r="F15" s="444" t="s">
        <v>717</v>
      </c>
      <c r="G15" s="444" t="s">
        <v>718</v>
      </c>
      <c r="H15" s="444" t="s">
        <v>719</v>
      </c>
      <c r="I15" s="453"/>
      <c r="J15" s="454"/>
      <c r="K15" s="455"/>
      <c r="L15" s="456"/>
    </row>
    <row r="16" spans="1:13" ht="38.25" x14ac:dyDescent="0.2">
      <c r="A16" s="450">
        <v>5</v>
      </c>
      <c r="B16" s="440" t="s">
        <v>715</v>
      </c>
      <c r="C16" s="441" t="s">
        <v>701</v>
      </c>
      <c r="D16" s="451">
        <v>100</v>
      </c>
      <c r="E16" s="452" t="s">
        <v>720</v>
      </c>
      <c r="F16" s="444" t="s">
        <v>721</v>
      </c>
      <c r="G16" s="444" t="s">
        <v>722</v>
      </c>
      <c r="H16" s="444" t="s">
        <v>714</v>
      </c>
      <c r="I16" s="453"/>
      <c r="J16" s="454"/>
      <c r="K16" s="455"/>
      <c r="L16" s="456"/>
    </row>
    <row r="17" spans="1:12" ht="38.25" x14ac:dyDescent="0.2">
      <c r="A17" s="450">
        <v>6</v>
      </c>
      <c r="B17" s="440" t="s">
        <v>715</v>
      </c>
      <c r="C17" s="441" t="s">
        <v>701</v>
      </c>
      <c r="D17" s="451">
        <v>100</v>
      </c>
      <c r="E17" s="452" t="s">
        <v>723</v>
      </c>
      <c r="F17" s="444" t="s">
        <v>724</v>
      </c>
      <c r="G17" s="444" t="s">
        <v>725</v>
      </c>
      <c r="H17" s="444" t="s">
        <v>714</v>
      </c>
      <c r="I17" s="453"/>
      <c r="J17" s="454"/>
      <c r="K17" s="455"/>
      <c r="L17" s="456"/>
    </row>
    <row r="18" spans="1:12" ht="38.25" x14ac:dyDescent="0.2">
      <c r="A18" s="450">
        <v>7</v>
      </c>
      <c r="B18" s="440" t="s">
        <v>726</v>
      </c>
      <c r="C18" s="441" t="s">
        <v>701</v>
      </c>
      <c r="D18" s="451">
        <v>100</v>
      </c>
      <c r="E18" s="452" t="s">
        <v>727</v>
      </c>
      <c r="F18" s="444" t="s">
        <v>728</v>
      </c>
      <c r="G18" s="444" t="s">
        <v>729</v>
      </c>
      <c r="H18" s="444" t="s">
        <v>502</v>
      </c>
      <c r="I18" s="453"/>
      <c r="J18" s="454"/>
      <c r="K18" s="455"/>
      <c r="L18" s="456"/>
    </row>
    <row r="19" spans="1:12" ht="38.25" x14ac:dyDescent="0.2">
      <c r="A19" s="450">
        <v>8</v>
      </c>
      <c r="B19" s="440" t="s">
        <v>730</v>
      </c>
      <c r="C19" s="441" t="s">
        <v>701</v>
      </c>
      <c r="D19" s="451">
        <v>100</v>
      </c>
      <c r="E19" s="452" t="s">
        <v>731</v>
      </c>
      <c r="F19" s="444" t="s">
        <v>732</v>
      </c>
      <c r="G19" s="444" t="s">
        <v>733</v>
      </c>
      <c r="H19" s="444" t="s">
        <v>502</v>
      </c>
      <c r="I19" s="453"/>
      <c r="J19" s="454"/>
      <c r="K19" s="455"/>
      <c r="L19" s="456"/>
    </row>
    <row r="20" spans="1:12" ht="38.25" x14ac:dyDescent="0.2">
      <c r="A20" s="450">
        <v>9</v>
      </c>
      <c r="B20" s="440" t="s">
        <v>734</v>
      </c>
      <c r="C20" s="441" t="s">
        <v>701</v>
      </c>
      <c r="D20" s="451">
        <v>100</v>
      </c>
      <c r="E20" s="452" t="s">
        <v>735</v>
      </c>
      <c r="F20" s="444" t="s">
        <v>736</v>
      </c>
      <c r="G20" s="444" t="s">
        <v>737</v>
      </c>
      <c r="H20" s="444" t="s">
        <v>719</v>
      </c>
      <c r="I20" s="453"/>
      <c r="J20" s="454"/>
      <c r="K20" s="455"/>
      <c r="L20" s="456"/>
    </row>
    <row r="21" spans="1:12" ht="38.25" x14ac:dyDescent="0.2">
      <c r="A21" s="450">
        <v>10</v>
      </c>
      <c r="B21" s="440" t="s">
        <v>738</v>
      </c>
      <c r="C21" s="441" t="s">
        <v>701</v>
      </c>
      <c r="D21" s="451">
        <v>100</v>
      </c>
      <c r="E21" s="452" t="s">
        <v>739</v>
      </c>
      <c r="F21" s="444" t="s">
        <v>740</v>
      </c>
      <c r="G21" s="444" t="s">
        <v>741</v>
      </c>
      <c r="H21" s="444" t="s">
        <v>705</v>
      </c>
      <c r="I21" s="453"/>
      <c r="J21" s="454"/>
      <c r="K21" s="455"/>
      <c r="L21" s="456"/>
    </row>
    <row r="22" spans="1:12" ht="38.25" x14ac:dyDescent="0.2">
      <c r="A22" s="450">
        <v>11</v>
      </c>
      <c r="B22" s="440" t="s">
        <v>738</v>
      </c>
      <c r="C22" s="441" t="s">
        <v>701</v>
      </c>
      <c r="D22" s="451">
        <v>100</v>
      </c>
      <c r="E22" s="452" t="s">
        <v>702</v>
      </c>
      <c r="F22" s="444" t="s">
        <v>703</v>
      </c>
      <c r="G22" s="444" t="s">
        <v>704</v>
      </c>
      <c r="H22" s="444" t="s">
        <v>705</v>
      </c>
      <c r="I22" s="453"/>
      <c r="J22" s="454"/>
      <c r="K22" s="455"/>
      <c r="L22" s="456"/>
    </row>
    <row r="23" spans="1:12" ht="38.25" x14ac:dyDescent="0.2">
      <c r="A23" s="450">
        <v>12</v>
      </c>
      <c r="B23" s="440" t="s">
        <v>738</v>
      </c>
      <c r="C23" s="441" t="s">
        <v>701</v>
      </c>
      <c r="D23" s="451">
        <v>100</v>
      </c>
      <c r="E23" s="452" t="s">
        <v>742</v>
      </c>
      <c r="F23" s="444" t="s">
        <v>743</v>
      </c>
      <c r="G23" s="444" t="s">
        <v>744</v>
      </c>
      <c r="H23" s="444" t="s">
        <v>719</v>
      </c>
      <c r="I23" s="453"/>
      <c r="J23" s="454"/>
      <c r="K23" s="455"/>
      <c r="L23" s="456"/>
    </row>
    <row r="24" spans="1:12" ht="38.25" x14ac:dyDescent="0.2">
      <c r="A24" s="450">
        <v>13</v>
      </c>
      <c r="B24" s="440" t="s">
        <v>738</v>
      </c>
      <c r="C24" s="441" t="s">
        <v>701</v>
      </c>
      <c r="D24" s="451">
        <v>2000</v>
      </c>
      <c r="E24" s="452" t="s">
        <v>745</v>
      </c>
      <c r="F24" s="444" t="s">
        <v>746</v>
      </c>
      <c r="G24" s="444" t="s">
        <v>747</v>
      </c>
      <c r="H24" s="444" t="s">
        <v>719</v>
      </c>
      <c r="I24" s="453"/>
      <c r="J24" s="454"/>
      <c r="K24" s="455"/>
      <c r="L24" s="456"/>
    </row>
    <row r="25" spans="1:12" ht="38.25" x14ac:dyDescent="0.2">
      <c r="A25" s="450">
        <v>14</v>
      </c>
      <c r="B25" s="440" t="s">
        <v>738</v>
      </c>
      <c r="C25" s="441" t="s">
        <v>701</v>
      </c>
      <c r="D25" s="451">
        <v>500</v>
      </c>
      <c r="E25" s="452" t="s">
        <v>748</v>
      </c>
      <c r="F25" s="444" t="s">
        <v>749</v>
      </c>
      <c r="G25" s="444" t="s">
        <v>750</v>
      </c>
      <c r="H25" s="444" t="s">
        <v>719</v>
      </c>
      <c r="I25" s="453"/>
      <c r="J25" s="454"/>
      <c r="K25" s="455"/>
      <c r="L25" s="456"/>
    </row>
    <row r="26" spans="1:12" ht="38.25" x14ac:dyDescent="0.2">
      <c r="A26" s="450">
        <v>15</v>
      </c>
      <c r="B26" s="440" t="s">
        <v>751</v>
      </c>
      <c r="C26" s="441" t="s">
        <v>701</v>
      </c>
      <c r="D26" s="451">
        <v>2000</v>
      </c>
      <c r="E26" s="452" t="s">
        <v>752</v>
      </c>
      <c r="F26" s="444" t="s">
        <v>753</v>
      </c>
      <c r="G26" s="444" t="s">
        <v>754</v>
      </c>
      <c r="H26" s="444" t="s">
        <v>491</v>
      </c>
      <c r="I26" s="453"/>
      <c r="J26" s="454"/>
      <c r="K26" s="455"/>
      <c r="L26" s="456"/>
    </row>
    <row r="27" spans="1:12" ht="38.25" x14ac:dyDescent="0.2">
      <c r="A27" s="450">
        <v>16</v>
      </c>
      <c r="B27" s="440" t="s">
        <v>751</v>
      </c>
      <c r="C27" s="441" t="s">
        <v>701</v>
      </c>
      <c r="D27" s="451">
        <v>3000</v>
      </c>
      <c r="E27" s="452" t="s">
        <v>755</v>
      </c>
      <c r="F27" s="444" t="s">
        <v>756</v>
      </c>
      <c r="G27" s="444" t="s">
        <v>757</v>
      </c>
      <c r="H27" s="444" t="s">
        <v>705</v>
      </c>
      <c r="I27" s="453"/>
      <c r="J27" s="454"/>
      <c r="K27" s="455"/>
      <c r="L27" s="456"/>
    </row>
    <row r="28" spans="1:12" ht="38.25" x14ac:dyDescent="0.2">
      <c r="A28" s="450">
        <v>17</v>
      </c>
      <c r="B28" s="440" t="s">
        <v>751</v>
      </c>
      <c r="C28" s="441" t="s">
        <v>701</v>
      </c>
      <c r="D28" s="451">
        <v>5000</v>
      </c>
      <c r="E28" s="452" t="s">
        <v>731</v>
      </c>
      <c r="F28" s="444" t="s">
        <v>732</v>
      </c>
      <c r="G28" s="444" t="s">
        <v>733</v>
      </c>
      <c r="H28" s="444" t="s">
        <v>502</v>
      </c>
      <c r="I28" s="453"/>
      <c r="J28" s="454"/>
      <c r="K28" s="455"/>
      <c r="L28" s="456"/>
    </row>
    <row r="29" spans="1:12" ht="38.25" x14ac:dyDescent="0.2">
      <c r="A29" s="450">
        <v>18</v>
      </c>
      <c r="B29" s="440" t="s">
        <v>751</v>
      </c>
      <c r="C29" s="441" t="s">
        <v>701</v>
      </c>
      <c r="D29" s="451">
        <v>990</v>
      </c>
      <c r="E29" s="452" t="s">
        <v>758</v>
      </c>
      <c r="F29" s="444" t="s">
        <v>759</v>
      </c>
      <c r="G29" s="444" t="s">
        <v>760</v>
      </c>
      <c r="H29" s="444" t="s">
        <v>719</v>
      </c>
      <c r="I29" s="453"/>
      <c r="J29" s="454"/>
      <c r="K29" s="455"/>
      <c r="L29" s="456"/>
    </row>
    <row r="30" spans="1:12" ht="38.25" x14ac:dyDescent="0.2">
      <c r="A30" s="450">
        <v>19</v>
      </c>
      <c r="B30" s="440" t="s">
        <v>751</v>
      </c>
      <c r="C30" s="441" t="s">
        <v>701</v>
      </c>
      <c r="D30" s="442">
        <v>1000</v>
      </c>
      <c r="E30" s="443" t="s">
        <v>742</v>
      </c>
      <c r="F30" s="444" t="s">
        <v>743</v>
      </c>
      <c r="G30" s="445" t="s">
        <v>744</v>
      </c>
      <c r="H30" s="445" t="s">
        <v>719</v>
      </c>
      <c r="I30" s="446"/>
      <c r="J30" s="447"/>
      <c r="K30" s="448"/>
      <c r="L30" s="449"/>
    </row>
    <row r="31" spans="1:12" ht="38.25" x14ac:dyDescent="0.2">
      <c r="A31" s="450">
        <v>20</v>
      </c>
      <c r="B31" s="440" t="s">
        <v>751</v>
      </c>
      <c r="C31" s="441" t="s">
        <v>701</v>
      </c>
      <c r="D31" s="451">
        <v>2000</v>
      </c>
      <c r="E31" s="452" t="s">
        <v>702</v>
      </c>
      <c r="F31" s="444" t="s">
        <v>703</v>
      </c>
      <c r="G31" s="444" t="s">
        <v>704</v>
      </c>
      <c r="H31" s="444" t="s">
        <v>705</v>
      </c>
      <c r="I31" s="453"/>
      <c r="J31" s="454"/>
      <c r="K31" s="455"/>
      <c r="L31" s="456"/>
    </row>
    <row r="32" spans="1:12" ht="38.25" x14ac:dyDescent="0.2">
      <c r="A32" s="450">
        <v>21</v>
      </c>
      <c r="B32" s="440" t="s">
        <v>751</v>
      </c>
      <c r="C32" s="441" t="s">
        <v>701</v>
      </c>
      <c r="D32" s="451">
        <v>1000</v>
      </c>
      <c r="E32" s="452" t="s">
        <v>761</v>
      </c>
      <c r="F32" s="444" t="s">
        <v>762</v>
      </c>
      <c r="G32" s="444" t="s">
        <v>763</v>
      </c>
      <c r="H32" s="444" t="s">
        <v>502</v>
      </c>
      <c r="I32" s="453"/>
      <c r="J32" s="454"/>
      <c r="K32" s="455"/>
      <c r="L32" s="456"/>
    </row>
    <row r="33" spans="1:12" ht="38.25" x14ac:dyDescent="0.2">
      <c r="A33" s="450">
        <v>22</v>
      </c>
      <c r="B33" s="440" t="s">
        <v>751</v>
      </c>
      <c r="C33" s="441" t="s">
        <v>701</v>
      </c>
      <c r="D33" s="451">
        <v>2000</v>
      </c>
      <c r="E33" s="452" t="s">
        <v>764</v>
      </c>
      <c r="F33" s="444" t="s">
        <v>765</v>
      </c>
      <c r="G33" s="444" t="s">
        <v>766</v>
      </c>
      <c r="H33" s="444" t="s">
        <v>719</v>
      </c>
      <c r="I33" s="453"/>
      <c r="J33" s="454"/>
      <c r="K33" s="455"/>
      <c r="L33" s="456"/>
    </row>
    <row r="34" spans="1:12" ht="38.25" x14ac:dyDescent="0.2">
      <c r="A34" s="450">
        <v>23</v>
      </c>
      <c r="B34" s="440" t="s">
        <v>751</v>
      </c>
      <c r="C34" s="441" t="s">
        <v>701</v>
      </c>
      <c r="D34" s="451">
        <v>2900</v>
      </c>
      <c r="E34" s="452" t="s">
        <v>767</v>
      </c>
      <c r="F34" s="444" t="s">
        <v>768</v>
      </c>
      <c r="G34" s="444" t="s">
        <v>769</v>
      </c>
      <c r="H34" s="444" t="s">
        <v>491</v>
      </c>
      <c r="I34" s="453"/>
      <c r="J34" s="454"/>
      <c r="K34" s="455"/>
      <c r="L34" s="456"/>
    </row>
    <row r="35" spans="1:12" ht="38.25" x14ac:dyDescent="0.2">
      <c r="A35" s="450">
        <v>24</v>
      </c>
      <c r="B35" s="440" t="s">
        <v>751</v>
      </c>
      <c r="C35" s="441" t="s">
        <v>701</v>
      </c>
      <c r="D35" s="451">
        <v>2999</v>
      </c>
      <c r="E35" s="452" t="s">
        <v>770</v>
      </c>
      <c r="F35" s="444" t="s">
        <v>771</v>
      </c>
      <c r="G35" s="444" t="s">
        <v>772</v>
      </c>
      <c r="H35" s="444" t="s">
        <v>491</v>
      </c>
      <c r="I35" s="453"/>
      <c r="J35" s="454"/>
      <c r="K35" s="455"/>
      <c r="L35" s="456"/>
    </row>
    <row r="36" spans="1:12" ht="38.25" x14ac:dyDescent="0.2">
      <c r="A36" s="450">
        <v>25</v>
      </c>
      <c r="B36" s="440" t="s">
        <v>751</v>
      </c>
      <c r="C36" s="441" t="s">
        <v>701</v>
      </c>
      <c r="D36" s="451">
        <v>1000</v>
      </c>
      <c r="E36" s="452" t="s">
        <v>773</v>
      </c>
      <c r="F36" s="444" t="s">
        <v>774</v>
      </c>
      <c r="G36" s="444" t="s">
        <v>775</v>
      </c>
      <c r="H36" s="444" t="s">
        <v>705</v>
      </c>
      <c r="I36" s="453"/>
      <c r="J36" s="454"/>
      <c r="K36" s="455"/>
      <c r="L36" s="456"/>
    </row>
    <row r="37" spans="1:12" ht="38.25" x14ac:dyDescent="0.2">
      <c r="A37" s="450">
        <v>26</v>
      </c>
      <c r="B37" s="440" t="s">
        <v>776</v>
      </c>
      <c r="C37" s="441" t="s">
        <v>701</v>
      </c>
      <c r="D37" s="451">
        <v>5000</v>
      </c>
      <c r="E37" s="452" t="s">
        <v>707</v>
      </c>
      <c r="F37" s="444" t="s">
        <v>708</v>
      </c>
      <c r="G37" s="444" t="s">
        <v>709</v>
      </c>
      <c r="H37" s="444" t="s">
        <v>502</v>
      </c>
      <c r="I37" s="453"/>
      <c r="J37" s="454"/>
      <c r="K37" s="455"/>
      <c r="L37" s="456"/>
    </row>
    <row r="38" spans="1:12" ht="38.25" x14ac:dyDescent="0.2">
      <c r="A38" s="450">
        <v>27</v>
      </c>
      <c r="B38" s="440" t="s">
        <v>776</v>
      </c>
      <c r="C38" s="441" t="s">
        <v>701</v>
      </c>
      <c r="D38" s="451">
        <v>4996.5</v>
      </c>
      <c r="E38" s="452" t="s">
        <v>777</v>
      </c>
      <c r="F38" s="444" t="s">
        <v>778</v>
      </c>
      <c r="G38" s="444" t="s">
        <v>779</v>
      </c>
      <c r="H38" s="444" t="s">
        <v>502</v>
      </c>
      <c r="I38" s="453"/>
      <c r="J38" s="454"/>
      <c r="K38" s="455"/>
      <c r="L38" s="456"/>
    </row>
    <row r="39" spans="1:12" ht="38.25" x14ac:dyDescent="0.2">
      <c r="A39" s="450">
        <v>28</v>
      </c>
      <c r="B39" s="440" t="s">
        <v>780</v>
      </c>
      <c r="C39" s="441" t="s">
        <v>701</v>
      </c>
      <c r="D39" s="451">
        <v>100</v>
      </c>
      <c r="E39" s="452" t="s">
        <v>707</v>
      </c>
      <c r="F39" s="444" t="s">
        <v>708</v>
      </c>
      <c r="G39" s="444" t="s">
        <v>709</v>
      </c>
      <c r="H39" s="444" t="s">
        <v>502</v>
      </c>
      <c r="I39" s="453"/>
      <c r="J39" s="454"/>
      <c r="K39" s="455"/>
      <c r="L39" s="456"/>
    </row>
    <row r="40" spans="1:12" ht="38.25" x14ac:dyDescent="0.2">
      <c r="A40" s="450">
        <v>29</v>
      </c>
      <c r="B40" s="440" t="s">
        <v>780</v>
      </c>
      <c r="C40" s="441" t="s">
        <v>701</v>
      </c>
      <c r="D40" s="451">
        <v>2400</v>
      </c>
      <c r="E40" s="452" t="s">
        <v>781</v>
      </c>
      <c r="F40" s="444" t="s">
        <v>782</v>
      </c>
      <c r="G40" s="444" t="s">
        <v>783</v>
      </c>
      <c r="H40" s="444" t="s">
        <v>705</v>
      </c>
      <c r="I40" s="453"/>
      <c r="J40" s="454"/>
      <c r="K40" s="455"/>
      <c r="L40" s="456"/>
    </row>
    <row r="41" spans="1:12" ht="38.25" x14ac:dyDescent="0.2">
      <c r="A41" s="450">
        <v>30</v>
      </c>
      <c r="B41" s="440" t="s">
        <v>784</v>
      </c>
      <c r="C41" s="441" t="s">
        <v>701</v>
      </c>
      <c r="D41" s="451">
        <v>2000</v>
      </c>
      <c r="E41" s="452" t="s">
        <v>785</v>
      </c>
      <c r="F41" s="444" t="s">
        <v>786</v>
      </c>
      <c r="G41" s="444" t="s">
        <v>787</v>
      </c>
      <c r="H41" s="444" t="s">
        <v>491</v>
      </c>
      <c r="I41" s="453"/>
      <c r="J41" s="454"/>
      <c r="K41" s="455"/>
      <c r="L41" s="456"/>
    </row>
    <row r="42" spans="1:12" ht="38.25" x14ac:dyDescent="0.2">
      <c r="A42" s="450">
        <v>31</v>
      </c>
      <c r="B42" s="440" t="s">
        <v>788</v>
      </c>
      <c r="C42" s="441" t="s">
        <v>701</v>
      </c>
      <c r="D42" s="451">
        <v>500</v>
      </c>
      <c r="E42" s="452" t="s">
        <v>789</v>
      </c>
      <c r="F42" s="444" t="s">
        <v>790</v>
      </c>
      <c r="G42" s="444" t="s">
        <v>791</v>
      </c>
      <c r="H42" s="444" t="s">
        <v>491</v>
      </c>
      <c r="I42" s="453"/>
      <c r="J42" s="454"/>
      <c r="K42" s="455"/>
      <c r="L42" s="456"/>
    </row>
    <row r="43" spans="1:12" ht="38.25" x14ac:dyDescent="0.2">
      <c r="A43" s="450">
        <v>32</v>
      </c>
      <c r="B43" s="440" t="s">
        <v>788</v>
      </c>
      <c r="C43" s="441" t="s">
        <v>701</v>
      </c>
      <c r="D43" s="451">
        <v>500</v>
      </c>
      <c r="E43" s="452" t="s">
        <v>792</v>
      </c>
      <c r="F43" s="444" t="s">
        <v>793</v>
      </c>
      <c r="G43" s="444" t="s">
        <v>794</v>
      </c>
      <c r="H43" s="444" t="s">
        <v>491</v>
      </c>
      <c r="I43" s="453"/>
      <c r="J43" s="454"/>
      <c r="K43" s="455"/>
      <c r="L43" s="456"/>
    </row>
    <row r="44" spans="1:12" ht="38.25" x14ac:dyDescent="0.2">
      <c r="A44" s="450">
        <v>33</v>
      </c>
      <c r="B44" s="440" t="s">
        <v>788</v>
      </c>
      <c r="C44" s="441" t="s">
        <v>701</v>
      </c>
      <c r="D44" s="451">
        <v>1000</v>
      </c>
      <c r="E44" s="452" t="s">
        <v>795</v>
      </c>
      <c r="F44" s="444" t="s">
        <v>796</v>
      </c>
      <c r="G44" s="444" t="s">
        <v>797</v>
      </c>
      <c r="H44" s="444" t="s">
        <v>719</v>
      </c>
      <c r="I44" s="453"/>
      <c r="J44" s="454"/>
      <c r="K44" s="455"/>
      <c r="L44" s="456"/>
    </row>
    <row r="45" spans="1:12" ht="38.25" x14ac:dyDescent="0.2">
      <c r="A45" s="450">
        <v>34</v>
      </c>
      <c r="B45" s="440" t="s">
        <v>788</v>
      </c>
      <c r="C45" s="441" t="s">
        <v>701</v>
      </c>
      <c r="D45" s="451">
        <v>2000</v>
      </c>
      <c r="E45" s="452" t="s">
        <v>798</v>
      </c>
      <c r="F45" s="444" t="s">
        <v>799</v>
      </c>
      <c r="G45" s="444" t="s">
        <v>800</v>
      </c>
      <c r="H45" s="444" t="s">
        <v>705</v>
      </c>
      <c r="I45" s="453"/>
      <c r="J45" s="454"/>
      <c r="K45" s="455"/>
      <c r="L45" s="456"/>
    </row>
    <row r="46" spans="1:12" ht="38.25" x14ac:dyDescent="0.2">
      <c r="A46" s="450">
        <v>35</v>
      </c>
      <c r="B46" s="440" t="s">
        <v>801</v>
      </c>
      <c r="C46" s="441" t="s">
        <v>701</v>
      </c>
      <c r="D46" s="451">
        <v>100</v>
      </c>
      <c r="E46" s="452" t="s">
        <v>711</v>
      </c>
      <c r="F46" s="444" t="s">
        <v>712</v>
      </c>
      <c r="G46" s="444" t="s">
        <v>713</v>
      </c>
      <c r="H46" s="444" t="s">
        <v>714</v>
      </c>
      <c r="I46" s="453"/>
      <c r="J46" s="454"/>
      <c r="K46" s="455"/>
      <c r="L46" s="456"/>
    </row>
    <row r="47" spans="1:12" ht="38.25" x14ac:dyDescent="0.2">
      <c r="A47" s="450">
        <v>36</v>
      </c>
      <c r="B47" s="440" t="s">
        <v>802</v>
      </c>
      <c r="C47" s="441" t="s">
        <v>701</v>
      </c>
      <c r="D47" s="451">
        <v>100</v>
      </c>
      <c r="E47" s="452" t="s">
        <v>720</v>
      </c>
      <c r="F47" s="444" t="s">
        <v>721</v>
      </c>
      <c r="G47" s="444" t="s">
        <v>722</v>
      </c>
      <c r="H47" s="444" t="s">
        <v>714</v>
      </c>
      <c r="I47" s="453"/>
      <c r="J47" s="454"/>
      <c r="K47" s="455"/>
      <c r="L47" s="456"/>
    </row>
    <row r="48" spans="1:12" ht="38.25" x14ac:dyDescent="0.2">
      <c r="A48" s="450">
        <v>37</v>
      </c>
      <c r="B48" s="440" t="s">
        <v>802</v>
      </c>
      <c r="C48" s="441" t="s">
        <v>701</v>
      </c>
      <c r="D48" s="451">
        <v>100</v>
      </c>
      <c r="E48" s="452" t="s">
        <v>723</v>
      </c>
      <c r="F48" s="444" t="s">
        <v>724</v>
      </c>
      <c r="G48" s="444" t="s">
        <v>725</v>
      </c>
      <c r="H48" s="444" t="s">
        <v>714</v>
      </c>
      <c r="I48" s="453"/>
      <c r="J48" s="454"/>
      <c r="K48" s="455"/>
      <c r="L48" s="456"/>
    </row>
    <row r="49" spans="1:12" ht="38.25" x14ac:dyDescent="0.2">
      <c r="A49" s="450">
        <v>38</v>
      </c>
      <c r="B49" s="440" t="s">
        <v>803</v>
      </c>
      <c r="C49" s="441" t="s">
        <v>701</v>
      </c>
      <c r="D49" s="451">
        <v>100</v>
      </c>
      <c r="E49" s="452" t="s">
        <v>727</v>
      </c>
      <c r="F49" s="444" t="s">
        <v>728</v>
      </c>
      <c r="G49" s="444" t="s">
        <v>729</v>
      </c>
      <c r="H49" s="444" t="s">
        <v>502</v>
      </c>
      <c r="I49" s="453"/>
      <c r="J49" s="454"/>
      <c r="K49" s="455"/>
      <c r="L49" s="456"/>
    </row>
    <row r="50" spans="1:12" ht="38.25" x14ac:dyDescent="0.2">
      <c r="A50" s="450">
        <v>39</v>
      </c>
      <c r="B50" s="440" t="s">
        <v>803</v>
      </c>
      <c r="C50" s="441" t="s">
        <v>701</v>
      </c>
      <c r="D50" s="451">
        <v>100</v>
      </c>
      <c r="E50" s="452" t="s">
        <v>735</v>
      </c>
      <c r="F50" s="444" t="s">
        <v>736</v>
      </c>
      <c r="G50" s="444" t="s">
        <v>737</v>
      </c>
      <c r="H50" s="444" t="s">
        <v>719</v>
      </c>
      <c r="I50" s="453"/>
      <c r="J50" s="454"/>
      <c r="K50" s="455"/>
      <c r="L50" s="456"/>
    </row>
    <row r="51" spans="1:12" ht="38.25" x14ac:dyDescent="0.2">
      <c r="A51" s="450">
        <v>40</v>
      </c>
      <c r="B51" s="440" t="s">
        <v>804</v>
      </c>
      <c r="C51" s="441" t="s">
        <v>701</v>
      </c>
      <c r="D51" s="451">
        <v>100</v>
      </c>
      <c r="E51" s="452" t="s">
        <v>731</v>
      </c>
      <c r="F51" s="444" t="s">
        <v>732</v>
      </c>
      <c r="G51" s="444" t="s">
        <v>733</v>
      </c>
      <c r="H51" s="444" t="s">
        <v>502</v>
      </c>
      <c r="I51" s="453"/>
      <c r="J51" s="454"/>
      <c r="K51" s="455"/>
      <c r="L51" s="456"/>
    </row>
    <row r="52" spans="1:12" ht="38.25" x14ac:dyDescent="0.2">
      <c r="A52" s="450">
        <v>41</v>
      </c>
      <c r="B52" s="440" t="s">
        <v>805</v>
      </c>
      <c r="C52" s="441" t="s">
        <v>701</v>
      </c>
      <c r="D52" s="451">
        <v>3000</v>
      </c>
      <c r="E52" s="452" t="s">
        <v>806</v>
      </c>
      <c r="F52" s="444" t="s">
        <v>807</v>
      </c>
      <c r="G52" s="444" t="s">
        <v>808</v>
      </c>
      <c r="H52" s="444" t="s">
        <v>719</v>
      </c>
      <c r="I52" s="453"/>
      <c r="J52" s="454"/>
      <c r="K52" s="455"/>
      <c r="L52" s="456"/>
    </row>
    <row r="53" spans="1:12" ht="38.25" x14ac:dyDescent="0.2">
      <c r="A53" s="450">
        <v>42</v>
      </c>
      <c r="B53" s="440" t="s">
        <v>805</v>
      </c>
      <c r="C53" s="441" t="s">
        <v>701</v>
      </c>
      <c r="D53" s="451">
        <v>100</v>
      </c>
      <c r="E53" s="452" t="s">
        <v>742</v>
      </c>
      <c r="F53" s="444" t="s">
        <v>743</v>
      </c>
      <c r="G53" s="444" t="s">
        <v>744</v>
      </c>
      <c r="H53" s="444" t="s">
        <v>719</v>
      </c>
      <c r="I53" s="453"/>
      <c r="J53" s="454"/>
      <c r="K53" s="455"/>
      <c r="L53" s="456"/>
    </row>
    <row r="54" spans="1:12" ht="38.25" x14ac:dyDescent="0.2">
      <c r="A54" s="450">
        <v>43</v>
      </c>
      <c r="B54" s="440" t="s">
        <v>805</v>
      </c>
      <c r="C54" s="441" t="s">
        <v>701</v>
      </c>
      <c r="D54" s="451">
        <v>2000</v>
      </c>
      <c r="E54" s="452" t="s">
        <v>809</v>
      </c>
      <c r="F54" s="444" t="s">
        <v>810</v>
      </c>
      <c r="G54" s="444" t="s">
        <v>811</v>
      </c>
      <c r="H54" s="444" t="s">
        <v>502</v>
      </c>
      <c r="I54" s="453"/>
      <c r="J54" s="454"/>
      <c r="K54" s="455"/>
      <c r="L54" s="456"/>
    </row>
    <row r="55" spans="1:12" ht="38.25" x14ac:dyDescent="0.2">
      <c r="A55" s="450">
        <v>44</v>
      </c>
      <c r="B55" s="440" t="s">
        <v>805</v>
      </c>
      <c r="C55" s="441" t="s">
        <v>701</v>
      </c>
      <c r="D55" s="451">
        <v>2963.82</v>
      </c>
      <c r="E55" s="452" t="s">
        <v>812</v>
      </c>
      <c r="F55" s="444" t="s">
        <v>813</v>
      </c>
      <c r="G55" s="444" t="s">
        <v>814</v>
      </c>
      <c r="H55" s="444" t="s">
        <v>719</v>
      </c>
      <c r="I55" s="453"/>
      <c r="J55" s="454"/>
      <c r="K55" s="455"/>
      <c r="L55" s="456"/>
    </row>
    <row r="56" spans="1:12" ht="38.25" x14ac:dyDescent="0.2">
      <c r="A56" s="450">
        <v>45</v>
      </c>
      <c r="B56" s="440" t="s">
        <v>815</v>
      </c>
      <c r="C56" s="441" t="s">
        <v>701</v>
      </c>
      <c r="D56" s="442">
        <v>100</v>
      </c>
      <c r="E56" s="443" t="s">
        <v>739</v>
      </c>
      <c r="F56" s="444" t="s">
        <v>740</v>
      </c>
      <c r="G56" s="445" t="s">
        <v>741</v>
      </c>
      <c r="H56" s="445" t="s">
        <v>705</v>
      </c>
      <c r="I56" s="446"/>
      <c r="J56" s="447"/>
      <c r="K56" s="448"/>
      <c r="L56" s="449"/>
    </row>
    <row r="57" spans="1:12" ht="38.25" x14ac:dyDescent="0.2">
      <c r="A57" s="450">
        <v>46</v>
      </c>
      <c r="B57" s="440" t="s">
        <v>816</v>
      </c>
      <c r="C57" s="441" t="s">
        <v>701</v>
      </c>
      <c r="D57" s="451">
        <v>7600</v>
      </c>
      <c r="E57" s="452" t="s">
        <v>817</v>
      </c>
      <c r="F57" s="444" t="s">
        <v>818</v>
      </c>
      <c r="G57" s="444" t="s">
        <v>819</v>
      </c>
      <c r="H57" s="444" t="s">
        <v>502</v>
      </c>
      <c r="I57" s="453"/>
      <c r="J57" s="454"/>
      <c r="K57" s="455"/>
      <c r="L57" s="456"/>
    </row>
    <row r="58" spans="1:12" x14ac:dyDescent="0.2">
      <c r="A58" s="450"/>
      <c r="B58" s="440"/>
      <c r="C58" s="441"/>
      <c r="D58" s="451"/>
      <c r="E58" s="452"/>
      <c r="F58" s="444"/>
      <c r="G58" s="444"/>
      <c r="H58" s="444"/>
      <c r="I58" s="453"/>
      <c r="J58" s="454"/>
      <c r="K58" s="455"/>
      <c r="L58" s="456"/>
    </row>
    <row r="59" spans="1:12" ht="15.75" thickBot="1" x14ac:dyDescent="0.25">
      <c r="A59" s="457" t="s">
        <v>272</v>
      </c>
      <c r="B59" s="458"/>
      <c r="C59" s="459"/>
      <c r="D59" s="460"/>
      <c r="E59" s="461"/>
      <c r="F59" s="462"/>
      <c r="G59" s="462"/>
      <c r="H59" s="462"/>
      <c r="I59" s="463"/>
      <c r="J59" s="464"/>
      <c r="K59" s="465"/>
      <c r="L59" s="466"/>
    </row>
    <row r="60" spans="1:12" x14ac:dyDescent="0.2">
      <c r="A60" s="390"/>
      <c r="B60" s="389"/>
      <c r="C60" s="390"/>
      <c r="D60" s="389"/>
      <c r="E60" s="390"/>
      <c r="F60" s="389"/>
      <c r="G60" s="390"/>
      <c r="H60" s="389"/>
      <c r="I60" s="390"/>
      <c r="J60" s="389"/>
      <c r="K60" s="390"/>
      <c r="L60" s="389"/>
    </row>
    <row r="61" spans="1:12" x14ac:dyDescent="0.2">
      <c r="A61" s="390"/>
      <c r="B61" s="392"/>
      <c r="C61" s="390"/>
      <c r="D61" s="392"/>
      <c r="E61" s="390"/>
      <c r="F61" s="392"/>
      <c r="G61" s="390"/>
      <c r="H61" s="392"/>
      <c r="I61" s="390"/>
      <c r="J61" s="392"/>
      <c r="K61" s="390"/>
      <c r="L61" s="392"/>
    </row>
    <row r="62" spans="1:12" s="401" customFormat="1" x14ac:dyDescent="0.2">
      <c r="A62" s="486" t="s">
        <v>820</v>
      </c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</row>
    <row r="63" spans="1:12" s="467" customFormat="1" ht="12.75" x14ac:dyDescent="0.2">
      <c r="A63" s="486" t="s">
        <v>821</v>
      </c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</row>
    <row r="64" spans="1:12" s="467" customFormat="1" ht="12.75" x14ac:dyDescent="0.2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</row>
    <row r="65" spans="1:12" s="401" customFormat="1" x14ac:dyDescent="0.2">
      <c r="A65" s="486" t="s">
        <v>822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</row>
    <row r="66" spans="1:12" s="401" customFormat="1" x14ac:dyDescent="0.2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</row>
    <row r="67" spans="1:12" s="401" customFormat="1" x14ac:dyDescent="0.2">
      <c r="A67" s="486" t="s">
        <v>823</v>
      </c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</row>
    <row r="68" spans="1:12" s="401" customFormat="1" x14ac:dyDescent="0.2">
      <c r="A68" s="390"/>
      <c r="B68" s="389"/>
      <c r="C68" s="390"/>
      <c r="D68" s="389"/>
      <c r="E68" s="390"/>
      <c r="F68" s="389"/>
      <c r="G68" s="390"/>
      <c r="H68" s="389"/>
      <c r="I68" s="390"/>
      <c r="J68" s="389"/>
      <c r="K68" s="390"/>
      <c r="L68" s="389"/>
    </row>
    <row r="69" spans="1:12" s="401" customFormat="1" x14ac:dyDescent="0.2">
      <c r="A69" s="390"/>
      <c r="B69" s="392"/>
      <c r="C69" s="390"/>
      <c r="D69" s="392"/>
      <c r="E69" s="390"/>
      <c r="F69" s="392"/>
      <c r="G69" s="390"/>
      <c r="H69" s="392"/>
      <c r="I69" s="390"/>
      <c r="J69" s="392"/>
      <c r="K69" s="390"/>
      <c r="L69" s="392"/>
    </row>
    <row r="70" spans="1:12" s="401" customFormat="1" x14ac:dyDescent="0.2">
      <c r="A70" s="390"/>
      <c r="B70" s="389"/>
      <c r="C70" s="390"/>
      <c r="D70" s="389"/>
      <c r="E70" s="390"/>
      <c r="F70" s="389"/>
      <c r="G70" s="390"/>
      <c r="H70" s="389"/>
      <c r="I70" s="390"/>
      <c r="J70" s="389"/>
      <c r="K70" s="390"/>
      <c r="L70" s="389"/>
    </row>
    <row r="71" spans="1:12" x14ac:dyDescent="0.2">
      <c r="A71" s="390"/>
      <c r="B71" s="392"/>
      <c r="C71" s="390"/>
      <c r="D71" s="392"/>
      <c r="E71" s="390"/>
      <c r="F71" s="392"/>
      <c r="G71" s="390"/>
      <c r="H71" s="392"/>
      <c r="I71" s="390"/>
      <c r="J71" s="392"/>
      <c r="K71" s="390"/>
      <c r="L71" s="392"/>
    </row>
    <row r="72" spans="1:12" s="468" customFormat="1" x14ac:dyDescent="0.2">
      <c r="A72" s="477" t="s">
        <v>107</v>
      </c>
      <c r="B72" s="477"/>
      <c r="C72" s="389"/>
      <c r="D72" s="390"/>
      <c r="E72" s="389"/>
      <c r="F72" s="389"/>
      <c r="G72" s="390"/>
      <c r="H72" s="389"/>
      <c r="I72" s="389"/>
      <c r="J72" s="390"/>
      <c r="K72" s="389"/>
      <c r="L72" s="390"/>
    </row>
    <row r="73" spans="1:12" s="468" customFormat="1" x14ac:dyDescent="0.2">
      <c r="A73" s="389"/>
      <c r="B73" s="390"/>
      <c r="C73" s="469"/>
      <c r="D73" s="470"/>
      <c r="E73" s="469"/>
      <c r="F73" s="389"/>
      <c r="G73" s="390"/>
      <c r="H73" s="471"/>
      <c r="I73" s="389"/>
      <c r="J73" s="390"/>
      <c r="K73" s="389"/>
      <c r="L73" s="390"/>
    </row>
    <row r="74" spans="1:12" s="468" customFormat="1" ht="15" customHeight="1" x14ac:dyDescent="0.2">
      <c r="A74" s="389"/>
      <c r="B74" s="390"/>
      <c r="C74" s="478" t="s">
        <v>264</v>
      </c>
      <c r="D74" s="478"/>
      <c r="E74" s="478"/>
      <c r="F74" s="389"/>
      <c r="G74" s="390"/>
      <c r="H74" s="479" t="s">
        <v>824</v>
      </c>
      <c r="I74" s="472"/>
      <c r="J74" s="390"/>
      <c r="K74" s="389"/>
      <c r="L74" s="390"/>
    </row>
    <row r="75" spans="1:12" s="468" customFormat="1" x14ac:dyDescent="0.2">
      <c r="A75" s="389"/>
      <c r="B75" s="390"/>
      <c r="C75" s="389"/>
      <c r="D75" s="390"/>
      <c r="E75" s="389"/>
      <c r="F75" s="389"/>
      <c r="G75" s="390"/>
      <c r="H75" s="480"/>
      <c r="I75" s="472"/>
      <c r="J75" s="390"/>
      <c r="K75" s="389"/>
      <c r="L75" s="390"/>
    </row>
    <row r="76" spans="1:12" s="473" customFormat="1" x14ac:dyDescent="0.2">
      <c r="A76" s="389"/>
      <c r="B76" s="390"/>
      <c r="C76" s="478" t="s">
        <v>140</v>
      </c>
      <c r="D76" s="478"/>
      <c r="E76" s="478"/>
      <c r="F76" s="389"/>
      <c r="G76" s="390"/>
      <c r="H76" s="389"/>
      <c r="I76" s="389"/>
      <c r="J76" s="390"/>
      <c r="K76" s="389"/>
      <c r="L76" s="390"/>
    </row>
    <row r="77" spans="1:12" s="473" customFormat="1" x14ac:dyDescent="0.2">
      <c r="E77" s="391"/>
    </row>
    <row r="78" spans="1:12" s="473" customFormat="1" x14ac:dyDescent="0.2">
      <c r="E78" s="391"/>
    </row>
    <row r="79" spans="1:12" s="473" customFormat="1" x14ac:dyDescent="0.2">
      <c r="E79" s="391"/>
    </row>
    <row r="80" spans="1:12" s="473" customFormat="1" x14ac:dyDescent="0.2">
      <c r="E80" s="391"/>
    </row>
    <row r="81" s="473" customFormat="1" x14ac:dyDescent="0.2"/>
  </sheetData>
  <mergeCells count="10">
    <mergeCell ref="A72:B72"/>
    <mergeCell ref="C74:E74"/>
    <mergeCell ref="H74:H75"/>
    <mergeCell ref="C76:E76"/>
    <mergeCell ref="L4:M4"/>
    <mergeCell ref="I9:K9"/>
    <mergeCell ref="A62:L62"/>
    <mergeCell ref="A63:L64"/>
    <mergeCell ref="A65:L66"/>
    <mergeCell ref="A67:L67"/>
  </mergeCells>
  <dataValidations count="3">
    <dataValidation allowBlank="1" showInputMessage="1" showErrorMessage="1" error="თვე/დღე/წელი" prompt="თვე/დღე/წელი" sqref="B12:B5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59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59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zoomScaleNormal="100" zoomScaleSheetLayoutView="70" workbookViewId="0">
      <selection activeCell="C24" sqref="C24:D24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9" t="s">
        <v>295</v>
      </c>
      <c r="B1" s="71"/>
      <c r="C1" s="489" t="s">
        <v>110</v>
      </c>
      <c r="D1" s="489"/>
      <c r="E1" s="102"/>
    </row>
    <row r="2" spans="1:7" x14ac:dyDescent="0.3">
      <c r="A2" s="71" t="s">
        <v>141</v>
      </c>
      <c r="B2" s="71"/>
      <c r="C2" s="487" t="s">
        <v>662</v>
      </c>
      <c r="D2" s="488"/>
      <c r="E2" s="102"/>
    </row>
    <row r="3" spans="1:7" x14ac:dyDescent="0.3">
      <c r="A3" s="69"/>
      <c r="B3" s="71"/>
      <c r="C3" s="70"/>
      <c r="D3" s="70"/>
      <c r="E3" s="102"/>
    </row>
    <row r="4" spans="1:7" x14ac:dyDescent="0.3">
      <c r="A4" s="72" t="s">
        <v>270</v>
      </c>
      <c r="B4" s="96"/>
      <c r="C4" s="97"/>
      <c r="D4" s="71"/>
      <c r="E4" s="102"/>
    </row>
    <row r="5" spans="1:7" x14ac:dyDescent="0.3">
      <c r="A5" s="113" t="s">
        <v>490</v>
      </c>
      <c r="B5" s="12"/>
      <c r="C5" s="12"/>
      <c r="E5" s="102"/>
    </row>
    <row r="6" spans="1:7" x14ac:dyDescent="0.3">
      <c r="A6" s="98"/>
      <c r="B6" s="98"/>
      <c r="C6" s="98"/>
      <c r="D6" s="99"/>
      <c r="E6" s="102"/>
    </row>
    <row r="7" spans="1:7" x14ac:dyDescent="0.3">
      <c r="A7" s="71"/>
      <c r="B7" s="71"/>
      <c r="C7" s="71"/>
      <c r="D7" s="71"/>
      <c r="E7" s="102"/>
    </row>
    <row r="8" spans="1:7" s="6" customFormat="1" ht="39" customHeight="1" x14ac:dyDescent="0.3">
      <c r="A8" s="100" t="s">
        <v>64</v>
      </c>
      <c r="B8" s="74" t="s">
        <v>245</v>
      </c>
      <c r="C8" s="74" t="s">
        <v>66</v>
      </c>
      <c r="D8" s="74" t="s">
        <v>67</v>
      </c>
      <c r="E8" s="102"/>
    </row>
    <row r="9" spans="1:7" s="7" customFormat="1" ht="16.5" customHeight="1" x14ac:dyDescent="0.3">
      <c r="A9" s="228">
        <v>1</v>
      </c>
      <c r="B9" s="228" t="s">
        <v>65</v>
      </c>
      <c r="C9" s="80">
        <f>SUM(C10,C25)</f>
        <v>0</v>
      </c>
      <c r="D9" s="80">
        <f>SUM(D10,D25)</f>
        <v>0</v>
      </c>
      <c r="E9" s="102"/>
    </row>
    <row r="10" spans="1:7" s="7" customFormat="1" ht="16.5" customHeight="1" x14ac:dyDescent="0.3">
      <c r="A10" s="82">
        <v>1.1000000000000001</v>
      </c>
      <c r="B10" s="82" t="s">
        <v>80</v>
      </c>
      <c r="C10" s="80">
        <f>SUM(C11,C12,C15,C18,C24)</f>
        <v>0</v>
      </c>
      <c r="D10" s="80">
        <f>SUM(D11,D12,D15,D18,D23,D24)</f>
        <v>0</v>
      </c>
      <c r="E10" s="102"/>
    </row>
    <row r="11" spans="1:7" s="9" customFormat="1" ht="16.5" customHeight="1" x14ac:dyDescent="0.3">
      <c r="A11" s="83" t="s">
        <v>30</v>
      </c>
      <c r="B11" s="83" t="s">
        <v>79</v>
      </c>
      <c r="C11" s="8"/>
      <c r="D11" s="8"/>
      <c r="E11" s="102"/>
    </row>
    <row r="12" spans="1:7" s="10" customFormat="1" ht="16.5" customHeight="1" x14ac:dyDescent="0.3">
      <c r="A12" s="83" t="s">
        <v>31</v>
      </c>
      <c r="B12" s="83" t="s">
        <v>301</v>
      </c>
      <c r="C12" s="101">
        <f>SUM(C13:C14)</f>
        <v>0</v>
      </c>
      <c r="D12" s="101">
        <f>SUM(D13:D14)</f>
        <v>0</v>
      </c>
      <c r="E12" s="102"/>
      <c r="G12" s="63"/>
    </row>
    <row r="13" spans="1:7" s="3" customFormat="1" ht="16.5" customHeight="1" x14ac:dyDescent="0.3">
      <c r="A13" s="92" t="s">
        <v>81</v>
      </c>
      <c r="B13" s="92" t="s">
        <v>304</v>
      </c>
      <c r="C13" s="8"/>
      <c r="D13" s="8"/>
      <c r="E13" s="102"/>
    </row>
    <row r="14" spans="1:7" s="3" customFormat="1" ht="16.5" customHeight="1" x14ac:dyDescent="0.3">
      <c r="A14" s="92" t="s">
        <v>109</v>
      </c>
      <c r="B14" s="92" t="s">
        <v>97</v>
      </c>
      <c r="C14" s="8"/>
      <c r="D14" s="8"/>
      <c r="E14" s="102"/>
    </row>
    <row r="15" spans="1:7" s="3" customFormat="1" ht="16.5" customHeight="1" x14ac:dyDescent="0.3">
      <c r="A15" s="83" t="s">
        <v>82</v>
      </c>
      <c r="B15" s="83" t="s">
        <v>83</v>
      </c>
      <c r="C15" s="101">
        <f>SUM(C16:C17)</f>
        <v>0</v>
      </c>
      <c r="D15" s="101">
        <f>SUM(D16:D17)</f>
        <v>0</v>
      </c>
      <c r="E15" s="102"/>
    </row>
    <row r="16" spans="1:7" s="3" customFormat="1" ht="16.5" customHeight="1" x14ac:dyDescent="0.3">
      <c r="A16" s="92" t="s">
        <v>84</v>
      </c>
      <c r="B16" s="92" t="s">
        <v>86</v>
      </c>
      <c r="C16" s="8"/>
      <c r="D16" s="8"/>
      <c r="E16" s="102"/>
    </row>
    <row r="17" spans="1:6" s="3" customFormat="1" ht="30" x14ac:dyDescent="0.3">
      <c r="A17" s="92" t="s">
        <v>85</v>
      </c>
      <c r="B17" s="92" t="s">
        <v>111</v>
      </c>
      <c r="C17" s="8"/>
      <c r="D17" s="8"/>
      <c r="E17" s="102"/>
    </row>
    <row r="18" spans="1:6" s="3" customFormat="1" ht="16.5" customHeight="1" x14ac:dyDescent="0.3">
      <c r="A18" s="83" t="s">
        <v>87</v>
      </c>
      <c r="B18" s="83" t="s">
        <v>402</v>
      </c>
      <c r="C18" s="101">
        <f>SUM(C19:C22)</f>
        <v>0</v>
      </c>
      <c r="D18" s="101">
        <f>SUM(D19:D22)</f>
        <v>0</v>
      </c>
      <c r="E18" s="102"/>
    </row>
    <row r="19" spans="1:6" s="3" customFormat="1" ht="16.5" customHeight="1" x14ac:dyDescent="0.3">
      <c r="A19" s="92" t="s">
        <v>88</v>
      </c>
      <c r="B19" s="92" t="s">
        <v>89</v>
      </c>
      <c r="C19" s="8"/>
      <c r="D19" s="8"/>
      <c r="E19" s="102"/>
    </row>
    <row r="20" spans="1:6" s="3" customFormat="1" ht="30" x14ac:dyDescent="0.3">
      <c r="A20" s="92" t="s">
        <v>92</v>
      </c>
      <c r="B20" s="92" t="s">
        <v>90</v>
      </c>
      <c r="C20" s="8"/>
      <c r="D20" s="8"/>
      <c r="E20" s="102"/>
    </row>
    <row r="21" spans="1:6" s="3" customFormat="1" ht="16.5" customHeight="1" x14ac:dyDescent="0.3">
      <c r="A21" s="92" t="s">
        <v>93</v>
      </c>
      <c r="B21" s="92" t="s">
        <v>91</v>
      </c>
      <c r="C21" s="8"/>
      <c r="D21" s="8"/>
      <c r="E21" s="102"/>
    </row>
    <row r="22" spans="1:6" s="3" customFormat="1" ht="16.5" customHeight="1" x14ac:dyDescent="0.3">
      <c r="A22" s="92" t="s">
        <v>94</v>
      </c>
      <c r="B22" s="92" t="s">
        <v>428</v>
      </c>
      <c r="C22" s="8"/>
      <c r="D22" s="8"/>
      <c r="E22" s="102"/>
    </row>
    <row r="23" spans="1:6" s="3" customFormat="1" ht="16.5" customHeight="1" x14ac:dyDescent="0.3">
      <c r="A23" s="83" t="s">
        <v>95</v>
      </c>
      <c r="B23" s="83" t="s">
        <v>429</v>
      </c>
      <c r="C23" s="265"/>
      <c r="D23" s="8"/>
      <c r="E23" s="102"/>
    </row>
    <row r="24" spans="1:6" s="3" customFormat="1" x14ac:dyDescent="0.3">
      <c r="A24" s="83" t="s">
        <v>247</v>
      </c>
      <c r="B24" s="83" t="s">
        <v>435</v>
      </c>
      <c r="C24" s="8"/>
      <c r="D24" s="8"/>
      <c r="E24" s="102"/>
    </row>
    <row r="25" spans="1:6" ht="16.5" customHeight="1" x14ac:dyDescent="0.3">
      <c r="A25" s="82">
        <v>1.2</v>
      </c>
      <c r="B25" s="82" t="s">
        <v>96</v>
      </c>
      <c r="C25" s="80">
        <f>SUM(C26,C30)</f>
        <v>0</v>
      </c>
      <c r="D25" s="80">
        <f>SUM(D26,D30)</f>
        <v>0</v>
      </c>
      <c r="E25" s="102"/>
    </row>
    <row r="26" spans="1:6" ht="16.5" customHeight="1" x14ac:dyDescent="0.3">
      <c r="A26" s="83" t="s">
        <v>32</v>
      </c>
      <c r="B26" s="83" t="s">
        <v>304</v>
      </c>
      <c r="C26" s="101">
        <f>SUM(C27:C29)</f>
        <v>0</v>
      </c>
      <c r="D26" s="101">
        <f>SUM(D27:D29)</f>
        <v>0</v>
      </c>
      <c r="E26" s="102"/>
    </row>
    <row r="27" spans="1:6" x14ac:dyDescent="0.3">
      <c r="A27" s="236" t="s">
        <v>98</v>
      </c>
      <c r="B27" s="236" t="s">
        <v>302</v>
      </c>
      <c r="C27" s="8"/>
      <c r="D27" s="8"/>
      <c r="E27" s="102"/>
    </row>
    <row r="28" spans="1:6" x14ac:dyDescent="0.3">
      <c r="A28" s="236" t="s">
        <v>99</v>
      </c>
      <c r="B28" s="236" t="s">
        <v>305</v>
      </c>
      <c r="C28" s="8"/>
      <c r="D28" s="8"/>
      <c r="E28" s="102"/>
    </row>
    <row r="29" spans="1:6" x14ac:dyDescent="0.3">
      <c r="A29" s="236" t="s">
        <v>438</v>
      </c>
      <c r="B29" s="236" t="s">
        <v>303</v>
      </c>
      <c r="C29" s="8"/>
      <c r="D29" s="8"/>
      <c r="E29" s="102"/>
    </row>
    <row r="30" spans="1:6" x14ac:dyDescent="0.3">
      <c r="A30" s="83" t="s">
        <v>33</v>
      </c>
      <c r="B30" s="251" t="s">
        <v>434</v>
      </c>
      <c r="C30" s="8"/>
      <c r="D30" s="8"/>
      <c r="E30" s="102"/>
    </row>
    <row r="31" spans="1:6" x14ac:dyDescent="0.3">
      <c r="D31" s="25"/>
      <c r="E31" s="103"/>
      <c r="F31" s="25"/>
    </row>
    <row r="32" spans="1:6" x14ac:dyDescent="0.3">
      <c r="A32" s="1"/>
      <c r="D32" s="25"/>
      <c r="E32" s="103"/>
      <c r="F32" s="25"/>
    </row>
    <row r="33" spans="1:9" x14ac:dyDescent="0.3">
      <c r="D33" s="25"/>
      <c r="E33" s="103"/>
      <c r="F33" s="25"/>
    </row>
    <row r="34" spans="1:9" x14ac:dyDescent="0.3">
      <c r="D34" s="25"/>
      <c r="E34" s="103"/>
      <c r="F34" s="25"/>
    </row>
    <row r="35" spans="1:9" x14ac:dyDescent="0.3">
      <c r="A35" s="64" t="s">
        <v>107</v>
      </c>
      <c r="D35" s="25"/>
      <c r="E35" s="103"/>
      <c r="F35" s="25"/>
    </row>
    <row r="36" spans="1:9" x14ac:dyDescent="0.3">
      <c r="D36" s="25"/>
      <c r="E36" s="104"/>
      <c r="F36" s="104"/>
      <c r="G36"/>
      <c r="H36"/>
      <c r="I36"/>
    </row>
    <row r="37" spans="1:9" x14ac:dyDescent="0.3">
      <c r="D37" s="105"/>
      <c r="E37" s="104"/>
      <c r="F37" s="104"/>
      <c r="G37"/>
      <c r="H37"/>
      <c r="I37"/>
    </row>
    <row r="38" spans="1:9" x14ac:dyDescent="0.3">
      <c r="A38"/>
      <c r="B38" s="64" t="s">
        <v>267</v>
      </c>
      <c r="D38" s="105"/>
      <c r="E38" s="104"/>
      <c r="F38" s="104"/>
      <c r="G38"/>
      <c r="H38"/>
      <c r="I38"/>
    </row>
    <row r="39" spans="1:9" x14ac:dyDescent="0.3">
      <c r="A39"/>
      <c r="B39" s="2" t="s">
        <v>266</v>
      </c>
      <c r="D39" s="105"/>
      <c r="E39" s="104"/>
      <c r="F39" s="104"/>
      <c r="G39"/>
      <c r="H39"/>
      <c r="I39"/>
    </row>
    <row r="40" spans="1:9" customFormat="1" ht="12.75" x14ac:dyDescent="0.2">
      <c r="B40" s="60" t="s">
        <v>140</v>
      </c>
      <c r="D40" s="104"/>
      <c r="E40" s="104"/>
      <c r="F40" s="104"/>
    </row>
    <row r="41" spans="1:9" x14ac:dyDescent="0.3">
      <c r="D41" s="25"/>
      <c r="E41" s="103"/>
      <c r="F41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opLeftCell="A16" zoomScaleNormal="100" zoomScaleSheetLayoutView="70" workbookViewId="0">
      <selection activeCell="D9" sqref="D9"/>
    </sheetView>
  </sheetViews>
  <sheetFormatPr defaultRowHeight="15" x14ac:dyDescent="0.3"/>
  <cols>
    <col min="1" max="1" width="14.28515625" style="21" bestFit="1" customWidth="1"/>
    <col min="2" max="2" width="80" style="246" customWidth="1"/>
    <col min="3" max="3" width="16.5703125" style="21" customWidth="1"/>
    <col min="4" max="4" width="14.28515625" style="21" customWidth="1"/>
    <col min="5" max="5" width="0.42578125" style="19" customWidth="1"/>
    <col min="6" max="6" width="9.140625" style="21"/>
    <col min="7" max="7" width="9.85546875" style="21" customWidth="1"/>
    <col min="8" max="8" width="9.7109375" style="21" customWidth="1"/>
    <col min="9" max="16384" width="9.140625" style="21"/>
  </cols>
  <sheetData>
    <row r="1" spans="1:12" s="6" customFormat="1" x14ac:dyDescent="0.3">
      <c r="A1" s="69" t="s">
        <v>268</v>
      </c>
      <c r="B1" s="241"/>
      <c r="C1" s="489" t="s">
        <v>110</v>
      </c>
      <c r="D1" s="489"/>
      <c r="E1" s="107"/>
    </row>
    <row r="2" spans="1:12" s="6" customFormat="1" x14ac:dyDescent="0.3">
      <c r="A2" s="71" t="s">
        <v>141</v>
      </c>
      <c r="B2" s="241"/>
      <c r="C2" s="487" t="s">
        <v>662</v>
      </c>
      <c r="D2" s="488"/>
      <c r="E2" s="107"/>
    </row>
    <row r="3" spans="1:12" s="6" customFormat="1" x14ac:dyDescent="0.3">
      <c r="A3" s="71"/>
      <c r="B3" s="241"/>
      <c r="C3" s="361"/>
      <c r="D3" s="361"/>
      <c r="E3" s="107"/>
    </row>
    <row r="4" spans="1:12" s="2" customFormat="1" x14ac:dyDescent="0.3">
      <c r="A4" s="72" t="str">
        <f>'[1]ფორმა N2'!A4</f>
        <v>ანგარიშვალდებული პირის დასახელება:</v>
      </c>
      <c r="B4" s="242"/>
      <c r="C4" s="71"/>
      <c r="D4" s="71"/>
      <c r="E4" s="102"/>
      <c r="L4" s="6"/>
    </row>
    <row r="5" spans="1:12" s="2" customFormat="1" x14ac:dyDescent="0.3">
      <c r="A5" s="309" t="s">
        <v>663</v>
      </c>
      <c r="B5" s="243"/>
      <c r="C5" s="57"/>
      <c r="D5" s="57"/>
      <c r="E5" s="102"/>
    </row>
    <row r="6" spans="1:12" s="2" customFormat="1" x14ac:dyDescent="0.3">
      <c r="A6" s="72"/>
      <c r="B6" s="242"/>
      <c r="C6" s="71"/>
      <c r="D6" s="71"/>
      <c r="E6" s="102"/>
    </row>
    <row r="7" spans="1:12" s="6" customFormat="1" ht="18" x14ac:dyDescent="0.3">
      <c r="A7" s="359"/>
      <c r="B7" s="106"/>
      <c r="C7" s="73"/>
      <c r="D7" s="73"/>
      <c r="E7" s="107"/>
    </row>
    <row r="8" spans="1:12" s="6" customFormat="1" ht="30" x14ac:dyDescent="0.3">
      <c r="A8" s="100" t="s">
        <v>64</v>
      </c>
      <c r="B8" s="74" t="s">
        <v>245</v>
      </c>
      <c r="C8" s="74" t="s">
        <v>66</v>
      </c>
      <c r="D8" s="74" t="s">
        <v>67</v>
      </c>
      <c r="E8" s="107"/>
      <c r="F8" s="20"/>
    </row>
    <row r="9" spans="1:12" s="7" customFormat="1" x14ac:dyDescent="0.3">
      <c r="A9" s="228">
        <v>1</v>
      </c>
      <c r="B9" s="228" t="s">
        <v>65</v>
      </c>
      <c r="C9" s="80">
        <f>SUM(C10,C25)</f>
        <v>709643.34</v>
      </c>
      <c r="D9" s="80">
        <f>SUM(D10,D25)</f>
        <v>709643.34</v>
      </c>
      <c r="E9" s="107"/>
    </row>
    <row r="10" spans="1:12" s="7" customFormat="1" x14ac:dyDescent="0.3">
      <c r="A10" s="82">
        <v>1.1000000000000001</v>
      </c>
      <c r="B10" s="82" t="s">
        <v>80</v>
      </c>
      <c r="C10" s="80">
        <f>SUM(C11,C12,C15,C18,C24)</f>
        <v>708218.40999999992</v>
      </c>
      <c r="D10" s="80">
        <f>SUM(D11,D12,D15,D18,D23,D24)</f>
        <v>708218.40999999992</v>
      </c>
      <c r="E10" s="107"/>
    </row>
    <row r="11" spans="1:12" s="9" customFormat="1" ht="18" x14ac:dyDescent="0.3">
      <c r="A11" s="83" t="s">
        <v>30</v>
      </c>
      <c r="B11" s="83" t="s">
        <v>79</v>
      </c>
      <c r="C11" s="8"/>
      <c r="D11" s="8"/>
      <c r="E11" s="107"/>
    </row>
    <row r="12" spans="1:12" s="10" customFormat="1" x14ac:dyDescent="0.3">
      <c r="A12" s="83" t="s">
        <v>31</v>
      </c>
      <c r="B12" s="83" t="s">
        <v>301</v>
      </c>
      <c r="C12" s="101">
        <f>SUM(C13:C14)</f>
        <v>62549.32</v>
      </c>
      <c r="D12" s="101">
        <f>SUM(D13:D14)</f>
        <v>62549.32</v>
      </c>
      <c r="E12" s="107"/>
    </row>
    <row r="13" spans="1:12" s="3" customFormat="1" x14ac:dyDescent="0.3">
      <c r="A13" s="92" t="s">
        <v>81</v>
      </c>
      <c r="B13" s="92" t="s">
        <v>304</v>
      </c>
      <c r="C13" s="8">
        <v>62549.32</v>
      </c>
      <c r="D13" s="8">
        <v>62549.32</v>
      </c>
      <c r="E13" s="107"/>
    </row>
    <row r="14" spans="1:12" s="3" customFormat="1" x14ac:dyDescent="0.3">
      <c r="A14" s="92" t="s">
        <v>109</v>
      </c>
      <c r="B14" s="92" t="s">
        <v>97</v>
      </c>
      <c r="C14" s="8"/>
      <c r="D14" s="8"/>
      <c r="E14" s="107"/>
    </row>
    <row r="15" spans="1:12" s="3" customFormat="1" x14ac:dyDescent="0.3">
      <c r="A15" s="83" t="s">
        <v>82</v>
      </c>
      <c r="B15" s="83" t="s">
        <v>83</v>
      </c>
      <c r="C15" s="101">
        <f>SUM(C16:C17)</f>
        <v>642714</v>
      </c>
      <c r="D15" s="101">
        <f>SUM(D16:D17)</f>
        <v>642714</v>
      </c>
      <c r="E15" s="107"/>
    </row>
    <row r="16" spans="1:12" s="3" customFormat="1" x14ac:dyDescent="0.3">
      <c r="A16" s="92" t="s">
        <v>84</v>
      </c>
      <c r="B16" s="92" t="s">
        <v>86</v>
      </c>
      <c r="C16" s="8">
        <v>465170</v>
      </c>
      <c r="D16" s="8">
        <v>465170</v>
      </c>
      <c r="E16" s="107"/>
    </row>
    <row r="17" spans="1:9" s="3" customFormat="1" ht="30" x14ac:dyDescent="0.3">
      <c r="A17" s="92" t="s">
        <v>85</v>
      </c>
      <c r="B17" s="92" t="s">
        <v>111</v>
      </c>
      <c r="C17" s="8">
        <v>177544</v>
      </c>
      <c r="D17" s="8">
        <v>177544</v>
      </c>
      <c r="E17" s="107"/>
    </row>
    <row r="18" spans="1:9" s="3" customFormat="1" x14ac:dyDescent="0.3">
      <c r="A18" s="83" t="s">
        <v>87</v>
      </c>
      <c r="B18" s="83" t="s">
        <v>402</v>
      </c>
      <c r="C18" s="101">
        <f>SUM(C19:C22)</f>
        <v>0</v>
      </c>
      <c r="D18" s="101">
        <f>SUM(D19:D22)</f>
        <v>0</v>
      </c>
      <c r="E18" s="107"/>
    </row>
    <row r="19" spans="1:9" s="3" customFormat="1" x14ac:dyDescent="0.3">
      <c r="A19" s="92" t="s">
        <v>88</v>
      </c>
      <c r="B19" s="92" t="s">
        <v>89</v>
      </c>
      <c r="C19" s="8"/>
      <c r="D19" s="8"/>
      <c r="E19" s="107"/>
    </row>
    <row r="20" spans="1:9" s="3" customFormat="1" ht="30" x14ac:dyDescent="0.3">
      <c r="A20" s="92" t="s">
        <v>92</v>
      </c>
      <c r="B20" s="92" t="s">
        <v>90</v>
      </c>
      <c r="C20" s="8"/>
      <c r="D20" s="8"/>
      <c r="E20" s="107"/>
    </row>
    <row r="21" spans="1:9" s="3" customFormat="1" x14ac:dyDescent="0.3">
      <c r="A21" s="92" t="s">
        <v>93</v>
      </c>
      <c r="B21" s="92" t="s">
        <v>91</v>
      </c>
      <c r="C21" s="8"/>
      <c r="D21" s="8"/>
      <c r="E21" s="107"/>
    </row>
    <row r="22" spans="1:9" s="3" customFormat="1" x14ac:dyDescent="0.3">
      <c r="A22" s="92" t="s">
        <v>94</v>
      </c>
      <c r="B22" s="92" t="s">
        <v>428</v>
      </c>
      <c r="C22" s="8"/>
      <c r="D22" s="8"/>
      <c r="E22" s="107"/>
    </row>
    <row r="23" spans="1:9" s="3" customFormat="1" x14ac:dyDescent="0.3">
      <c r="A23" s="83" t="s">
        <v>95</v>
      </c>
      <c r="B23" s="83" t="s">
        <v>429</v>
      </c>
      <c r="C23" s="367"/>
      <c r="D23" s="8"/>
      <c r="E23" s="107"/>
    </row>
    <row r="24" spans="1:9" s="3" customFormat="1" x14ac:dyDescent="0.3">
      <c r="A24" s="83" t="s">
        <v>247</v>
      </c>
      <c r="B24" s="83" t="s">
        <v>435</v>
      </c>
      <c r="C24" s="8">
        <v>2955.09</v>
      </c>
      <c r="D24" s="8">
        <v>2955.09</v>
      </c>
      <c r="E24" s="107"/>
    </row>
    <row r="25" spans="1:9" s="3" customFormat="1" x14ac:dyDescent="0.3">
      <c r="A25" s="82">
        <v>1.2</v>
      </c>
      <c r="B25" s="228" t="s">
        <v>96</v>
      </c>
      <c r="C25" s="80">
        <f>SUM(C26,C30)</f>
        <v>1424.93</v>
      </c>
      <c r="D25" s="80">
        <f>SUM(D26,D30)</f>
        <v>1424.93</v>
      </c>
      <c r="E25" s="107"/>
    </row>
    <row r="26" spans="1:9" x14ac:dyDescent="0.3">
      <c r="A26" s="83" t="s">
        <v>32</v>
      </c>
      <c r="B26" s="83" t="s">
        <v>304</v>
      </c>
      <c r="C26" s="101">
        <f>SUM(C27:C29)</f>
        <v>0</v>
      </c>
      <c r="D26" s="101">
        <f>SUM(D27:D29)</f>
        <v>0</v>
      </c>
      <c r="E26" s="107"/>
    </row>
    <row r="27" spans="1:9" x14ac:dyDescent="0.3">
      <c r="A27" s="236" t="s">
        <v>98</v>
      </c>
      <c r="B27" s="92" t="s">
        <v>302</v>
      </c>
      <c r="C27" s="8"/>
      <c r="D27" s="8"/>
      <c r="E27" s="107"/>
    </row>
    <row r="28" spans="1:9" x14ac:dyDescent="0.3">
      <c r="A28" s="236" t="s">
        <v>99</v>
      </c>
      <c r="B28" s="92" t="s">
        <v>305</v>
      </c>
      <c r="C28" s="8"/>
      <c r="D28" s="8"/>
      <c r="E28" s="107"/>
    </row>
    <row r="29" spans="1:9" x14ac:dyDescent="0.3">
      <c r="A29" s="236" t="s">
        <v>438</v>
      </c>
      <c r="B29" s="92" t="s">
        <v>303</v>
      </c>
      <c r="C29" s="8"/>
      <c r="D29" s="8"/>
      <c r="E29" s="107"/>
    </row>
    <row r="30" spans="1:9" x14ac:dyDescent="0.3">
      <c r="A30" s="83" t="s">
        <v>33</v>
      </c>
      <c r="B30" s="263" t="s">
        <v>436</v>
      </c>
      <c r="C30" s="8">
        <v>1424.93</v>
      </c>
      <c r="D30" s="8">
        <v>1424.93</v>
      </c>
      <c r="E30" s="107"/>
      <c r="I30" s="3"/>
    </row>
    <row r="31" spans="1:9" s="23" customFormat="1" ht="12.75" x14ac:dyDescent="0.2">
      <c r="B31" s="244"/>
    </row>
    <row r="32" spans="1:9" s="2" customFormat="1" x14ac:dyDescent="0.3">
      <c r="A32" s="1"/>
      <c r="B32" s="245"/>
      <c r="E32" s="360"/>
    </row>
    <row r="33" spans="1:9" s="2" customFormat="1" x14ac:dyDescent="0.3">
      <c r="B33" s="245"/>
      <c r="E33" s="360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64" t="s">
        <v>107</v>
      </c>
      <c r="B36" s="245"/>
      <c r="E36" s="360"/>
    </row>
    <row r="37" spans="1:9" s="2" customFormat="1" x14ac:dyDescent="0.3">
      <c r="B37" s="245"/>
      <c r="E37"/>
      <c r="F37"/>
      <c r="G37"/>
      <c r="H37"/>
      <c r="I37"/>
    </row>
    <row r="38" spans="1:9" s="2" customFormat="1" x14ac:dyDescent="0.3">
      <c r="B38" s="245"/>
      <c r="D38" s="12"/>
      <c r="E38"/>
      <c r="F38"/>
      <c r="G38"/>
      <c r="H38"/>
      <c r="I38"/>
    </row>
    <row r="39" spans="1:9" s="2" customFormat="1" x14ac:dyDescent="0.3">
      <c r="A39"/>
      <c r="B39" s="247" t="s">
        <v>432</v>
      </c>
      <c r="D39" s="12"/>
      <c r="E39"/>
      <c r="F39"/>
      <c r="G39"/>
      <c r="H39"/>
      <c r="I39"/>
    </row>
    <row r="40" spans="1:9" s="2" customFormat="1" x14ac:dyDescent="0.3">
      <c r="A40"/>
      <c r="B40" s="245" t="s">
        <v>266</v>
      </c>
      <c r="D40" s="12"/>
      <c r="E40"/>
      <c r="F40"/>
      <c r="G40"/>
      <c r="H40"/>
      <c r="I40"/>
    </row>
    <row r="41" spans="1:9" customFormat="1" ht="12.75" x14ac:dyDescent="0.2">
      <c r="B41" s="248" t="s">
        <v>140</v>
      </c>
    </row>
    <row r="42" spans="1:9" customFormat="1" ht="12.75" x14ac:dyDescent="0.2">
      <c r="B42" s="24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GridLines="0" zoomScaleNormal="100" zoomScaleSheetLayoutView="70" workbookViewId="0">
      <selection activeCell="F17" sqref="F17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7" width="9.140625" style="2"/>
    <col min="8" max="9" width="9.85546875" style="2" bestFit="1" customWidth="1"/>
    <col min="10" max="10" width="17" style="2" bestFit="1" customWidth="1"/>
    <col min="11" max="16384" width="9.140625" style="2"/>
  </cols>
  <sheetData>
    <row r="1" spans="1:10" s="6" customFormat="1" x14ac:dyDescent="0.3">
      <c r="A1" s="69" t="s">
        <v>391</v>
      </c>
      <c r="B1" s="226"/>
      <c r="C1" s="489" t="s">
        <v>110</v>
      </c>
      <c r="D1" s="489"/>
      <c r="E1" s="86"/>
    </row>
    <row r="2" spans="1:10" s="6" customFormat="1" x14ac:dyDescent="0.3">
      <c r="A2" s="69" t="s">
        <v>392</v>
      </c>
      <c r="B2" s="226"/>
      <c r="C2" s="487" t="s">
        <v>662</v>
      </c>
      <c r="D2" s="488"/>
      <c r="E2" s="86"/>
    </row>
    <row r="3" spans="1:10" s="6" customFormat="1" x14ac:dyDescent="0.3">
      <c r="A3" s="69" t="s">
        <v>393</v>
      </c>
      <c r="B3" s="226"/>
      <c r="C3" s="227"/>
      <c r="D3" s="227"/>
      <c r="E3" s="86"/>
    </row>
    <row r="4" spans="1:10" s="6" customFormat="1" x14ac:dyDescent="0.3">
      <c r="A4" s="71" t="s">
        <v>141</v>
      </c>
      <c r="B4" s="226"/>
      <c r="C4" s="227"/>
      <c r="D4" s="227"/>
      <c r="E4" s="86"/>
    </row>
    <row r="5" spans="1:10" s="6" customFormat="1" x14ac:dyDescent="0.3">
      <c r="A5" s="71"/>
      <c r="B5" s="226"/>
      <c r="C5" s="227"/>
      <c r="D5" s="227"/>
      <c r="E5" s="86"/>
    </row>
    <row r="6" spans="1:10" x14ac:dyDescent="0.3">
      <c r="A6" s="72" t="str">
        <f>'[2]ფორმა N2'!A4</f>
        <v>ანგარიშვალდებული პირის დასახელება:</v>
      </c>
      <c r="B6" s="72"/>
      <c r="C6" s="71"/>
      <c r="D6" s="71"/>
      <c r="E6" s="87"/>
    </row>
    <row r="7" spans="1:10" x14ac:dyDescent="0.3">
      <c r="A7" s="113" t="s">
        <v>490</v>
      </c>
      <c r="B7" s="75"/>
      <c r="C7" s="76"/>
      <c r="D7" s="76"/>
      <c r="E7" s="87"/>
    </row>
    <row r="8" spans="1:10" x14ac:dyDescent="0.3">
      <c r="A8" s="72"/>
      <c r="B8" s="72"/>
      <c r="C8" s="71"/>
      <c r="D8" s="71"/>
      <c r="E8" s="87"/>
    </row>
    <row r="9" spans="1:10" s="6" customFormat="1" x14ac:dyDescent="0.3">
      <c r="A9" s="226"/>
      <c r="B9" s="226"/>
      <c r="C9" s="73"/>
      <c r="D9" s="73"/>
      <c r="E9" s="86"/>
    </row>
    <row r="10" spans="1:10" s="6" customFormat="1" ht="30" x14ac:dyDescent="0.3">
      <c r="A10" s="84" t="s">
        <v>64</v>
      </c>
      <c r="B10" s="85" t="s">
        <v>11</v>
      </c>
      <c r="C10" s="74" t="s">
        <v>10</v>
      </c>
      <c r="D10" s="74" t="s">
        <v>9</v>
      </c>
      <c r="E10" s="86"/>
    </row>
    <row r="11" spans="1:10" s="7" customFormat="1" x14ac:dyDescent="0.2">
      <c r="A11" s="228">
        <v>1</v>
      </c>
      <c r="B11" s="228" t="s">
        <v>57</v>
      </c>
      <c r="C11" s="77">
        <f>SUM(C12,C15,C54,C57,C58,C59,C77)</f>
        <v>8131.8600000000006</v>
      </c>
      <c r="D11" s="77">
        <f>SUM(D12,D15,D54,D57,D58,D59,D65,D73,D74)</f>
        <v>8131.8600000000006</v>
      </c>
      <c r="E11" s="229"/>
    </row>
    <row r="12" spans="1:10" s="9" customFormat="1" ht="18" x14ac:dyDescent="0.2">
      <c r="A12" s="82">
        <v>1.1000000000000001</v>
      </c>
      <c r="B12" s="82" t="s">
        <v>58</v>
      </c>
      <c r="C12" s="78">
        <f>SUM(C13:C14)</f>
        <v>0</v>
      </c>
      <c r="D12" s="78">
        <f>SUM(D13:D14)</f>
        <v>0</v>
      </c>
      <c r="E12" s="88"/>
    </row>
    <row r="13" spans="1:10" s="10" customFormat="1" x14ac:dyDescent="0.2">
      <c r="A13" s="83" t="s">
        <v>30</v>
      </c>
      <c r="B13" s="83" t="s">
        <v>59</v>
      </c>
      <c r="C13" s="4"/>
      <c r="D13" s="4"/>
      <c r="E13" s="89"/>
      <c r="H13" s="355"/>
      <c r="I13" s="355"/>
      <c r="J13" s="356"/>
    </row>
    <row r="14" spans="1:10" s="3" customFormat="1" x14ac:dyDescent="0.2">
      <c r="A14" s="83" t="s">
        <v>31</v>
      </c>
      <c r="B14" s="83" t="s">
        <v>0</v>
      </c>
      <c r="C14" s="4"/>
      <c r="D14" s="4"/>
      <c r="E14" s="90"/>
    </row>
    <row r="15" spans="1:10" s="7" customFormat="1" x14ac:dyDescent="0.2">
      <c r="A15" s="82">
        <v>1.2</v>
      </c>
      <c r="B15" s="82" t="s">
        <v>60</v>
      </c>
      <c r="C15" s="79">
        <f>SUM(C16,C19,C31,C32,C33,C34,C37,C38,C44:C48,C52,C53)</f>
        <v>8131.8600000000006</v>
      </c>
      <c r="D15" s="79">
        <f>SUM(D16,D19,D31,D32,D33,D34,D37,D38,D44:D48,D52,D53)</f>
        <v>8131.8600000000006</v>
      </c>
      <c r="E15" s="229"/>
    </row>
    <row r="16" spans="1:10" s="3" customFormat="1" x14ac:dyDescent="0.2">
      <c r="A16" s="83" t="s">
        <v>32</v>
      </c>
      <c r="B16" s="83" t="s">
        <v>1</v>
      </c>
      <c r="C16" s="78">
        <f>SUM(C17:C18)</f>
        <v>0</v>
      </c>
      <c r="D16" s="78">
        <f>SUM(D17:D18)</f>
        <v>0</v>
      </c>
      <c r="E16" s="90"/>
    </row>
    <row r="17" spans="1:8" s="3" customFormat="1" x14ac:dyDescent="0.2">
      <c r="A17" s="92" t="s">
        <v>98</v>
      </c>
      <c r="B17" s="92" t="s">
        <v>61</v>
      </c>
      <c r="C17" s="230"/>
      <c r="D17" s="230"/>
      <c r="E17" s="90"/>
      <c r="G17" s="232"/>
    </row>
    <row r="18" spans="1:8" s="3" customFormat="1" x14ac:dyDescent="0.2">
      <c r="A18" s="92" t="s">
        <v>99</v>
      </c>
      <c r="B18" s="92" t="s">
        <v>62</v>
      </c>
      <c r="C18" s="230"/>
      <c r="D18" s="230"/>
      <c r="E18" s="90"/>
      <c r="G18" s="232"/>
    </row>
    <row r="19" spans="1:8" s="3" customFormat="1" x14ac:dyDescent="0.2">
      <c r="A19" s="83" t="s">
        <v>33</v>
      </c>
      <c r="B19" s="83" t="s">
        <v>2</v>
      </c>
      <c r="C19" s="78">
        <f>SUM(C20:C25,C30)</f>
        <v>578.48</v>
      </c>
      <c r="D19" s="78">
        <f>SUM(D20:D25,D30)</f>
        <v>578.48</v>
      </c>
      <c r="E19" s="231"/>
      <c r="F19" s="232"/>
      <c r="G19" s="352"/>
    </row>
    <row r="20" spans="1:8" s="235" customFormat="1" ht="30" x14ac:dyDescent="0.2">
      <c r="A20" s="92" t="s">
        <v>12</v>
      </c>
      <c r="B20" s="92" t="s">
        <v>246</v>
      </c>
      <c r="C20" s="36"/>
      <c r="D20" s="36"/>
      <c r="E20" s="234"/>
      <c r="H20" s="353"/>
    </row>
    <row r="21" spans="1:8" s="235" customFormat="1" x14ac:dyDescent="0.2">
      <c r="A21" s="92" t="s">
        <v>13</v>
      </c>
      <c r="B21" s="92" t="s">
        <v>14</v>
      </c>
      <c r="C21" s="233"/>
      <c r="D21" s="37"/>
      <c r="E21" s="234"/>
    </row>
    <row r="22" spans="1:8" s="235" customFormat="1" ht="30" x14ac:dyDescent="0.2">
      <c r="A22" s="92" t="s">
        <v>275</v>
      </c>
      <c r="B22" s="92" t="s">
        <v>22</v>
      </c>
      <c r="C22" s="38"/>
      <c r="D22" s="38"/>
      <c r="E22" s="234"/>
    </row>
    <row r="23" spans="1:8" s="235" customFormat="1" ht="16.5" customHeight="1" x14ac:dyDescent="0.2">
      <c r="A23" s="92" t="s">
        <v>276</v>
      </c>
      <c r="B23" s="92" t="s">
        <v>15</v>
      </c>
      <c r="C23" s="38">
        <v>475.37</v>
      </c>
      <c r="D23" s="38">
        <v>475.37</v>
      </c>
      <c r="E23" s="234"/>
    </row>
    <row r="24" spans="1:8" s="235" customFormat="1" ht="16.5" customHeight="1" x14ac:dyDescent="0.2">
      <c r="A24" s="92" t="s">
        <v>277</v>
      </c>
      <c r="B24" s="92" t="s">
        <v>16</v>
      </c>
      <c r="C24" s="38"/>
      <c r="D24" s="38"/>
      <c r="E24" s="234"/>
    </row>
    <row r="25" spans="1:8" s="235" customFormat="1" ht="16.5" customHeight="1" x14ac:dyDescent="0.2">
      <c r="A25" s="92" t="s">
        <v>278</v>
      </c>
      <c r="B25" s="92" t="s">
        <v>17</v>
      </c>
      <c r="C25" s="78">
        <f>SUM(C26:C29)</f>
        <v>103.11000000000001</v>
      </c>
      <c r="D25" s="78">
        <f>SUM(D26:D29)</f>
        <v>103.11000000000001</v>
      </c>
      <c r="E25" s="234"/>
    </row>
    <row r="26" spans="1:8" s="235" customFormat="1" ht="16.5" customHeight="1" x14ac:dyDescent="0.2">
      <c r="A26" s="236" t="s">
        <v>279</v>
      </c>
      <c r="B26" s="236" t="s">
        <v>18</v>
      </c>
      <c r="C26" s="38">
        <v>84.65</v>
      </c>
      <c r="D26" s="38">
        <v>84.65</v>
      </c>
      <c r="E26" s="234"/>
    </row>
    <row r="27" spans="1:8" s="235" customFormat="1" ht="16.5" customHeight="1" x14ac:dyDescent="0.2">
      <c r="A27" s="236" t="s">
        <v>280</v>
      </c>
      <c r="B27" s="236" t="s">
        <v>19</v>
      </c>
      <c r="C27" s="38"/>
      <c r="D27" s="38"/>
      <c r="E27" s="234"/>
    </row>
    <row r="28" spans="1:8" s="235" customFormat="1" ht="16.5" customHeight="1" x14ac:dyDescent="0.2">
      <c r="A28" s="236" t="s">
        <v>281</v>
      </c>
      <c r="B28" s="236" t="s">
        <v>20</v>
      </c>
      <c r="C28" s="38">
        <v>15.96</v>
      </c>
      <c r="D28" s="38">
        <v>15.96</v>
      </c>
      <c r="E28" s="234"/>
    </row>
    <row r="29" spans="1:8" s="235" customFormat="1" ht="16.5" customHeight="1" x14ac:dyDescent="0.2">
      <c r="A29" s="236" t="s">
        <v>282</v>
      </c>
      <c r="B29" s="236" t="s">
        <v>23</v>
      </c>
      <c r="C29" s="38">
        <v>2.5</v>
      </c>
      <c r="D29" s="38">
        <v>2.5</v>
      </c>
      <c r="E29" s="234"/>
    </row>
    <row r="30" spans="1:8" s="235" customFormat="1" ht="16.5" customHeight="1" x14ac:dyDescent="0.2">
      <c r="A30" s="92" t="s">
        <v>283</v>
      </c>
      <c r="B30" s="92" t="s">
        <v>21</v>
      </c>
      <c r="C30" s="233"/>
      <c r="D30" s="39"/>
      <c r="E30" s="234"/>
    </row>
    <row r="31" spans="1:8" s="3" customFormat="1" ht="16.5" customHeight="1" x14ac:dyDescent="0.2">
      <c r="A31" s="83" t="s">
        <v>34</v>
      </c>
      <c r="B31" s="83" t="s">
        <v>3</v>
      </c>
      <c r="C31" s="230"/>
      <c r="D31" s="230"/>
      <c r="E31" s="231"/>
    </row>
    <row r="32" spans="1:8" s="3" customFormat="1" ht="16.5" customHeight="1" x14ac:dyDescent="0.2">
      <c r="A32" s="83" t="s">
        <v>35</v>
      </c>
      <c r="B32" s="83" t="s">
        <v>4</v>
      </c>
      <c r="C32" s="4"/>
      <c r="D32" s="230"/>
      <c r="E32" s="90"/>
    </row>
    <row r="33" spans="1:5" s="3" customFormat="1" ht="16.5" customHeight="1" x14ac:dyDescent="0.2">
      <c r="A33" s="83" t="s">
        <v>36</v>
      </c>
      <c r="B33" s="83" t="s">
        <v>5</v>
      </c>
      <c r="C33" s="4"/>
      <c r="D33" s="230"/>
      <c r="E33" s="90"/>
    </row>
    <row r="34" spans="1:5" s="3" customFormat="1" x14ac:dyDescent="0.2">
      <c r="A34" s="83" t="s">
        <v>37</v>
      </c>
      <c r="B34" s="83" t="s">
        <v>63</v>
      </c>
      <c r="C34" s="78">
        <f>SUM(C35:C36)</f>
        <v>0</v>
      </c>
      <c r="D34" s="78">
        <f>SUM(D35:D36)</f>
        <v>0</v>
      </c>
      <c r="E34" s="90"/>
    </row>
    <row r="35" spans="1:5" s="3" customFormat="1" ht="16.5" customHeight="1" x14ac:dyDescent="0.2">
      <c r="A35" s="92" t="s">
        <v>284</v>
      </c>
      <c r="B35" s="92" t="s">
        <v>56</v>
      </c>
      <c r="C35" s="230"/>
      <c r="D35" s="230"/>
      <c r="E35" s="90"/>
    </row>
    <row r="36" spans="1:5" s="3" customFormat="1" ht="16.5" customHeight="1" x14ac:dyDescent="0.2">
      <c r="A36" s="92" t="s">
        <v>285</v>
      </c>
      <c r="B36" s="92" t="s">
        <v>55</v>
      </c>
      <c r="C36" s="230"/>
      <c r="D36" s="230"/>
      <c r="E36" s="90"/>
    </row>
    <row r="37" spans="1:5" s="3" customFormat="1" ht="16.5" customHeight="1" x14ac:dyDescent="0.2">
      <c r="A37" s="83" t="s">
        <v>38</v>
      </c>
      <c r="B37" s="83" t="s">
        <v>49</v>
      </c>
      <c r="C37" s="230"/>
      <c r="D37" s="230"/>
      <c r="E37" s="90"/>
    </row>
    <row r="38" spans="1:5" s="3" customFormat="1" ht="16.5" customHeight="1" x14ac:dyDescent="0.2">
      <c r="A38" s="83" t="s">
        <v>39</v>
      </c>
      <c r="B38" s="83" t="s">
        <v>394</v>
      </c>
      <c r="C38" s="78">
        <f>SUM(C39:C43)</f>
        <v>0</v>
      </c>
      <c r="D38" s="78">
        <f>SUM(D39:D43)</f>
        <v>0</v>
      </c>
      <c r="E38" s="90"/>
    </row>
    <row r="39" spans="1:5" s="3" customFormat="1" ht="16.5" customHeight="1" x14ac:dyDescent="0.2">
      <c r="A39" s="17" t="s">
        <v>346</v>
      </c>
      <c r="B39" s="17" t="s">
        <v>350</v>
      </c>
      <c r="C39" s="4"/>
      <c r="D39" s="230"/>
      <c r="E39" s="90"/>
    </row>
    <row r="40" spans="1:5" s="3" customFormat="1" ht="16.5" customHeight="1" x14ac:dyDescent="0.2">
      <c r="A40" s="17" t="s">
        <v>347</v>
      </c>
      <c r="B40" s="17" t="s">
        <v>351</v>
      </c>
      <c r="C40" s="4"/>
      <c r="D40" s="230"/>
      <c r="E40" s="90"/>
    </row>
    <row r="41" spans="1:5" s="3" customFormat="1" ht="16.5" customHeight="1" x14ac:dyDescent="0.2">
      <c r="A41" s="17" t="s">
        <v>348</v>
      </c>
      <c r="B41" s="17" t="s">
        <v>354</v>
      </c>
      <c r="C41" s="4"/>
      <c r="D41" s="230"/>
      <c r="E41" s="90"/>
    </row>
    <row r="42" spans="1:5" s="3" customFormat="1" ht="16.5" customHeight="1" x14ac:dyDescent="0.2">
      <c r="A42" s="17" t="s">
        <v>353</v>
      </c>
      <c r="B42" s="17" t="s">
        <v>355</v>
      </c>
      <c r="C42" s="4"/>
      <c r="D42" s="230"/>
      <c r="E42" s="90"/>
    </row>
    <row r="43" spans="1:5" s="3" customFormat="1" ht="16.5" customHeight="1" x14ac:dyDescent="0.2">
      <c r="A43" s="17" t="s">
        <v>356</v>
      </c>
      <c r="B43" s="17" t="s">
        <v>352</v>
      </c>
      <c r="C43" s="4"/>
      <c r="D43" s="230"/>
      <c r="E43" s="90"/>
    </row>
    <row r="44" spans="1:5" s="3" customFormat="1" ht="30" x14ac:dyDescent="0.2">
      <c r="A44" s="83" t="s">
        <v>40</v>
      </c>
      <c r="B44" s="83" t="s">
        <v>28</v>
      </c>
      <c r="C44" s="230"/>
      <c r="D44" s="230"/>
      <c r="E44" s="90"/>
    </row>
    <row r="45" spans="1:5" s="3" customFormat="1" ht="16.5" customHeight="1" x14ac:dyDescent="0.2">
      <c r="A45" s="83" t="s">
        <v>41</v>
      </c>
      <c r="B45" s="83" t="s">
        <v>24</v>
      </c>
      <c r="C45" s="230"/>
      <c r="D45" s="230"/>
      <c r="E45" s="90"/>
    </row>
    <row r="46" spans="1:5" s="3" customFormat="1" ht="16.5" customHeight="1" x14ac:dyDescent="0.2">
      <c r="A46" s="83" t="s">
        <v>42</v>
      </c>
      <c r="B46" s="83" t="s">
        <v>25</v>
      </c>
      <c r="C46" s="230"/>
      <c r="D46" s="230"/>
      <c r="E46" s="90"/>
    </row>
    <row r="47" spans="1:5" s="3" customFormat="1" ht="16.5" customHeight="1" x14ac:dyDescent="0.2">
      <c r="A47" s="83" t="s">
        <v>43</v>
      </c>
      <c r="B47" s="83" t="s">
        <v>26</v>
      </c>
      <c r="C47" s="230"/>
      <c r="D47" s="230"/>
      <c r="E47" s="90"/>
    </row>
    <row r="48" spans="1:5" s="3" customFormat="1" ht="16.5" customHeight="1" x14ac:dyDescent="0.2">
      <c r="A48" s="83" t="s">
        <v>44</v>
      </c>
      <c r="B48" s="83" t="s">
        <v>395</v>
      </c>
      <c r="C48" s="78">
        <f>SUM(C49:C51)</f>
        <v>7493.38</v>
      </c>
      <c r="D48" s="78">
        <f>SUM(D49:D51)</f>
        <v>7493.38</v>
      </c>
      <c r="E48" s="90"/>
    </row>
    <row r="49" spans="1:6" s="3" customFormat="1" ht="16.5" customHeight="1" x14ac:dyDescent="0.2">
      <c r="A49" s="92" t="s">
        <v>361</v>
      </c>
      <c r="B49" s="92" t="s">
        <v>364</v>
      </c>
      <c r="C49" s="230">
        <v>7493.38</v>
      </c>
      <c r="D49" s="230">
        <v>7493.38</v>
      </c>
      <c r="E49" s="90"/>
    </row>
    <row r="50" spans="1:6" s="3" customFormat="1" ht="16.5" customHeight="1" x14ac:dyDescent="0.2">
      <c r="A50" s="92" t="s">
        <v>362</v>
      </c>
      <c r="B50" s="92" t="s">
        <v>363</v>
      </c>
      <c r="C50" s="230"/>
      <c r="D50" s="230"/>
      <c r="E50" s="90"/>
    </row>
    <row r="51" spans="1:6" s="3" customFormat="1" ht="16.5" customHeight="1" x14ac:dyDescent="0.2">
      <c r="A51" s="92" t="s">
        <v>365</v>
      </c>
      <c r="B51" s="92" t="s">
        <v>366</v>
      </c>
      <c r="C51" s="230"/>
      <c r="D51" s="230"/>
      <c r="E51" s="90"/>
    </row>
    <row r="52" spans="1:6" s="3" customFormat="1" x14ac:dyDescent="0.2">
      <c r="A52" s="83" t="s">
        <v>45</v>
      </c>
      <c r="B52" s="83" t="s">
        <v>29</v>
      </c>
      <c r="C52" s="230"/>
      <c r="D52" s="230"/>
      <c r="E52" s="90"/>
    </row>
    <row r="53" spans="1:6" s="3" customFormat="1" ht="16.5" customHeight="1" x14ac:dyDescent="0.2">
      <c r="A53" s="83" t="s">
        <v>46</v>
      </c>
      <c r="B53" s="83" t="s">
        <v>6</v>
      </c>
      <c r="C53" s="230">
        <v>60</v>
      </c>
      <c r="D53" s="230">
        <v>60</v>
      </c>
      <c r="E53" s="231"/>
      <c r="F53" s="232"/>
    </row>
    <row r="54" spans="1:6" s="3" customFormat="1" ht="30" x14ac:dyDescent="0.2">
      <c r="A54" s="82">
        <v>1.3</v>
      </c>
      <c r="B54" s="82" t="s">
        <v>399</v>
      </c>
      <c r="C54" s="79">
        <f>SUM(C55:C56)</f>
        <v>0</v>
      </c>
      <c r="D54" s="79">
        <f>SUM(D55:D56)</f>
        <v>0</v>
      </c>
      <c r="E54" s="231"/>
      <c r="F54" s="232"/>
    </row>
    <row r="55" spans="1:6" s="3" customFormat="1" ht="30" x14ac:dyDescent="0.2">
      <c r="A55" s="83" t="s">
        <v>50</v>
      </c>
      <c r="B55" s="83" t="s">
        <v>48</v>
      </c>
      <c r="C55" s="4"/>
      <c r="D55" s="230"/>
      <c r="E55" s="231"/>
      <c r="F55" s="232"/>
    </row>
    <row r="56" spans="1:6" s="3" customFormat="1" ht="16.5" customHeight="1" x14ac:dyDescent="0.2">
      <c r="A56" s="83" t="s">
        <v>51</v>
      </c>
      <c r="B56" s="83" t="s">
        <v>47</v>
      </c>
      <c r="C56" s="4"/>
      <c r="D56" s="230"/>
      <c r="E56" s="231"/>
      <c r="F56" s="232"/>
    </row>
    <row r="57" spans="1:6" s="3" customFormat="1" x14ac:dyDescent="0.2">
      <c r="A57" s="82">
        <v>1.4</v>
      </c>
      <c r="B57" s="82" t="s">
        <v>401</v>
      </c>
      <c r="C57" s="4"/>
      <c r="D57" s="230"/>
      <c r="E57" s="231"/>
      <c r="F57" s="232"/>
    </row>
    <row r="58" spans="1:6" s="235" customFormat="1" x14ac:dyDescent="0.2">
      <c r="A58" s="82">
        <v>1.5</v>
      </c>
      <c r="B58" s="82" t="s">
        <v>7</v>
      </c>
      <c r="C58" s="233"/>
      <c r="D58" s="38"/>
      <c r="E58" s="234"/>
    </row>
    <row r="59" spans="1:6" s="235" customFormat="1" x14ac:dyDescent="0.3">
      <c r="A59" s="82">
        <v>1.6</v>
      </c>
      <c r="B59" s="43" t="s">
        <v>8</v>
      </c>
      <c r="C59" s="80">
        <f>SUM(C60:C64)</f>
        <v>0</v>
      </c>
      <c r="D59" s="81">
        <f>SUM(D60:D64)</f>
        <v>0</v>
      </c>
      <c r="E59" s="234"/>
    </row>
    <row r="60" spans="1:6" s="235" customFormat="1" x14ac:dyDescent="0.2">
      <c r="A60" s="83" t="s">
        <v>291</v>
      </c>
      <c r="B60" s="44" t="s">
        <v>52</v>
      </c>
      <c r="C60" s="38"/>
      <c r="D60" s="38"/>
      <c r="E60" s="234"/>
    </row>
    <row r="61" spans="1:6" s="235" customFormat="1" ht="30" x14ac:dyDescent="0.2">
      <c r="A61" s="83" t="s">
        <v>292</v>
      </c>
      <c r="B61" s="44" t="s">
        <v>54</v>
      </c>
      <c r="C61" s="38"/>
      <c r="D61" s="38"/>
      <c r="E61" s="234"/>
    </row>
    <row r="62" spans="1:6" s="235" customFormat="1" x14ac:dyDescent="0.2">
      <c r="A62" s="83" t="s">
        <v>293</v>
      </c>
      <c r="B62" s="44" t="s">
        <v>53</v>
      </c>
      <c r="C62" s="38"/>
      <c r="D62" s="38"/>
      <c r="E62" s="234"/>
    </row>
    <row r="63" spans="1:6" s="235" customFormat="1" x14ac:dyDescent="0.2">
      <c r="A63" s="83" t="s">
        <v>294</v>
      </c>
      <c r="B63" s="44" t="s">
        <v>27</v>
      </c>
      <c r="C63" s="38"/>
      <c r="D63" s="38"/>
      <c r="E63" s="234"/>
    </row>
    <row r="64" spans="1:6" s="235" customFormat="1" x14ac:dyDescent="0.2">
      <c r="A64" s="83" t="s">
        <v>330</v>
      </c>
      <c r="B64" s="44" t="s">
        <v>331</v>
      </c>
      <c r="C64" s="233"/>
      <c r="D64" s="38"/>
      <c r="E64" s="234"/>
    </row>
    <row r="65" spans="1:5" x14ac:dyDescent="0.3">
      <c r="A65" s="228">
        <v>2</v>
      </c>
      <c r="B65" s="228" t="s">
        <v>396</v>
      </c>
      <c r="C65" s="237"/>
      <c r="D65" s="80">
        <f>SUM(D66:D72)</f>
        <v>0</v>
      </c>
      <c r="E65" s="91"/>
    </row>
    <row r="66" spans="1:5" x14ac:dyDescent="0.3">
      <c r="A66" s="93">
        <v>2.1</v>
      </c>
      <c r="B66" s="238" t="s">
        <v>100</v>
      </c>
      <c r="C66" s="239"/>
      <c r="D66" s="22"/>
      <c r="E66" s="91"/>
    </row>
    <row r="67" spans="1:5" x14ac:dyDescent="0.3">
      <c r="A67" s="93">
        <v>2.2000000000000002</v>
      </c>
      <c r="B67" s="238" t="s">
        <v>397</v>
      </c>
      <c r="C67" s="239"/>
      <c r="D67" s="22"/>
      <c r="E67" s="91"/>
    </row>
    <row r="68" spans="1:5" x14ac:dyDescent="0.3">
      <c r="A68" s="93">
        <v>2.2999999999999998</v>
      </c>
      <c r="B68" s="238" t="s">
        <v>104</v>
      </c>
      <c r="C68" s="239"/>
      <c r="D68" s="22"/>
      <c r="E68" s="91"/>
    </row>
    <row r="69" spans="1:5" x14ac:dyDescent="0.3">
      <c r="A69" s="93">
        <v>2.4</v>
      </c>
      <c r="B69" s="238" t="s">
        <v>103</v>
      </c>
      <c r="C69" s="239"/>
      <c r="D69" s="22"/>
      <c r="E69" s="91"/>
    </row>
    <row r="70" spans="1:5" x14ac:dyDescent="0.3">
      <c r="A70" s="93">
        <v>2.5</v>
      </c>
      <c r="B70" s="238" t="s">
        <v>398</v>
      </c>
      <c r="C70" s="239"/>
      <c r="D70" s="22"/>
      <c r="E70" s="91"/>
    </row>
    <row r="71" spans="1:5" x14ac:dyDescent="0.3">
      <c r="A71" s="93">
        <v>2.6</v>
      </c>
      <c r="B71" s="238" t="s">
        <v>101</v>
      </c>
      <c r="C71" s="239"/>
      <c r="D71" s="22"/>
      <c r="E71" s="91"/>
    </row>
    <row r="72" spans="1:5" x14ac:dyDescent="0.3">
      <c r="A72" s="93">
        <v>2.7</v>
      </c>
      <c r="B72" s="238" t="s">
        <v>102</v>
      </c>
      <c r="C72" s="240"/>
      <c r="D72" s="22"/>
      <c r="E72" s="91"/>
    </row>
    <row r="73" spans="1:5" x14ac:dyDescent="0.3">
      <c r="A73" s="228">
        <v>3</v>
      </c>
      <c r="B73" s="228" t="s">
        <v>433</v>
      </c>
      <c r="C73" s="80"/>
      <c r="D73" s="22"/>
      <c r="E73" s="91"/>
    </row>
    <row r="74" spans="1:5" x14ac:dyDescent="0.3">
      <c r="A74" s="228">
        <v>4</v>
      </c>
      <c r="B74" s="228" t="s">
        <v>248</v>
      </c>
      <c r="C74" s="80"/>
      <c r="D74" s="80">
        <f>SUM(D75:D76)</f>
        <v>0</v>
      </c>
      <c r="E74" s="91"/>
    </row>
    <row r="75" spans="1:5" x14ac:dyDescent="0.3">
      <c r="A75" s="93">
        <v>4.0999999999999996</v>
      </c>
      <c r="B75" s="93" t="s">
        <v>249</v>
      </c>
      <c r="C75" s="239"/>
      <c r="D75" s="8"/>
      <c r="E75" s="91"/>
    </row>
    <row r="76" spans="1:5" x14ac:dyDescent="0.3">
      <c r="A76" s="93">
        <v>4.2</v>
      </c>
      <c r="B76" s="93" t="s">
        <v>250</v>
      </c>
      <c r="C76" s="240"/>
      <c r="D76" s="8"/>
      <c r="E76" s="91"/>
    </row>
    <row r="77" spans="1:5" x14ac:dyDescent="0.3">
      <c r="A77" s="228">
        <v>5</v>
      </c>
      <c r="B77" s="228" t="s">
        <v>274</v>
      </c>
      <c r="C77" s="267"/>
      <c r="D77" s="240"/>
      <c r="E77" s="91"/>
    </row>
    <row r="78" spans="1:5" x14ac:dyDescent="0.3">
      <c r="B78" s="42"/>
    </row>
    <row r="79" spans="1:5" x14ac:dyDescent="0.3">
      <c r="E79" s="5"/>
    </row>
    <row r="80" spans="1:5" x14ac:dyDescent="0.3">
      <c r="B80" s="42"/>
    </row>
    <row r="81" spans="1:9" s="23" customFormat="1" ht="12.75" x14ac:dyDescent="0.2"/>
    <row r="82" spans="1:9" x14ac:dyDescent="0.3">
      <c r="A82" s="64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4" t="s">
        <v>430</v>
      </c>
      <c r="D85" s="12"/>
      <c r="E85"/>
      <c r="F85"/>
      <c r="G85"/>
      <c r="H85"/>
      <c r="I85"/>
    </row>
    <row r="86" spans="1:9" x14ac:dyDescent="0.3">
      <c r="A86"/>
      <c r="B86" s="2" t="s">
        <v>431</v>
      </c>
      <c r="D86" s="12"/>
      <c r="E86"/>
      <c r="F86"/>
      <c r="G86"/>
      <c r="H86"/>
      <c r="I86"/>
    </row>
    <row r="87" spans="1:9" customFormat="1" ht="12.75" x14ac:dyDescent="0.2">
      <c r="B87" s="60" t="s">
        <v>140</v>
      </c>
    </row>
    <row r="8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5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zoomScaleSheetLayoutView="70" workbookViewId="0">
      <selection activeCell="B14" sqref="B13:B14"/>
    </sheetView>
  </sheetViews>
  <sheetFormatPr defaultRowHeight="15" x14ac:dyDescent="0.3"/>
  <cols>
    <col min="1" max="1" width="9.285156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320</v>
      </c>
      <c r="B1" s="72"/>
      <c r="C1" s="489" t="s">
        <v>110</v>
      </c>
      <c r="D1" s="489"/>
      <c r="E1" s="86"/>
    </row>
    <row r="2" spans="1:5" s="6" customFormat="1" x14ac:dyDescent="0.3">
      <c r="A2" s="69" t="s">
        <v>321</v>
      </c>
      <c r="B2" s="72"/>
      <c r="C2" s="487" t="s">
        <v>662</v>
      </c>
      <c r="D2" s="488"/>
      <c r="E2" s="86"/>
    </row>
    <row r="3" spans="1:5" s="6" customFormat="1" x14ac:dyDescent="0.3">
      <c r="A3" s="71" t="s">
        <v>141</v>
      </c>
      <c r="B3" s="69"/>
      <c r="C3" s="151"/>
      <c r="D3" s="151"/>
      <c r="E3" s="86"/>
    </row>
    <row r="4" spans="1:5" s="6" customFormat="1" x14ac:dyDescent="0.3">
      <c r="A4" s="71"/>
      <c r="B4" s="71"/>
      <c r="C4" s="151"/>
      <c r="D4" s="151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113" t="s">
        <v>490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0"/>
      <c r="B8" s="150"/>
      <c r="C8" s="73"/>
      <c r="D8" s="73"/>
      <c r="E8" s="86"/>
    </row>
    <row r="9" spans="1:5" s="6" customFormat="1" ht="30" x14ac:dyDescent="0.3">
      <c r="A9" s="84" t="s">
        <v>64</v>
      </c>
      <c r="B9" s="84" t="s">
        <v>326</v>
      </c>
      <c r="C9" s="74" t="s">
        <v>10</v>
      </c>
      <c r="D9" s="74" t="s">
        <v>9</v>
      </c>
      <c r="E9" s="86"/>
    </row>
    <row r="10" spans="1:5" s="10" customFormat="1" x14ac:dyDescent="0.2">
      <c r="A10" s="93" t="s">
        <v>324</v>
      </c>
      <c r="B10" s="82" t="s">
        <v>486</v>
      </c>
      <c r="C10" s="4">
        <v>60</v>
      </c>
      <c r="D10" s="4">
        <v>60</v>
      </c>
      <c r="E10" s="89"/>
    </row>
    <row r="11" spans="1:5" s="10" customFormat="1" x14ac:dyDescent="0.2">
      <c r="A11" s="82" t="s">
        <v>273</v>
      </c>
      <c r="B11" s="82"/>
      <c r="C11" s="4"/>
      <c r="D11" s="4"/>
      <c r="E11" s="89"/>
    </row>
    <row r="12" spans="1:5" x14ac:dyDescent="0.3">
      <c r="A12" s="94"/>
      <c r="B12" s="94" t="s">
        <v>329</v>
      </c>
      <c r="C12" s="81">
        <f>SUM(C10:C11)</f>
        <v>60</v>
      </c>
      <c r="D12" s="81">
        <f>SUM(D10:D11)</f>
        <v>60</v>
      </c>
      <c r="E12" s="91"/>
    </row>
    <row r="13" spans="1:5" x14ac:dyDescent="0.3">
      <c r="A13" s="42"/>
      <c r="B13" s="42"/>
    </row>
    <row r="14" spans="1:5" x14ac:dyDescent="0.3">
      <c r="A14" s="250" t="s">
        <v>424</v>
      </c>
      <c r="E14" s="5"/>
    </row>
    <row r="15" spans="1:5" x14ac:dyDescent="0.3">
      <c r="A15" s="2" t="s">
        <v>425</v>
      </c>
    </row>
    <row r="16" spans="1:5" x14ac:dyDescent="0.3">
      <c r="A16" s="203" t="s">
        <v>426</v>
      </c>
    </row>
    <row r="17" spans="1:9" x14ac:dyDescent="0.3">
      <c r="A17" s="203"/>
    </row>
    <row r="18" spans="1:9" x14ac:dyDescent="0.3">
      <c r="A18" s="203" t="s">
        <v>343</v>
      </c>
    </row>
    <row r="19" spans="1:9" s="23" customFormat="1" ht="12.75" x14ac:dyDescent="0.2"/>
    <row r="20" spans="1:9" x14ac:dyDescent="0.3">
      <c r="A20" s="64" t="s">
        <v>107</v>
      </c>
      <c r="E20" s="5"/>
    </row>
    <row r="21" spans="1:9" x14ac:dyDescent="0.3">
      <c r="E21"/>
      <c r="F21"/>
      <c r="G21"/>
      <c r="H21"/>
      <c r="I21"/>
    </row>
    <row r="22" spans="1:9" x14ac:dyDescent="0.3">
      <c r="D22" s="12"/>
      <c r="E22"/>
      <c r="F22"/>
      <c r="G22"/>
      <c r="H22"/>
      <c r="I22"/>
    </row>
    <row r="23" spans="1:9" x14ac:dyDescent="0.3">
      <c r="A23" s="64"/>
      <c r="B23" s="64" t="s">
        <v>267</v>
      </c>
      <c r="D23" s="12"/>
      <c r="E23"/>
      <c r="F23"/>
      <c r="G23"/>
      <c r="H23"/>
      <c r="I23"/>
    </row>
    <row r="24" spans="1:9" x14ac:dyDescent="0.3">
      <c r="B24" s="2" t="s">
        <v>266</v>
      </c>
      <c r="D24" s="12"/>
      <c r="E24"/>
      <c r="F24"/>
      <c r="G24"/>
      <c r="H24"/>
      <c r="I24"/>
    </row>
    <row r="25" spans="1:9" customFormat="1" ht="12.75" x14ac:dyDescent="0.2">
      <c r="A25" s="60"/>
      <c r="B25" s="60" t="s">
        <v>140</v>
      </c>
    </row>
    <row r="26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Normal="100" zoomScaleSheetLayoutView="70" workbookViewId="0">
      <selection activeCell="A5" sqref="A5"/>
    </sheetView>
  </sheetViews>
  <sheetFormatPr defaultRowHeight="12.75" x14ac:dyDescent="0.2"/>
  <cols>
    <col min="1" max="1" width="5.42578125" style="173" customWidth="1"/>
    <col min="2" max="2" width="13.140625" style="173" customWidth="1"/>
    <col min="3" max="3" width="15.140625" style="173" customWidth="1"/>
    <col min="4" max="4" width="18" style="173" customWidth="1"/>
    <col min="5" max="5" width="20.5703125" style="173" customWidth="1"/>
    <col min="6" max="6" width="21.28515625" style="173" customWidth="1"/>
    <col min="7" max="7" width="15.140625" style="173" customWidth="1"/>
    <col min="8" max="8" width="15.5703125" style="173" customWidth="1"/>
    <col min="9" max="9" width="13.42578125" style="173" customWidth="1"/>
    <col min="10" max="10" width="0" style="173" hidden="1" customWidth="1"/>
    <col min="11" max="16384" width="9.140625" style="173"/>
  </cols>
  <sheetData>
    <row r="1" spans="1:10" ht="15" x14ac:dyDescent="0.3">
      <c r="A1" s="69" t="s">
        <v>447</v>
      </c>
      <c r="B1" s="69"/>
      <c r="C1" s="72"/>
      <c r="D1" s="72"/>
      <c r="E1" s="72"/>
      <c r="F1" s="72"/>
      <c r="G1" s="489" t="s">
        <v>110</v>
      </c>
      <c r="H1" s="489"/>
    </row>
    <row r="2" spans="1:10" ht="15" x14ac:dyDescent="0.3">
      <c r="A2" s="71" t="s">
        <v>141</v>
      </c>
      <c r="B2" s="69"/>
      <c r="C2" s="72"/>
      <c r="D2" s="72"/>
      <c r="E2" s="72"/>
      <c r="F2" s="72"/>
      <c r="G2" s="487" t="s">
        <v>662</v>
      </c>
      <c r="H2" s="488"/>
    </row>
    <row r="3" spans="1:10" ht="15" x14ac:dyDescent="0.3">
      <c r="A3" s="71"/>
      <c r="B3" s="71"/>
      <c r="C3" s="71"/>
      <c r="D3" s="71"/>
      <c r="E3" s="71"/>
      <c r="F3" s="71"/>
      <c r="G3" s="207"/>
      <c r="H3" s="207"/>
    </row>
    <row r="4" spans="1:10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</row>
    <row r="5" spans="1:10" ht="15" x14ac:dyDescent="0.3">
      <c r="A5" s="113" t="s">
        <v>490</v>
      </c>
      <c r="B5" s="75"/>
      <c r="C5" s="75"/>
      <c r="D5" s="75"/>
      <c r="E5" s="75"/>
      <c r="F5" s="75"/>
      <c r="G5" s="76"/>
      <c r="H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</row>
    <row r="7" spans="1:10" ht="15" x14ac:dyDescent="0.2">
      <c r="A7" s="206"/>
      <c r="B7" s="206"/>
      <c r="C7" s="206"/>
      <c r="D7" s="209"/>
      <c r="E7" s="206"/>
      <c r="F7" s="206"/>
      <c r="G7" s="73"/>
      <c r="H7" s="73"/>
    </row>
    <row r="8" spans="1:10" ht="30" x14ac:dyDescent="0.2">
      <c r="A8" s="85" t="s">
        <v>64</v>
      </c>
      <c r="B8" s="85" t="s">
        <v>333</v>
      </c>
      <c r="C8" s="85" t="s">
        <v>334</v>
      </c>
      <c r="D8" s="85" t="s">
        <v>227</v>
      </c>
      <c r="E8" s="85" t="s">
        <v>342</v>
      </c>
      <c r="F8" s="85" t="s">
        <v>335</v>
      </c>
      <c r="G8" s="74" t="s">
        <v>10</v>
      </c>
      <c r="H8" s="74" t="s">
        <v>9</v>
      </c>
      <c r="J8" s="217" t="s">
        <v>341</v>
      </c>
    </row>
    <row r="9" spans="1:10" ht="15" x14ac:dyDescent="0.2">
      <c r="A9" s="93"/>
      <c r="B9" s="93"/>
      <c r="C9" s="93"/>
      <c r="D9" s="93"/>
      <c r="E9" s="93"/>
      <c r="F9" s="93"/>
      <c r="G9" s="4"/>
      <c r="H9" s="4"/>
      <c r="J9" s="217" t="s">
        <v>0</v>
      </c>
    </row>
    <row r="10" spans="1:10" ht="15" x14ac:dyDescent="0.2">
      <c r="A10" s="93"/>
      <c r="B10" s="93"/>
      <c r="C10" s="93"/>
      <c r="D10" s="93"/>
      <c r="E10" s="93"/>
      <c r="F10" s="93"/>
      <c r="G10" s="4"/>
      <c r="H10" s="4"/>
    </row>
    <row r="11" spans="1:10" ht="15" x14ac:dyDescent="0.2">
      <c r="A11" s="82"/>
      <c r="B11" s="82"/>
      <c r="C11" s="82"/>
      <c r="D11" s="82"/>
      <c r="E11" s="82"/>
      <c r="F11" s="82"/>
      <c r="G11" s="4"/>
      <c r="H11" s="4"/>
    </row>
    <row r="12" spans="1:10" ht="15" x14ac:dyDescent="0.2">
      <c r="A12" s="82"/>
      <c r="B12" s="82"/>
      <c r="C12" s="82"/>
      <c r="D12" s="82"/>
      <c r="E12" s="82"/>
      <c r="F12" s="82"/>
      <c r="G12" s="4"/>
      <c r="H12" s="4"/>
    </row>
    <row r="13" spans="1:10" ht="15" x14ac:dyDescent="0.2">
      <c r="A13" s="82"/>
      <c r="B13" s="82"/>
      <c r="C13" s="82"/>
      <c r="D13" s="82"/>
      <c r="E13" s="82"/>
      <c r="F13" s="82"/>
      <c r="G13" s="4"/>
      <c r="H13" s="4"/>
    </row>
    <row r="14" spans="1:10" ht="15" x14ac:dyDescent="0.2">
      <c r="A14" s="82"/>
      <c r="B14" s="82"/>
      <c r="C14" s="82"/>
      <c r="D14" s="82"/>
      <c r="E14" s="82"/>
      <c r="F14" s="82"/>
      <c r="G14" s="4"/>
      <c r="H14" s="4"/>
    </row>
    <row r="15" spans="1:10" ht="15" x14ac:dyDescent="0.2">
      <c r="A15" s="82"/>
      <c r="B15" s="82"/>
      <c r="C15" s="82"/>
      <c r="D15" s="82"/>
      <c r="E15" s="82"/>
      <c r="F15" s="82"/>
      <c r="G15" s="4"/>
      <c r="H15" s="4"/>
    </row>
    <row r="16" spans="1:10" ht="15" x14ac:dyDescent="0.2">
      <c r="A16" s="82"/>
      <c r="B16" s="82"/>
      <c r="C16" s="82"/>
      <c r="D16" s="82"/>
      <c r="E16" s="82"/>
      <c r="F16" s="82"/>
      <c r="G16" s="4"/>
      <c r="H16" s="4"/>
    </row>
    <row r="17" spans="1:8" ht="15" x14ac:dyDescent="0.2">
      <c r="A17" s="82"/>
      <c r="B17" s="82"/>
      <c r="C17" s="82"/>
      <c r="D17" s="82"/>
      <c r="E17" s="82"/>
      <c r="F17" s="82"/>
      <c r="G17" s="4"/>
      <c r="H17" s="4"/>
    </row>
    <row r="18" spans="1:8" ht="15" x14ac:dyDescent="0.2">
      <c r="A18" s="82"/>
      <c r="B18" s="82"/>
      <c r="C18" s="82"/>
      <c r="D18" s="82"/>
      <c r="E18" s="82"/>
      <c r="F18" s="82"/>
      <c r="G18" s="4"/>
      <c r="H18" s="4"/>
    </row>
    <row r="19" spans="1:8" ht="15" x14ac:dyDescent="0.2">
      <c r="A19" s="82"/>
      <c r="B19" s="82"/>
      <c r="C19" s="82"/>
      <c r="D19" s="82"/>
      <c r="E19" s="82"/>
      <c r="F19" s="82"/>
      <c r="G19" s="4"/>
      <c r="H19" s="4"/>
    </row>
    <row r="20" spans="1:8" ht="15" x14ac:dyDescent="0.2">
      <c r="A20" s="82"/>
      <c r="B20" s="82"/>
      <c r="C20" s="82"/>
      <c r="D20" s="82"/>
      <c r="E20" s="82"/>
      <c r="F20" s="82"/>
      <c r="G20" s="4"/>
      <c r="H20" s="4"/>
    </row>
    <row r="21" spans="1:8" ht="15" x14ac:dyDescent="0.2">
      <c r="A21" s="82"/>
      <c r="B21" s="82"/>
      <c r="C21" s="82"/>
      <c r="D21" s="82"/>
      <c r="E21" s="82"/>
      <c r="F21" s="82"/>
      <c r="G21" s="4"/>
      <c r="H21" s="4"/>
    </row>
    <row r="22" spans="1:8" ht="15" x14ac:dyDescent="0.2">
      <c r="A22" s="82"/>
      <c r="B22" s="82"/>
      <c r="C22" s="82"/>
      <c r="D22" s="82"/>
      <c r="E22" s="82"/>
      <c r="F22" s="82"/>
      <c r="G22" s="4"/>
      <c r="H22" s="4"/>
    </row>
    <row r="23" spans="1:8" ht="15" x14ac:dyDescent="0.2">
      <c r="A23" s="82"/>
      <c r="B23" s="82"/>
      <c r="C23" s="82"/>
      <c r="D23" s="82"/>
      <c r="E23" s="82"/>
      <c r="F23" s="82"/>
      <c r="G23" s="4"/>
      <c r="H23" s="4"/>
    </row>
    <row r="24" spans="1:8" ht="15" x14ac:dyDescent="0.2">
      <c r="A24" s="82"/>
      <c r="B24" s="82"/>
      <c r="C24" s="82"/>
      <c r="D24" s="82"/>
      <c r="E24" s="82"/>
      <c r="F24" s="82"/>
      <c r="G24" s="4"/>
      <c r="H24" s="4"/>
    </row>
    <row r="25" spans="1:8" ht="15" x14ac:dyDescent="0.2">
      <c r="A25" s="82"/>
      <c r="B25" s="82"/>
      <c r="C25" s="82"/>
      <c r="D25" s="82"/>
      <c r="E25" s="82"/>
      <c r="F25" s="82"/>
      <c r="G25" s="4"/>
      <c r="H25" s="4"/>
    </row>
    <row r="26" spans="1:8" ht="15" x14ac:dyDescent="0.2">
      <c r="A26" s="82"/>
      <c r="B26" s="82"/>
      <c r="C26" s="82"/>
      <c r="D26" s="82"/>
      <c r="E26" s="82"/>
      <c r="F26" s="82"/>
      <c r="G26" s="4"/>
      <c r="H26" s="4"/>
    </row>
    <row r="27" spans="1:8" ht="15" x14ac:dyDescent="0.2">
      <c r="A27" s="82"/>
      <c r="B27" s="82"/>
      <c r="C27" s="82"/>
      <c r="D27" s="82"/>
      <c r="E27" s="82"/>
      <c r="F27" s="82"/>
      <c r="G27" s="4"/>
      <c r="H27" s="4"/>
    </row>
    <row r="28" spans="1:8" ht="15" x14ac:dyDescent="0.2">
      <c r="A28" s="82"/>
      <c r="B28" s="82"/>
      <c r="C28" s="82"/>
      <c r="D28" s="82"/>
      <c r="E28" s="82"/>
      <c r="F28" s="82"/>
      <c r="G28" s="4"/>
      <c r="H28" s="4"/>
    </row>
    <row r="29" spans="1:8" ht="15" x14ac:dyDescent="0.2">
      <c r="A29" s="82"/>
      <c r="B29" s="82"/>
      <c r="C29" s="82"/>
      <c r="D29" s="82"/>
      <c r="E29" s="82"/>
      <c r="F29" s="82"/>
      <c r="G29" s="4"/>
      <c r="H29" s="4"/>
    </row>
    <row r="30" spans="1:8" ht="15" x14ac:dyDescent="0.2">
      <c r="A30" s="82"/>
      <c r="B30" s="82"/>
      <c r="C30" s="82"/>
      <c r="D30" s="82"/>
      <c r="E30" s="82"/>
      <c r="F30" s="82"/>
      <c r="G30" s="4"/>
      <c r="H30" s="4"/>
    </row>
    <row r="31" spans="1:8" ht="15" x14ac:dyDescent="0.2">
      <c r="A31" s="82"/>
      <c r="B31" s="82"/>
      <c r="C31" s="82"/>
      <c r="D31" s="82"/>
      <c r="E31" s="82"/>
      <c r="F31" s="82"/>
      <c r="G31" s="4"/>
      <c r="H31" s="4"/>
    </row>
    <row r="32" spans="1:8" ht="15" x14ac:dyDescent="0.2">
      <c r="A32" s="82"/>
      <c r="B32" s="82"/>
      <c r="C32" s="82"/>
      <c r="D32" s="82"/>
      <c r="E32" s="82"/>
      <c r="F32" s="82"/>
      <c r="G32" s="4"/>
      <c r="H32" s="4"/>
    </row>
    <row r="33" spans="1:9" ht="15" x14ac:dyDescent="0.2">
      <c r="A33" s="82"/>
      <c r="B33" s="82"/>
      <c r="C33" s="82"/>
      <c r="D33" s="82"/>
      <c r="E33" s="82"/>
      <c r="F33" s="82"/>
      <c r="G33" s="4"/>
      <c r="H33" s="4"/>
    </row>
    <row r="34" spans="1:9" ht="15" x14ac:dyDescent="0.3">
      <c r="A34" s="82"/>
      <c r="B34" s="94"/>
      <c r="C34" s="94"/>
      <c r="D34" s="94"/>
      <c r="E34" s="94"/>
      <c r="F34" s="94" t="s">
        <v>340</v>
      </c>
      <c r="G34" s="81">
        <f>SUM(G9:G33)</f>
        <v>0</v>
      </c>
      <c r="H34" s="81">
        <f>SUM(H9:H33)</f>
        <v>0</v>
      </c>
    </row>
    <row r="35" spans="1:9" ht="15" x14ac:dyDescent="0.3">
      <c r="A35" s="215"/>
      <c r="B35" s="215"/>
      <c r="C35" s="215"/>
      <c r="D35" s="215"/>
      <c r="E35" s="215"/>
      <c r="F35" s="215"/>
      <c r="G35" s="215"/>
      <c r="H35" s="172"/>
      <c r="I35" s="172"/>
    </row>
    <row r="36" spans="1:9" ht="15" x14ac:dyDescent="0.3">
      <c r="A36" s="216" t="s">
        <v>386</v>
      </c>
      <c r="B36" s="216"/>
      <c r="C36" s="215"/>
      <c r="D36" s="215"/>
      <c r="E36" s="215"/>
      <c r="F36" s="215"/>
      <c r="G36" s="215"/>
      <c r="H36" s="172"/>
      <c r="I36" s="172"/>
    </row>
    <row r="37" spans="1:9" ht="15" x14ac:dyDescent="0.3">
      <c r="A37" s="216" t="s">
        <v>339</v>
      </c>
      <c r="B37" s="216"/>
      <c r="C37" s="215"/>
      <c r="D37" s="215"/>
      <c r="E37" s="215"/>
      <c r="F37" s="215"/>
      <c r="G37" s="215"/>
      <c r="H37" s="172"/>
      <c r="I37" s="172"/>
    </row>
    <row r="38" spans="1:9" ht="15" x14ac:dyDescent="0.3">
      <c r="A38" s="216"/>
      <c r="B38" s="216"/>
      <c r="C38" s="172"/>
      <c r="D38" s="172"/>
      <c r="E38" s="172"/>
      <c r="F38" s="172"/>
      <c r="G38" s="172"/>
      <c r="H38" s="172"/>
      <c r="I38" s="172"/>
    </row>
    <row r="39" spans="1:9" ht="15" x14ac:dyDescent="0.3">
      <c r="A39" s="216"/>
      <c r="B39" s="216"/>
      <c r="C39" s="172"/>
      <c r="D39" s="172"/>
      <c r="E39" s="172"/>
      <c r="F39" s="172"/>
      <c r="G39" s="172"/>
      <c r="H39" s="172"/>
      <c r="I39" s="172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78" t="s">
        <v>107</v>
      </c>
      <c r="B41" s="178"/>
      <c r="C41" s="172"/>
      <c r="D41" s="172"/>
      <c r="E41" s="172"/>
      <c r="F41" s="172"/>
      <c r="G41" s="172"/>
      <c r="H41" s="172"/>
      <c r="I41" s="172"/>
    </row>
    <row r="42" spans="1:9" ht="15" x14ac:dyDescent="0.3">
      <c r="A42" s="172"/>
      <c r="B42" s="172"/>
      <c r="C42" s="172"/>
      <c r="D42" s="172"/>
      <c r="E42" s="172"/>
      <c r="F42" s="172"/>
      <c r="G42" s="172"/>
      <c r="H42" s="172"/>
      <c r="I42" s="172"/>
    </row>
    <row r="43" spans="1:9" ht="15" x14ac:dyDescent="0.3">
      <c r="A43" s="172"/>
      <c r="B43" s="172"/>
      <c r="C43" s="172"/>
      <c r="D43" s="172"/>
      <c r="E43" s="172"/>
      <c r="F43" s="172"/>
      <c r="G43" s="172"/>
      <c r="H43" s="172"/>
      <c r="I43" s="179"/>
    </row>
    <row r="44" spans="1:9" ht="15" x14ac:dyDescent="0.3">
      <c r="A44" s="178"/>
      <c r="B44" s="178"/>
      <c r="C44" s="178" t="s">
        <v>417</v>
      </c>
      <c r="D44" s="178"/>
      <c r="E44" s="215"/>
      <c r="F44" s="178"/>
      <c r="G44" s="178"/>
      <c r="H44" s="172"/>
      <c r="I44" s="179"/>
    </row>
    <row r="45" spans="1:9" ht="15" x14ac:dyDescent="0.3">
      <c r="A45" s="172"/>
      <c r="B45" s="172"/>
      <c r="C45" s="172" t="s">
        <v>266</v>
      </c>
      <c r="D45" s="172"/>
      <c r="E45" s="172"/>
      <c r="F45" s="172"/>
      <c r="G45" s="172"/>
      <c r="H45" s="172"/>
      <c r="I45" s="179"/>
    </row>
    <row r="46" spans="1:9" x14ac:dyDescent="0.2">
      <c r="A46" s="180"/>
      <c r="B46" s="180"/>
      <c r="C46" s="180" t="s">
        <v>140</v>
      </c>
      <c r="D46" s="180"/>
      <c r="E46" s="180"/>
      <c r="F46" s="180"/>
      <c r="G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zoomScaleNormal="100" zoomScaleSheetLayoutView="70" workbookViewId="0"/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9.85546875" style="21" bestFit="1" customWidth="1"/>
    <col min="7" max="8" width="11.7109375" style="21" bestFit="1" customWidth="1"/>
    <col min="9" max="16384" width="9.140625" style="21"/>
  </cols>
  <sheetData>
    <row r="1" spans="1:8" x14ac:dyDescent="0.3">
      <c r="A1" s="69" t="s">
        <v>296</v>
      </c>
      <c r="B1" s="108"/>
      <c r="C1" s="489" t="s">
        <v>110</v>
      </c>
      <c r="D1" s="489"/>
      <c r="E1" s="140"/>
    </row>
    <row r="2" spans="1:8" x14ac:dyDescent="0.3">
      <c r="A2" s="71" t="s">
        <v>141</v>
      </c>
      <c r="B2" s="108"/>
      <c r="C2" s="487" t="s">
        <v>662</v>
      </c>
      <c r="D2" s="488"/>
      <c r="E2" s="140"/>
    </row>
    <row r="3" spans="1:8" x14ac:dyDescent="0.3">
      <c r="A3" s="71"/>
      <c r="B3" s="108"/>
      <c r="C3" s="361"/>
      <c r="D3" s="361"/>
      <c r="E3" s="140"/>
    </row>
    <row r="4" spans="1:8" s="2" customFormat="1" x14ac:dyDescent="0.3">
      <c r="A4" s="72" t="str">
        <f>'[3]ფორმა N2'!A4</f>
        <v>ანგარიშვალდებული პირის დასახელება:</v>
      </c>
      <c r="B4" s="72"/>
      <c r="C4" s="71"/>
      <c r="D4" s="71"/>
      <c r="E4" s="102"/>
      <c r="G4" s="21"/>
    </row>
    <row r="5" spans="1:8" s="2" customFormat="1" x14ac:dyDescent="0.3">
      <c r="A5" s="113" t="s">
        <v>490</v>
      </c>
      <c r="B5" s="105"/>
      <c r="C5" s="57"/>
      <c r="D5" s="57"/>
      <c r="E5" s="102"/>
    </row>
    <row r="6" spans="1:8" s="2" customFormat="1" x14ac:dyDescent="0.3">
      <c r="A6" s="72"/>
      <c r="B6" s="72"/>
      <c r="C6" s="71"/>
      <c r="D6" s="71"/>
      <c r="E6" s="102"/>
    </row>
    <row r="7" spans="1:8" s="6" customFormat="1" x14ac:dyDescent="0.3">
      <c r="A7" s="359"/>
      <c r="B7" s="359"/>
      <c r="C7" s="73"/>
      <c r="D7" s="73"/>
      <c r="E7" s="141"/>
    </row>
    <row r="8" spans="1:8" s="6" customFormat="1" ht="30" x14ac:dyDescent="0.3">
      <c r="A8" s="100" t="s">
        <v>64</v>
      </c>
      <c r="B8" s="74" t="s">
        <v>11</v>
      </c>
      <c r="C8" s="74" t="s">
        <v>10</v>
      </c>
      <c r="D8" s="74" t="s">
        <v>9</v>
      </c>
      <c r="E8" s="141"/>
    </row>
    <row r="9" spans="1:8" s="9" customFormat="1" ht="18" x14ac:dyDescent="0.2">
      <c r="A9" s="13">
        <v>1</v>
      </c>
      <c r="B9" s="13" t="s">
        <v>57</v>
      </c>
      <c r="C9" s="77">
        <f>SUM(C10,C13,C53,C56,C57,C58,C75)</f>
        <v>697314.55999999994</v>
      </c>
      <c r="D9" s="77">
        <f>SUM(D10,D13,D53,D56,D57,D58,D64,D71,D72)</f>
        <v>699169.55999999994</v>
      </c>
      <c r="E9" s="142"/>
      <c r="G9" s="354"/>
      <c r="H9" s="362"/>
    </row>
    <row r="10" spans="1:8" s="9" customFormat="1" ht="18" x14ac:dyDescent="0.2">
      <c r="A10" s="14">
        <v>1.1000000000000001</v>
      </c>
      <c r="B10" s="14" t="s">
        <v>58</v>
      </c>
      <c r="C10" s="79">
        <f>SUM(C11:C12)</f>
        <v>144312.5</v>
      </c>
      <c r="D10" s="79">
        <f>SUM(D11:D12)</f>
        <v>144312.5</v>
      </c>
      <c r="E10" s="142"/>
    </row>
    <row r="11" spans="1:8" s="9" customFormat="1" ht="16.5" customHeight="1" x14ac:dyDescent="0.2">
      <c r="A11" s="16" t="s">
        <v>30</v>
      </c>
      <c r="B11" s="16" t="s">
        <v>59</v>
      </c>
      <c r="C11" s="33">
        <v>144312.5</v>
      </c>
      <c r="D11" s="33">
        <v>144312.5</v>
      </c>
      <c r="E11" s="142"/>
      <c r="G11" s="362"/>
    </row>
    <row r="12" spans="1:8" ht="16.5" customHeight="1" x14ac:dyDescent="0.3">
      <c r="A12" s="16" t="s">
        <v>31</v>
      </c>
      <c r="B12" s="16" t="s">
        <v>0</v>
      </c>
      <c r="C12" s="32"/>
      <c r="D12" s="33"/>
      <c r="E12" s="140"/>
    </row>
    <row r="13" spans="1:8" x14ac:dyDescent="0.3">
      <c r="A13" s="14">
        <v>1.2</v>
      </c>
      <c r="B13" s="14" t="s">
        <v>60</v>
      </c>
      <c r="C13" s="79">
        <f>SUM(C14,C17,C29:C32,C35,C36,C43,C44,C45,C46,C47,C51,C52)</f>
        <v>542189.65999999992</v>
      </c>
      <c r="D13" s="79">
        <f>SUM(D14,D17,D29:D32,D35,D36,D43,D44,D45,D46,D47,D51,D52)</f>
        <v>542189.65999999992</v>
      </c>
      <c r="E13" s="140"/>
    </row>
    <row r="14" spans="1:8" x14ac:dyDescent="0.3">
      <c r="A14" s="16" t="s">
        <v>32</v>
      </c>
      <c r="B14" s="16" t="s">
        <v>1</v>
      </c>
      <c r="C14" s="78">
        <f>SUM(C15:C16)</f>
        <v>1330</v>
      </c>
      <c r="D14" s="78">
        <f>SUM(D15:D16)</f>
        <v>1330</v>
      </c>
      <c r="E14" s="140"/>
    </row>
    <row r="15" spans="1:8" ht="17.25" customHeight="1" x14ac:dyDescent="0.3">
      <c r="A15" s="17" t="s">
        <v>98</v>
      </c>
      <c r="B15" s="17" t="s">
        <v>61</v>
      </c>
      <c r="C15" s="34">
        <v>1330</v>
      </c>
      <c r="D15" s="34">
        <v>1330</v>
      </c>
      <c r="E15" s="140"/>
      <c r="F15" s="363"/>
      <c r="G15" s="354"/>
    </row>
    <row r="16" spans="1:8" ht="17.25" customHeight="1" x14ac:dyDescent="0.3">
      <c r="A16" s="17" t="s">
        <v>99</v>
      </c>
      <c r="B16" s="17" t="s">
        <v>62</v>
      </c>
      <c r="C16" s="34"/>
      <c r="D16" s="34"/>
      <c r="E16" s="140"/>
    </row>
    <row r="17" spans="1:7" x14ac:dyDescent="0.3">
      <c r="A17" s="16" t="s">
        <v>33</v>
      </c>
      <c r="B17" s="16" t="s">
        <v>2</v>
      </c>
      <c r="C17" s="78">
        <f>SUM(C18:C23,C28)</f>
        <v>75231.739999999991</v>
      </c>
      <c r="D17" s="78">
        <f>SUM(D18:D23,D28)</f>
        <v>75231.739999999991</v>
      </c>
      <c r="E17" s="140"/>
    </row>
    <row r="18" spans="1:7" ht="30" x14ac:dyDescent="0.3">
      <c r="A18" s="17" t="s">
        <v>12</v>
      </c>
      <c r="B18" s="17" t="s">
        <v>246</v>
      </c>
      <c r="C18" s="36">
        <v>22821.969999999998</v>
      </c>
      <c r="D18" s="36">
        <v>22821.969999999998</v>
      </c>
      <c r="E18" s="140"/>
      <c r="G18" s="354"/>
    </row>
    <row r="19" spans="1:7" x14ac:dyDescent="0.3">
      <c r="A19" s="17" t="s">
        <v>13</v>
      </c>
      <c r="B19" s="17" t="s">
        <v>14</v>
      </c>
      <c r="C19" s="38">
        <v>640</v>
      </c>
      <c r="D19" s="38">
        <v>640</v>
      </c>
      <c r="E19" s="140"/>
    </row>
    <row r="20" spans="1:7" ht="30" x14ac:dyDescent="0.3">
      <c r="A20" s="17" t="s">
        <v>275</v>
      </c>
      <c r="B20" s="17" t="s">
        <v>22</v>
      </c>
      <c r="C20" s="38">
        <v>8461</v>
      </c>
      <c r="D20" s="38">
        <v>8461</v>
      </c>
      <c r="E20" s="140"/>
      <c r="G20" s="354"/>
    </row>
    <row r="21" spans="1:7" ht="18" x14ac:dyDescent="0.3">
      <c r="A21" s="17" t="s">
        <v>276</v>
      </c>
      <c r="B21" s="17" t="s">
        <v>15</v>
      </c>
      <c r="C21" s="38">
        <v>26992.969999999998</v>
      </c>
      <c r="D21" s="38">
        <v>26992.969999999998</v>
      </c>
      <c r="E21" s="140"/>
      <c r="G21" s="354"/>
    </row>
    <row r="22" spans="1:7" x14ac:dyDescent="0.3">
      <c r="A22" s="17" t="s">
        <v>277</v>
      </c>
      <c r="B22" s="17" t="s">
        <v>16</v>
      </c>
      <c r="C22" s="38">
        <v>164.7</v>
      </c>
      <c r="D22" s="38">
        <v>164.7</v>
      </c>
      <c r="E22" s="140"/>
    </row>
    <row r="23" spans="1:7" x14ac:dyDescent="0.3">
      <c r="A23" s="17" t="s">
        <v>278</v>
      </c>
      <c r="B23" s="17" t="s">
        <v>17</v>
      </c>
      <c r="C23" s="111">
        <f>SUM(C24:C27)</f>
        <v>16151.1</v>
      </c>
      <c r="D23" s="111">
        <f>SUM(D24:D27)</f>
        <v>16151.1</v>
      </c>
      <c r="E23" s="140"/>
    </row>
    <row r="24" spans="1:7" ht="16.5" customHeight="1" x14ac:dyDescent="0.3">
      <c r="A24" s="18" t="s">
        <v>279</v>
      </c>
      <c r="B24" s="18" t="s">
        <v>18</v>
      </c>
      <c r="C24" s="38">
        <v>9194.68</v>
      </c>
      <c r="D24" s="38">
        <v>9194.68</v>
      </c>
      <c r="E24" s="140"/>
      <c r="G24" s="354"/>
    </row>
    <row r="25" spans="1:7" ht="16.5" customHeight="1" x14ac:dyDescent="0.3">
      <c r="A25" s="18" t="s">
        <v>280</v>
      </c>
      <c r="B25" s="18" t="s">
        <v>19</v>
      </c>
      <c r="C25" s="38">
        <v>1271.01</v>
      </c>
      <c r="D25" s="38">
        <v>1271.01</v>
      </c>
      <c r="E25" s="140"/>
      <c r="G25" s="354"/>
    </row>
    <row r="26" spans="1:7" ht="16.5" customHeight="1" x14ac:dyDescent="0.3">
      <c r="A26" s="18" t="s">
        <v>281</v>
      </c>
      <c r="B26" s="18" t="s">
        <v>20</v>
      </c>
      <c r="C26" s="38">
        <v>5586.5300000000007</v>
      </c>
      <c r="D26" s="38">
        <v>5586.5300000000007</v>
      </c>
      <c r="E26" s="140"/>
      <c r="G26" s="354"/>
    </row>
    <row r="27" spans="1:7" ht="16.5" customHeight="1" x14ac:dyDescent="0.3">
      <c r="A27" s="18" t="s">
        <v>282</v>
      </c>
      <c r="B27" s="18" t="s">
        <v>23</v>
      </c>
      <c r="C27" s="38">
        <v>98.88</v>
      </c>
      <c r="D27" s="38">
        <v>98.88</v>
      </c>
      <c r="E27" s="140"/>
    </row>
    <row r="28" spans="1:7" x14ac:dyDescent="0.3">
      <c r="A28" s="17" t="s">
        <v>283</v>
      </c>
      <c r="B28" s="17" t="s">
        <v>21</v>
      </c>
      <c r="C28" s="35"/>
      <c r="D28" s="39"/>
      <c r="E28" s="140"/>
    </row>
    <row r="29" spans="1:7" x14ac:dyDescent="0.3">
      <c r="A29" s="16" t="s">
        <v>34</v>
      </c>
      <c r="B29" s="16" t="s">
        <v>3</v>
      </c>
      <c r="C29" s="33">
        <v>1896.11</v>
      </c>
      <c r="D29" s="33">
        <v>1896.11</v>
      </c>
      <c r="E29" s="140"/>
    </row>
    <row r="30" spans="1:7" x14ac:dyDescent="0.3">
      <c r="A30" s="16" t="s">
        <v>35</v>
      </c>
      <c r="B30" s="16" t="s">
        <v>4</v>
      </c>
      <c r="C30" s="32"/>
      <c r="D30" s="33"/>
      <c r="E30" s="140"/>
    </row>
    <row r="31" spans="1:7" x14ac:dyDescent="0.3">
      <c r="A31" s="16" t="s">
        <v>36</v>
      </c>
      <c r="B31" s="16" t="s">
        <v>5</v>
      </c>
      <c r="C31" s="32"/>
      <c r="D31" s="33"/>
      <c r="E31" s="140"/>
    </row>
    <row r="32" spans="1:7" x14ac:dyDescent="0.3">
      <c r="A32" s="16" t="s">
        <v>37</v>
      </c>
      <c r="B32" s="16" t="s">
        <v>63</v>
      </c>
      <c r="C32" s="78">
        <f>SUM(C33:C34)</f>
        <v>26637.3</v>
      </c>
      <c r="D32" s="78">
        <f>SUM(D33:D34)</f>
        <v>26637.3</v>
      </c>
      <c r="E32" s="140"/>
    </row>
    <row r="33" spans="1:7" x14ac:dyDescent="0.3">
      <c r="A33" s="17" t="s">
        <v>284</v>
      </c>
      <c r="B33" s="17" t="s">
        <v>56</v>
      </c>
      <c r="C33" s="33">
        <v>18100</v>
      </c>
      <c r="D33" s="33">
        <v>18100</v>
      </c>
      <c r="E33" s="140"/>
    </row>
    <row r="34" spans="1:7" x14ac:dyDescent="0.3">
      <c r="A34" s="17" t="s">
        <v>285</v>
      </c>
      <c r="B34" s="17" t="s">
        <v>55</v>
      </c>
      <c r="C34" s="33">
        <v>8537.2999999999993</v>
      </c>
      <c r="D34" s="33">
        <v>8537.2999999999993</v>
      </c>
      <c r="E34" s="140"/>
    </row>
    <row r="35" spans="1:7" x14ac:dyDescent="0.3">
      <c r="A35" s="16" t="s">
        <v>38</v>
      </c>
      <c r="B35" s="16" t="s">
        <v>49</v>
      </c>
      <c r="C35" s="33"/>
      <c r="D35" s="33"/>
      <c r="E35" s="140"/>
      <c r="G35" s="363"/>
    </row>
    <row r="36" spans="1:7" x14ac:dyDescent="0.3">
      <c r="A36" s="16" t="s">
        <v>39</v>
      </c>
      <c r="B36" s="16" t="s">
        <v>349</v>
      </c>
      <c r="C36" s="78">
        <f>SUM(C37:C42)</f>
        <v>263791.57</v>
      </c>
      <c r="D36" s="78">
        <f>SUM(D37:D42)</f>
        <v>263791.57</v>
      </c>
      <c r="E36" s="140"/>
    </row>
    <row r="37" spans="1:7" x14ac:dyDescent="0.3">
      <c r="A37" s="17" t="s">
        <v>346</v>
      </c>
      <c r="B37" s="17" t="s">
        <v>350</v>
      </c>
      <c r="C37" s="32">
        <v>258394.81</v>
      </c>
      <c r="D37" s="32">
        <v>258394.81</v>
      </c>
      <c r="E37" s="140"/>
    </row>
    <row r="38" spans="1:7" x14ac:dyDescent="0.3">
      <c r="A38" s="17" t="s">
        <v>347</v>
      </c>
      <c r="B38" s="17" t="s">
        <v>351</v>
      </c>
      <c r="C38" s="32">
        <v>0</v>
      </c>
      <c r="D38" s="32">
        <v>0</v>
      </c>
      <c r="E38" s="140"/>
    </row>
    <row r="39" spans="1:7" x14ac:dyDescent="0.3">
      <c r="A39" s="17" t="s">
        <v>348</v>
      </c>
      <c r="B39" s="17" t="s">
        <v>354</v>
      </c>
      <c r="C39" s="33">
        <v>3213.08</v>
      </c>
      <c r="D39" s="33">
        <v>3213.08</v>
      </c>
      <c r="E39" s="140"/>
    </row>
    <row r="40" spans="1:7" x14ac:dyDescent="0.3">
      <c r="A40" s="17" t="s">
        <v>353</v>
      </c>
      <c r="B40" s="17" t="s">
        <v>355</v>
      </c>
      <c r="C40" s="33">
        <v>0</v>
      </c>
      <c r="D40" s="33">
        <v>0</v>
      </c>
      <c r="E40" s="140"/>
    </row>
    <row r="41" spans="1:7" x14ac:dyDescent="0.3">
      <c r="A41" s="17" t="s">
        <v>356</v>
      </c>
      <c r="B41" s="17" t="s">
        <v>471</v>
      </c>
      <c r="C41" s="33">
        <v>0</v>
      </c>
      <c r="D41" s="33">
        <v>0</v>
      </c>
      <c r="E41" s="140"/>
    </row>
    <row r="42" spans="1:7" x14ac:dyDescent="0.3">
      <c r="A42" s="17" t="s">
        <v>472</v>
      </c>
      <c r="B42" s="17" t="s">
        <v>352</v>
      </c>
      <c r="C42" s="33">
        <v>2183.6799999999998</v>
      </c>
      <c r="D42" s="33">
        <v>2183.6799999999998</v>
      </c>
      <c r="E42" s="140"/>
    </row>
    <row r="43" spans="1:7" ht="30" x14ac:dyDescent="0.3">
      <c r="A43" s="16" t="s">
        <v>40</v>
      </c>
      <c r="B43" s="16" t="s">
        <v>28</v>
      </c>
      <c r="C43" s="33">
        <v>4795</v>
      </c>
      <c r="D43" s="33">
        <v>4795</v>
      </c>
      <c r="E43" s="140"/>
      <c r="F43" s="363"/>
      <c r="G43" s="354"/>
    </row>
    <row r="44" spans="1:7" ht="18" x14ac:dyDescent="0.3">
      <c r="A44" s="16" t="s">
        <v>41</v>
      </c>
      <c r="B44" s="16" t="s">
        <v>24</v>
      </c>
      <c r="C44" s="33">
        <v>1238</v>
      </c>
      <c r="D44" s="33">
        <v>1238</v>
      </c>
      <c r="E44" s="140"/>
      <c r="G44" s="354"/>
    </row>
    <row r="45" spans="1:7" x14ac:dyDescent="0.3">
      <c r="A45" s="16" t="s">
        <v>42</v>
      </c>
      <c r="B45" s="16" t="s">
        <v>25</v>
      </c>
      <c r="C45" s="33">
        <v>14000</v>
      </c>
      <c r="D45" s="33">
        <v>14000</v>
      </c>
      <c r="E45" s="140"/>
      <c r="G45" s="363"/>
    </row>
    <row r="46" spans="1:7" x14ac:dyDescent="0.3">
      <c r="A46" s="16" t="s">
        <v>43</v>
      </c>
      <c r="B46" s="16" t="s">
        <v>26</v>
      </c>
      <c r="C46" s="33">
        <v>690</v>
      </c>
      <c r="D46" s="33">
        <v>690</v>
      </c>
      <c r="E46" s="140"/>
      <c r="G46" s="363"/>
    </row>
    <row r="47" spans="1:7" x14ac:dyDescent="0.3">
      <c r="A47" s="16" t="s">
        <v>44</v>
      </c>
      <c r="B47" s="16" t="s">
        <v>290</v>
      </c>
      <c r="C47" s="78">
        <f>SUM(C48:C50)</f>
        <v>148613.75</v>
      </c>
      <c r="D47" s="78">
        <f>SUM(D48:D50)</f>
        <v>148613.75</v>
      </c>
      <c r="E47" s="140"/>
    </row>
    <row r="48" spans="1:7" ht="18" x14ac:dyDescent="0.3">
      <c r="A48" s="92" t="s">
        <v>361</v>
      </c>
      <c r="B48" s="92" t="s">
        <v>364</v>
      </c>
      <c r="C48" s="33">
        <v>147363.75</v>
      </c>
      <c r="D48" s="33">
        <v>147363.75</v>
      </c>
      <c r="E48" s="140"/>
      <c r="F48" s="476"/>
      <c r="G48" s="354"/>
    </row>
    <row r="49" spans="1:8" x14ac:dyDescent="0.3">
      <c r="A49" s="92" t="s">
        <v>362</v>
      </c>
      <c r="B49" s="92" t="s">
        <v>363</v>
      </c>
      <c r="C49" s="33">
        <v>1250</v>
      </c>
      <c r="D49" s="33">
        <v>1250</v>
      </c>
      <c r="E49" s="140"/>
    </row>
    <row r="50" spans="1:8" x14ac:dyDescent="0.3">
      <c r="A50" s="92" t="s">
        <v>365</v>
      </c>
      <c r="B50" s="92" t="s">
        <v>366</v>
      </c>
      <c r="C50" s="32"/>
      <c r="D50" s="33"/>
      <c r="E50" s="140"/>
    </row>
    <row r="51" spans="1:8" ht="26.25" customHeight="1" x14ac:dyDescent="0.3">
      <c r="A51" s="16" t="s">
        <v>45</v>
      </c>
      <c r="B51" s="16" t="s">
        <v>29</v>
      </c>
      <c r="C51" s="32"/>
      <c r="D51" s="33"/>
      <c r="E51" s="140"/>
    </row>
    <row r="52" spans="1:8" ht="18" x14ac:dyDescent="0.3">
      <c r="A52" s="16" t="s">
        <v>46</v>
      </c>
      <c r="B52" s="16" t="s">
        <v>6</v>
      </c>
      <c r="C52" s="33">
        <v>3966.1899999999996</v>
      </c>
      <c r="D52" s="33">
        <v>3966.1899999999996</v>
      </c>
      <c r="E52" s="140"/>
      <c r="G52" s="354"/>
    </row>
    <row r="53" spans="1:8" ht="30" x14ac:dyDescent="0.3">
      <c r="A53" s="14">
        <v>1.3</v>
      </c>
      <c r="B53" s="82" t="s">
        <v>399</v>
      </c>
      <c r="C53" s="79">
        <f>SUM(C54:C55)</f>
        <v>0</v>
      </c>
      <c r="D53" s="79">
        <f>SUM(D54:D55)</f>
        <v>0</v>
      </c>
      <c r="E53" s="140"/>
    </row>
    <row r="54" spans="1:8" ht="30" x14ac:dyDescent="0.3">
      <c r="A54" s="16" t="s">
        <v>50</v>
      </c>
      <c r="B54" s="16" t="s">
        <v>48</v>
      </c>
      <c r="C54" s="32"/>
      <c r="D54" s="33"/>
      <c r="E54" s="140"/>
    </row>
    <row r="55" spans="1:8" x14ac:dyDescent="0.3">
      <c r="A55" s="16" t="s">
        <v>51</v>
      </c>
      <c r="B55" s="16" t="s">
        <v>47</v>
      </c>
      <c r="C55" s="32"/>
      <c r="D55" s="33"/>
      <c r="E55" s="140"/>
    </row>
    <row r="56" spans="1:8" x14ac:dyDescent="0.3">
      <c r="A56" s="14">
        <v>1.4</v>
      </c>
      <c r="B56" s="14" t="s">
        <v>401</v>
      </c>
      <c r="C56" s="32"/>
      <c r="D56" s="33"/>
      <c r="E56" s="140"/>
    </row>
    <row r="57" spans="1:8" x14ac:dyDescent="0.3">
      <c r="A57" s="14">
        <v>1.5</v>
      </c>
      <c r="B57" s="14" t="s">
        <v>7</v>
      </c>
      <c r="C57" s="35"/>
      <c r="D57" s="38"/>
      <c r="E57" s="140"/>
    </row>
    <row r="58" spans="1:8" x14ac:dyDescent="0.3">
      <c r="A58" s="14">
        <v>1.6</v>
      </c>
      <c r="B58" s="43" t="s">
        <v>8</v>
      </c>
      <c r="C58" s="79">
        <f>SUM(C59:C63)</f>
        <v>10812.400000000001</v>
      </c>
      <c r="D58" s="79">
        <f>SUM(D59:D63)</f>
        <v>10812.400000000001</v>
      </c>
      <c r="E58" s="140"/>
    </row>
    <row r="59" spans="1:8" x14ac:dyDescent="0.3">
      <c r="A59" s="16" t="s">
        <v>291</v>
      </c>
      <c r="B59" s="44" t="s">
        <v>52</v>
      </c>
      <c r="C59" s="38">
        <v>5037.79</v>
      </c>
      <c r="D59" s="38">
        <v>5037.79</v>
      </c>
      <c r="E59" s="140"/>
    </row>
    <row r="60" spans="1:8" ht="30" x14ac:dyDescent="0.3">
      <c r="A60" s="16" t="s">
        <v>292</v>
      </c>
      <c r="B60" s="44" t="s">
        <v>54</v>
      </c>
      <c r="C60" s="35"/>
      <c r="D60" s="38"/>
      <c r="E60" s="140"/>
    </row>
    <row r="61" spans="1:8" x14ac:dyDescent="0.3">
      <c r="A61" s="16" t="s">
        <v>293</v>
      </c>
      <c r="B61" s="44" t="s">
        <v>53</v>
      </c>
      <c r="C61" s="38"/>
      <c r="D61" s="38"/>
      <c r="E61" s="140"/>
    </row>
    <row r="62" spans="1:8" ht="18" x14ac:dyDescent="0.3">
      <c r="A62" s="16" t="s">
        <v>294</v>
      </c>
      <c r="B62" s="44" t="s">
        <v>27</v>
      </c>
      <c r="C62" s="38">
        <v>4869.66</v>
      </c>
      <c r="D62" s="38">
        <v>4869.66</v>
      </c>
      <c r="E62" s="140"/>
      <c r="G62" s="362"/>
    </row>
    <row r="63" spans="1:8" x14ac:dyDescent="0.3">
      <c r="A63" s="16" t="s">
        <v>330</v>
      </c>
      <c r="B63" s="204" t="s">
        <v>331</v>
      </c>
      <c r="C63" s="205">
        <v>904.95</v>
      </c>
      <c r="D63" s="205">
        <v>904.95</v>
      </c>
      <c r="E63" s="140"/>
      <c r="G63" s="21">
        <v>443.06</v>
      </c>
      <c r="H63" s="476">
        <f>C63+G63</f>
        <v>1348.01</v>
      </c>
    </row>
    <row r="64" spans="1:8" x14ac:dyDescent="0.3">
      <c r="A64" s="13">
        <v>2</v>
      </c>
      <c r="B64" s="45" t="s">
        <v>106</v>
      </c>
      <c r="C64" s="270"/>
      <c r="D64" s="112">
        <f>SUM(D65:D70)</f>
        <v>1855</v>
      </c>
      <c r="E64" s="140"/>
    </row>
    <row r="65" spans="1:5" x14ac:dyDescent="0.3">
      <c r="A65" s="15">
        <v>2.1</v>
      </c>
      <c r="B65" s="46" t="s">
        <v>100</v>
      </c>
      <c r="C65" s="270"/>
      <c r="D65" s="40"/>
      <c r="E65" s="140"/>
    </row>
    <row r="66" spans="1:5" x14ac:dyDescent="0.3">
      <c r="A66" s="15">
        <v>2.2000000000000002</v>
      </c>
      <c r="B66" s="46" t="s">
        <v>104</v>
      </c>
      <c r="C66" s="272"/>
      <c r="D66" s="41"/>
      <c r="E66" s="140"/>
    </row>
    <row r="67" spans="1:5" x14ac:dyDescent="0.3">
      <c r="A67" s="15">
        <v>2.2999999999999998</v>
      </c>
      <c r="B67" s="46" t="s">
        <v>103</v>
      </c>
      <c r="C67" s="272"/>
      <c r="D67" s="41"/>
      <c r="E67" s="140"/>
    </row>
    <row r="68" spans="1:5" x14ac:dyDescent="0.3">
      <c r="A68" s="15">
        <v>2.4</v>
      </c>
      <c r="B68" s="46" t="s">
        <v>105</v>
      </c>
      <c r="C68" s="272"/>
      <c r="D68" s="41"/>
      <c r="E68" s="140"/>
    </row>
    <row r="69" spans="1:5" x14ac:dyDescent="0.3">
      <c r="A69" s="15">
        <v>2.5</v>
      </c>
      <c r="B69" s="46" t="s">
        <v>101</v>
      </c>
      <c r="C69" s="272"/>
      <c r="D69" s="41">
        <v>1855</v>
      </c>
      <c r="E69" s="140"/>
    </row>
    <row r="70" spans="1:5" x14ac:dyDescent="0.3">
      <c r="A70" s="15">
        <v>2.6</v>
      </c>
      <c r="B70" s="46" t="s">
        <v>102</v>
      </c>
      <c r="C70" s="272"/>
      <c r="D70" s="41"/>
      <c r="E70" s="140"/>
    </row>
    <row r="71" spans="1:5" s="2" customFormat="1" x14ac:dyDescent="0.3">
      <c r="A71" s="13">
        <v>3</v>
      </c>
      <c r="B71" s="268" t="s">
        <v>433</v>
      </c>
      <c r="C71" s="271"/>
      <c r="D71" s="269"/>
      <c r="E71" s="99"/>
    </row>
    <row r="72" spans="1:5" s="2" customFormat="1" x14ac:dyDescent="0.3">
      <c r="A72" s="13">
        <v>4</v>
      </c>
      <c r="B72" s="13" t="s">
        <v>248</v>
      </c>
      <c r="C72" s="271">
        <f>SUM(C73:C74)</f>
        <v>0</v>
      </c>
      <c r="D72" s="80">
        <f>SUM(D73:D74)</f>
        <v>0</v>
      </c>
      <c r="E72" s="99"/>
    </row>
    <row r="73" spans="1:5" s="2" customFormat="1" x14ac:dyDescent="0.3">
      <c r="A73" s="15">
        <v>4.0999999999999996</v>
      </c>
      <c r="B73" s="15" t="s">
        <v>249</v>
      </c>
      <c r="C73" s="8"/>
      <c r="D73" s="8"/>
      <c r="E73" s="99"/>
    </row>
    <row r="74" spans="1:5" s="2" customFormat="1" x14ac:dyDescent="0.3">
      <c r="A74" s="15">
        <v>4.2</v>
      </c>
      <c r="B74" s="15" t="s">
        <v>250</v>
      </c>
      <c r="C74" s="8"/>
      <c r="D74" s="8"/>
      <c r="E74" s="99"/>
    </row>
    <row r="75" spans="1:5" s="2" customFormat="1" x14ac:dyDescent="0.3">
      <c r="A75" s="13">
        <v>5</v>
      </c>
      <c r="B75" s="266" t="s">
        <v>274</v>
      </c>
      <c r="C75" s="8"/>
      <c r="D75" s="80"/>
      <c r="E75" s="99"/>
    </row>
    <row r="76" spans="1:5" s="2" customFormat="1" x14ac:dyDescent="0.3">
      <c r="A76" s="278"/>
      <c r="B76" s="278"/>
      <c r="C76" s="12"/>
      <c r="D76" s="12"/>
      <c r="E76" s="99"/>
    </row>
    <row r="77" spans="1:5" s="2" customFormat="1" x14ac:dyDescent="0.3">
      <c r="A77" s="490" t="s">
        <v>473</v>
      </c>
      <c r="B77" s="490"/>
      <c r="C77" s="490"/>
      <c r="D77" s="490"/>
      <c r="E77" s="99"/>
    </row>
    <row r="78" spans="1:5" s="2" customFormat="1" x14ac:dyDescent="0.3">
      <c r="A78" s="278"/>
      <c r="B78" s="278"/>
      <c r="C78" s="12"/>
      <c r="D78" s="12"/>
      <c r="E78" s="99"/>
    </row>
    <row r="79" spans="1:5" s="23" customFormat="1" ht="12.75" x14ac:dyDescent="0.2"/>
    <row r="80" spans="1:5" s="2" customFormat="1" x14ac:dyDescent="0.3">
      <c r="A80" s="64" t="s">
        <v>107</v>
      </c>
      <c r="E80" s="360"/>
    </row>
    <row r="81" spans="1:5" s="2" customFormat="1" x14ac:dyDescent="0.3">
      <c r="E81"/>
    </row>
    <row r="82" spans="1:5" s="2" customFormat="1" x14ac:dyDescent="0.3">
      <c r="D82" s="12"/>
      <c r="E82"/>
    </row>
    <row r="83" spans="1:5" s="2" customFormat="1" x14ac:dyDescent="0.3">
      <c r="A83"/>
      <c r="B83" s="42" t="s">
        <v>474</v>
      </c>
      <c r="D83" s="12"/>
      <c r="E83"/>
    </row>
    <row r="84" spans="1:5" s="2" customFormat="1" x14ac:dyDescent="0.3">
      <c r="A84"/>
      <c r="B84" s="491" t="s">
        <v>475</v>
      </c>
      <c r="C84" s="491"/>
      <c r="D84" s="491"/>
      <c r="E84"/>
    </row>
    <row r="85" spans="1:5" customFormat="1" ht="12.75" x14ac:dyDescent="0.2">
      <c r="B85" s="60" t="s">
        <v>476</v>
      </c>
    </row>
    <row r="86" spans="1:5" s="2" customFormat="1" x14ac:dyDescent="0.3">
      <c r="A86" s="11"/>
      <c r="B86" s="491" t="s">
        <v>477</v>
      </c>
      <c r="C86" s="491"/>
      <c r="D86" s="491"/>
    </row>
    <row r="87" spans="1:5" s="23" customFormat="1" ht="12.75" x14ac:dyDescent="0.2"/>
    <row r="88" spans="1:5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view="pageBreakPreview" zoomScale="70" zoomScaleNormal="100" zoomScaleSheetLayoutView="70" workbookViewId="0">
      <selection activeCell="A6" sqref="A6"/>
    </sheetView>
  </sheetViews>
  <sheetFormatPr defaultRowHeight="15" x14ac:dyDescent="0.3"/>
  <cols>
    <col min="1" max="1" width="9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327</v>
      </c>
      <c r="B1" s="72"/>
      <c r="C1" s="489" t="s">
        <v>110</v>
      </c>
      <c r="D1" s="489"/>
      <c r="E1" s="86"/>
    </row>
    <row r="2" spans="1:5" s="6" customFormat="1" x14ac:dyDescent="0.3">
      <c r="A2" s="69" t="s">
        <v>321</v>
      </c>
      <c r="B2" s="72"/>
      <c r="C2" s="487" t="s">
        <v>662</v>
      </c>
      <c r="D2" s="488"/>
      <c r="E2" s="86"/>
    </row>
    <row r="3" spans="1:5" s="6" customFormat="1" x14ac:dyDescent="0.3">
      <c r="A3" s="71" t="s">
        <v>141</v>
      </c>
      <c r="B3" s="69"/>
      <c r="C3" s="151"/>
      <c r="D3" s="151"/>
      <c r="E3" s="86"/>
    </row>
    <row r="4" spans="1:5" s="6" customFormat="1" x14ac:dyDescent="0.3">
      <c r="A4" s="71"/>
      <c r="B4" s="71"/>
      <c r="C4" s="151"/>
      <c r="D4" s="151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113" t="s">
        <v>490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0"/>
      <c r="B8" s="150"/>
      <c r="C8" s="73"/>
      <c r="D8" s="73"/>
      <c r="E8" s="86"/>
    </row>
    <row r="9" spans="1:5" s="6" customFormat="1" ht="30" x14ac:dyDescent="0.3">
      <c r="A9" s="84" t="s">
        <v>64</v>
      </c>
      <c r="B9" s="84" t="s">
        <v>326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322</v>
      </c>
      <c r="B10" s="93" t="s">
        <v>478</v>
      </c>
      <c r="C10" s="4">
        <v>2227.23</v>
      </c>
      <c r="D10" s="4">
        <v>2227.23</v>
      </c>
      <c r="E10" s="88"/>
    </row>
    <row r="11" spans="1:5" s="10" customFormat="1" x14ac:dyDescent="0.2">
      <c r="A11" s="93" t="s">
        <v>323</v>
      </c>
      <c r="B11" s="93" t="s">
        <v>479</v>
      </c>
      <c r="C11" s="4">
        <v>132.30000000000001</v>
      </c>
      <c r="D11" s="4">
        <v>132.30000000000001</v>
      </c>
      <c r="E11" s="89"/>
    </row>
    <row r="12" spans="1:5" s="10" customFormat="1" ht="17.25" customHeight="1" x14ac:dyDescent="0.2">
      <c r="A12" s="93" t="s">
        <v>324</v>
      </c>
      <c r="B12" s="93" t="s">
        <v>486</v>
      </c>
      <c r="C12" s="4">
        <v>120</v>
      </c>
      <c r="D12" s="4">
        <v>120</v>
      </c>
      <c r="E12" s="89"/>
    </row>
    <row r="13" spans="1:5" s="10" customFormat="1" ht="18" customHeight="1" x14ac:dyDescent="0.2">
      <c r="A13" s="93" t="s">
        <v>325</v>
      </c>
      <c r="B13" s="93" t="s">
        <v>484</v>
      </c>
      <c r="C13" s="4">
        <v>110</v>
      </c>
      <c r="D13" s="4">
        <v>110</v>
      </c>
      <c r="E13" s="89"/>
    </row>
    <row r="14" spans="1:5" s="10" customFormat="1" x14ac:dyDescent="0.2">
      <c r="A14" s="93" t="s">
        <v>480</v>
      </c>
      <c r="B14" s="93" t="s">
        <v>487</v>
      </c>
      <c r="C14" s="4">
        <v>1002</v>
      </c>
      <c r="D14" s="4">
        <v>1002</v>
      </c>
      <c r="E14" s="89"/>
    </row>
    <row r="15" spans="1:5" s="10" customFormat="1" x14ac:dyDescent="0.2">
      <c r="A15" s="93" t="s">
        <v>481</v>
      </c>
      <c r="B15" s="93" t="s">
        <v>485</v>
      </c>
      <c r="C15" s="4">
        <v>700</v>
      </c>
      <c r="D15" s="4">
        <v>700</v>
      </c>
      <c r="E15" s="89"/>
    </row>
    <row r="16" spans="1:5" s="10" customFormat="1" x14ac:dyDescent="0.2">
      <c r="A16" s="93" t="s">
        <v>482</v>
      </c>
      <c r="B16" s="93" t="s">
        <v>488</v>
      </c>
      <c r="C16" s="4">
        <v>50</v>
      </c>
      <c r="D16" s="4">
        <v>50</v>
      </c>
      <c r="E16" s="89"/>
    </row>
    <row r="17" spans="1:9" s="10" customFormat="1" x14ac:dyDescent="0.2">
      <c r="A17" s="93" t="s">
        <v>483</v>
      </c>
      <c r="B17" s="93" t="s">
        <v>489</v>
      </c>
      <c r="C17" s="4">
        <v>1544</v>
      </c>
      <c r="D17" s="4">
        <v>1544</v>
      </c>
      <c r="E17" s="89"/>
    </row>
    <row r="18" spans="1:9" s="10" customFormat="1" x14ac:dyDescent="0.2">
      <c r="A18" s="82" t="s">
        <v>273</v>
      </c>
      <c r="B18" s="82"/>
      <c r="C18" s="4"/>
      <c r="D18" s="4"/>
      <c r="E18" s="89"/>
    </row>
    <row r="19" spans="1:9" x14ac:dyDescent="0.3">
      <c r="A19" s="94"/>
      <c r="B19" s="94" t="s">
        <v>328</v>
      </c>
      <c r="C19" s="81">
        <f>SUM(C10:C18)</f>
        <v>5885.5300000000007</v>
      </c>
      <c r="D19" s="81">
        <f>SUM(D10:D18)</f>
        <v>5885.5300000000007</v>
      </c>
      <c r="E19" s="91"/>
    </row>
    <row r="20" spans="1:9" x14ac:dyDescent="0.3">
      <c r="A20" s="42"/>
      <c r="B20" s="42"/>
    </row>
    <row r="21" spans="1:9" x14ac:dyDescent="0.3">
      <c r="A21" s="2" t="s">
        <v>418</v>
      </c>
      <c r="E21" s="5"/>
    </row>
    <row r="22" spans="1:9" x14ac:dyDescent="0.3">
      <c r="A22" s="2" t="s">
        <v>403</v>
      </c>
    </row>
    <row r="23" spans="1:9" x14ac:dyDescent="0.3">
      <c r="A23" s="203" t="s">
        <v>404</v>
      </c>
    </row>
    <row r="24" spans="1:9" x14ac:dyDescent="0.3">
      <c r="A24" s="203"/>
    </row>
    <row r="25" spans="1:9" x14ac:dyDescent="0.3">
      <c r="A25" s="203" t="s">
        <v>344</v>
      </c>
    </row>
    <row r="26" spans="1:9" s="23" customFormat="1" ht="12.75" x14ac:dyDescent="0.2"/>
    <row r="27" spans="1:9" x14ac:dyDescent="0.3">
      <c r="A27" s="64" t="s">
        <v>107</v>
      </c>
      <c r="E27" s="5"/>
    </row>
    <row r="28" spans="1:9" x14ac:dyDescent="0.3">
      <c r="E28"/>
      <c r="F28"/>
      <c r="G28"/>
      <c r="H28"/>
      <c r="I28"/>
    </row>
    <row r="29" spans="1:9" x14ac:dyDescent="0.3">
      <c r="D29" s="12"/>
      <c r="E29"/>
      <c r="F29"/>
      <c r="G29"/>
      <c r="H29"/>
      <c r="I29"/>
    </row>
    <row r="30" spans="1:9" x14ac:dyDescent="0.3">
      <c r="A30" s="64"/>
      <c r="B30" s="64" t="s">
        <v>267</v>
      </c>
      <c r="D30" s="12"/>
      <c r="E30"/>
      <c r="F30"/>
      <c r="G30"/>
      <c r="H30"/>
      <c r="I30"/>
    </row>
    <row r="31" spans="1:9" x14ac:dyDescent="0.3">
      <c r="B31" s="2" t="s">
        <v>266</v>
      </c>
      <c r="D31" s="12"/>
      <c r="E31"/>
      <c r="F31"/>
      <c r="G31"/>
      <c r="H31"/>
      <c r="I31"/>
    </row>
    <row r="32" spans="1:9" customFormat="1" ht="12.75" x14ac:dyDescent="0.2">
      <c r="A32" s="60"/>
      <c r="B32" s="60" t="s">
        <v>140</v>
      </c>
    </row>
    <row r="33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7"/>
  <sheetViews>
    <sheetView zoomScaleNormal="100" zoomScaleSheetLayoutView="100" workbookViewId="0">
      <selection activeCell="E204" sqref="E204"/>
    </sheetView>
  </sheetViews>
  <sheetFormatPr defaultRowHeight="12.75" x14ac:dyDescent="0.2"/>
  <cols>
    <col min="1" max="1" width="6.42578125" style="173" customWidth="1"/>
    <col min="2" max="2" width="20.85546875" style="173" customWidth="1"/>
    <col min="3" max="3" width="26" style="173" customWidth="1"/>
    <col min="4" max="4" width="17" style="173" customWidth="1"/>
    <col min="5" max="5" width="36.140625" style="173" customWidth="1"/>
    <col min="6" max="6" width="14.7109375" style="173" customWidth="1"/>
    <col min="7" max="7" width="15.5703125" style="173" customWidth="1"/>
    <col min="8" max="8" width="14.7109375" style="173" customWidth="1"/>
    <col min="9" max="9" width="29.7109375" style="173" customWidth="1"/>
    <col min="10" max="10" width="0" style="173" hidden="1" customWidth="1"/>
    <col min="11" max="16384" width="9.140625" style="173"/>
  </cols>
  <sheetData>
    <row r="1" spans="1:10" ht="15" x14ac:dyDescent="0.3">
      <c r="A1" s="69" t="s">
        <v>449</v>
      </c>
      <c r="B1" s="69"/>
      <c r="C1" s="72"/>
      <c r="D1" s="72"/>
      <c r="E1" s="72"/>
      <c r="F1" s="72"/>
      <c r="G1" s="369"/>
      <c r="H1" s="369"/>
      <c r="I1" s="489" t="s">
        <v>110</v>
      </c>
      <c r="J1" s="489"/>
    </row>
    <row r="2" spans="1:10" ht="15" x14ac:dyDescent="0.3">
      <c r="A2" s="71" t="s">
        <v>141</v>
      </c>
      <c r="B2" s="69"/>
      <c r="C2" s="72"/>
      <c r="D2" s="72"/>
      <c r="E2" s="72"/>
      <c r="F2" s="72"/>
      <c r="G2" s="369"/>
      <c r="H2" s="369"/>
      <c r="I2" s="481" t="s">
        <v>662</v>
      </c>
      <c r="J2" s="482"/>
    </row>
    <row r="3" spans="1:10" ht="15" x14ac:dyDescent="0.3">
      <c r="A3" s="71"/>
      <c r="B3" s="71"/>
      <c r="C3" s="69"/>
      <c r="D3" s="69"/>
      <c r="E3" s="69"/>
      <c r="F3" s="69"/>
      <c r="G3" s="369"/>
      <c r="H3" s="369"/>
      <c r="I3" s="369"/>
    </row>
    <row r="4" spans="1:10" ht="15" x14ac:dyDescent="0.3">
      <c r="A4" s="72" t="str">
        <f>'[4]ფორმა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10" ht="15" x14ac:dyDescent="0.3">
      <c r="A5" s="413" t="s">
        <v>490</v>
      </c>
      <c r="B5" s="75"/>
      <c r="C5" s="75"/>
      <c r="D5" s="75"/>
      <c r="E5" s="75"/>
      <c r="F5" s="75"/>
      <c r="G5" s="76"/>
      <c r="H5" s="76"/>
      <c r="I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10" ht="15" x14ac:dyDescent="0.2">
      <c r="A7" s="368"/>
      <c r="B7" s="368"/>
      <c r="C7" s="368"/>
      <c r="D7" s="368"/>
      <c r="E7" s="368"/>
      <c r="F7" s="368"/>
      <c r="G7" s="73"/>
      <c r="H7" s="73"/>
      <c r="I7" s="73"/>
    </row>
    <row r="8" spans="1:10" ht="45" x14ac:dyDescent="0.2">
      <c r="A8" s="85" t="s">
        <v>64</v>
      </c>
      <c r="B8" s="85" t="s">
        <v>333</v>
      </c>
      <c r="C8" s="85" t="s">
        <v>334</v>
      </c>
      <c r="D8" s="85" t="s">
        <v>227</v>
      </c>
      <c r="E8" s="85" t="s">
        <v>338</v>
      </c>
      <c r="F8" s="85" t="s">
        <v>342</v>
      </c>
      <c r="G8" s="74" t="s">
        <v>10</v>
      </c>
      <c r="H8" s="74" t="s">
        <v>9</v>
      </c>
      <c r="I8" s="74" t="s">
        <v>381</v>
      </c>
      <c r="J8" s="217" t="s">
        <v>341</v>
      </c>
    </row>
    <row r="9" spans="1:10" ht="30" x14ac:dyDescent="0.2">
      <c r="A9" s="93">
        <v>1</v>
      </c>
      <c r="B9" s="93" t="s">
        <v>825</v>
      </c>
      <c r="C9" s="93" t="s">
        <v>826</v>
      </c>
      <c r="D9" s="93" t="s">
        <v>827</v>
      </c>
      <c r="E9" s="93" t="s">
        <v>828</v>
      </c>
      <c r="F9" s="93" t="s">
        <v>0</v>
      </c>
      <c r="G9" s="4">
        <v>500</v>
      </c>
      <c r="H9" s="4">
        <v>500</v>
      </c>
      <c r="I9" s="4">
        <v>100</v>
      </c>
      <c r="J9" s="217"/>
    </row>
    <row r="10" spans="1:10" ht="15" x14ac:dyDescent="0.2">
      <c r="A10" s="93">
        <v>2</v>
      </c>
      <c r="B10" s="93" t="s">
        <v>829</v>
      </c>
      <c r="C10" s="93" t="s">
        <v>830</v>
      </c>
      <c r="D10" s="93" t="s">
        <v>831</v>
      </c>
      <c r="E10" s="93" t="s">
        <v>832</v>
      </c>
      <c r="F10" s="93" t="s">
        <v>0</v>
      </c>
      <c r="G10" s="4">
        <v>750</v>
      </c>
      <c r="H10" s="4">
        <v>750</v>
      </c>
      <c r="I10" s="4">
        <v>150</v>
      </c>
      <c r="J10" s="217"/>
    </row>
    <row r="11" spans="1:10" ht="30" x14ac:dyDescent="0.2">
      <c r="A11" s="93">
        <v>3</v>
      </c>
      <c r="B11" s="93" t="s">
        <v>833</v>
      </c>
      <c r="C11" s="93" t="s">
        <v>834</v>
      </c>
      <c r="D11" s="93" t="s">
        <v>835</v>
      </c>
      <c r="E11" s="93" t="s">
        <v>836</v>
      </c>
      <c r="F11" s="93" t="s">
        <v>0</v>
      </c>
      <c r="G11" s="4">
        <v>125</v>
      </c>
      <c r="H11" s="4">
        <v>125</v>
      </c>
      <c r="I11" s="4">
        <v>25</v>
      </c>
      <c r="J11" s="217"/>
    </row>
    <row r="12" spans="1:10" ht="15" x14ac:dyDescent="0.2">
      <c r="A12" s="93">
        <v>4</v>
      </c>
      <c r="B12" s="93" t="s">
        <v>829</v>
      </c>
      <c r="C12" s="93" t="s">
        <v>837</v>
      </c>
      <c r="D12" s="93" t="s">
        <v>838</v>
      </c>
      <c r="E12" s="93" t="s">
        <v>832</v>
      </c>
      <c r="F12" s="93" t="s">
        <v>0</v>
      </c>
      <c r="G12" s="4">
        <v>375</v>
      </c>
      <c r="H12" s="4">
        <v>375</v>
      </c>
      <c r="I12" s="4">
        <v>75</v>
      </c>
      <c r="J12" s="217"/>
    </row>
    <row r="13" spans="1:10" ht="30" x14ac:dyDescent="0.2">
      <c r="A13" s="93">
        <v>5</v>
      </c>
      <c r="B13" s="93" t="s">
        <v>839</v>
      </c>
      <c r="C13" s="93" t="s">
        <v>840</v>
      </c>
      <c r="D13" s="93" t="s">
        <v>841</v>
      </c>
      <c r="E13" s="93" t="s">
        <v>842</v>
      </c>
      <c r="F13" s="93" t="s">
        <v>0</v>
      </c>
      <c r="G13" s="4">
        <v>250</v>
      </c>
      <c r="H13" s="4">
        <v>250</v>
      </c>
      <c r="I13" s="4">
        <v>50</v>
      </c>
      <c r="J13" s="217"/>
    </row>
    <row r="14" spans="1:10" ht="15" x14ac:dyDescent="0.2">
      <c r="A14" s="93">
        <v>6</v>
      </c>
      <c r="B14" s="93" t="s">
        <v>843</v>
      </c>
      <c r="C14" s="93" t="s">
        <v>844</v>
      </c>
      <c r="D14" s="93" t="s">
        <v>845</v>
      </c>
      <c r="E14" s="93" t="s">
        <v>846</v>
      </c>
      <c r="F14" s="93" t="s">
        <v>0</v>
      </c>
      <c r="G14" s="4">
        <v>100</v>
      </c>
      <c r="H14" s="4">
        <v>100</v>
      </c>
      <c r="I14" s="4">
        <v>20</v>
      </c>
      <c r="J14" s="217"/>
    </row>
    <row r="15" spans="1:10" ht="30" x14ac:dyDescent="0.2">
      <c r="A15" s="93">
        <v>7</v>
      </c>
      <c r="B15" s="93" t="s">
        <v>847</v>
      </c>
      <c r="C15" s="93" t="s">
        <v>848</v>
      </c>
      <c r="D15" s="93" t="s">
        <v>849</v>
      </c>
      <c r="E15" s="93" t="s">
        <v>850</v>
      </c>
      <c r="F15" s="93" t="s">
        <v>0</v>
      </c>
      <c r="G15" s="4">
        <v>2500</v>
      </c>
      <c r="H15" s="4">
        <v>2500</v>
      </c>
      <c r="I15" s="4">
        <v>500</v>
      </c>
      <c r="J15" s="217"/>
    </row>
    <row r="16" spans="1:10" ht="30" x14ac:dyDescent="0.2">
      <c r="A16" s="93">
        <v>8</v>
      </c>
      <c r="B16" s="93" t="s">
        <v>839</v>
      </c>
      <c r="C16" s="93" t="s">
        <v>840</v>
      </c>
      <c r="D16" s="93" t="s">
        <v>841</v>
      </c>
      <c r="E16" s="93" t="s">
        <v>842</v>
      </c>
      <c r="F16" s="93" t="s">
        <v>341</v>
      </c>
      <c r="G16" s="4">
        <v>4500</v>
      </c>
      <c r="H16" s="4">
        <v>4500</v>
      </c>
      <c r="I16" s="4">
        <v>900</v>
      </c>
      <c r="J16" s="217"/>
    </row>
    <row r="17" spans="1:10" ht="15" x14ac:dyDescent="0.2">
      <c r="A17" s="93">
        <v>9</v>
      </c>
      <c r="B17" s="93" t="s">
        <v>851</v>
      </c>
      <c r="C17" s="93" t="s">
        <v>852</v>
      </c>
      <c r="D17" s="93" t="s">
        <v>853</v>
      </c>
      <c r="E17" s="93" t="s">
        <v>854</v>
      </c>
      <c r="F17" s="93" t="s">
        <v>341</v>
      </c>
      <c r="G17" s="4">
        <v>875</v>
      </c>
      <c r="H17" s="4">
        <v>875</v>
      </c>
      <c r="I17" s="4">
        <v>175</v>
      </c>
      <c r="J17" s="217"/>
    </row>
    <row r="18" spans="1:10" ht="30" x14ac:dyDescent="0.2">
      <c r="A18" s="93">
        <v>10</v>
      </c>
      <c r="B18" s="93" t="s">
        <v>855</v>
      </c>
      <c r="C18" s="93" t="s">
        <v>856</v>
      </c>
      <c r="D18" s="93" t="s">
        <v>857</v>
      </c>
      <c r="E18" s="93" t="s">
        <v>858</v>
      </c>
      <c r="F18" s="93" t="s">
        <v>341</v>
      </c>
      <c r="G18" s="4">
        <v>1000</v>
      </c>
      <c r="H18" s="4">
        <v>1000</v>
      </c>
      <c r="I18" s="4">
        <v>200</v>
      </c>
      <c r="J18" s="217"/>
    </row>
    <row r="19" spans="1:10" ht="30" x14ac:dyDescent="0.2">
      <c r="A19" s="93">
        <v>11</v>
      </c>
      <c r="B19" s="93" t="s">
        <v>859</v>
      </c>
      <c r="C19" s="93" t="s">
        <v>860</v>
      </c>
      <c r="D19" s="93" t="s">
        <v>861</v>
      </c>
      <c r="E19" s="93" t="s">
        <v>862</v>
      </c>
      <c r="F19" s="93" t="s">
        <v>341</v>
      </c>
      <c r="G19" s="4">
        <v>1250</v>
      </c>
      <c r="H19" s="4">
        <v>1250</v>
      </c>
      <c r="I19" s="4">
        <v>250</v>
      </c>
      <c r="J19" s="217"/>
    </row>
    <row r="20" spans="1:10" ht="30" x14ac:dyDescent="0.2">
      <c r="A20" s="93">
        <v>12</v>
      </c>
      <c r="B20" s="93" t="s">
        <v>863</v>
      </c>
      <c r="C20" s="93" t="s">
        <v>864</v>
      </c>
      <c r="D20" s="93" t="s">
        <v>865</v>
      </c>
      <c r="E20" s="93" t="s">
        <v>866</v>
      </c>
      <c r="F20" s="93" t="s">
        <v>341</v>
      </c>
      <c r="G20" s="4">
        <v>2250</v>
      </c>
      <c r="H20" s="4">
        <v>2250</v>
      </c>
      <c r="I20" s="4">
        <v>450</v>
      </c>
      <c r="J20" s="217"/>
    </row>
    <row r="21" spans="1:10" ht="15" x14ac:dyDescent="0.2">
      <c r="A21" s="93">
        <v>13</v>
      </c>
      <c r="B21" s="93" t="s">
        <v>867</v>
      </c>
      <c r="C21" s="93" t="s">
        <v>868</v>
      </c>
      <c r="D21" s="93" t="s">
        <v>869</v>
      </c>
      <c r="E21" s="93" t="s">
        <v>870</v>
      </c>
      <c r="F21" s="93" t="s">
        <v>341</v>
      </c>
      <c r="G21" s="4">
        <v>3800</v>
      </c>
      <c r="H21" s="4">
        <v>3800</v>
      </c>
      <c r="I21" s="4">
        <v>760</v>
      </c>
      <c r="J21" s="217"/>
    </row>
    <row r="22" spans="1:10" ht="30" x14ac:dyDescent="0.2">
      <c r="A22" s="93">
        <v>14</v>
      </c>
      <c r="B22" s="93" t="s">
        <v>859</v>
      </c>
      <c r="C22" s="93" t="s">
        <v>871</v>
      </c>
      <c r="D22" s="93" t="s">
        <v>872</v>
      </c>
      <c r="E22" s="93" t="s">
        <v>873</v>
      </c>
      <c r="F22" s="93" t="s">
        <v>341</v>
      </c>
      <c r="G22" s="4">
        <v>1000</v>
      </c>
      <c r="H22" s="4">
        <v>1000</v>
      </c>
      <c r="I22" s="4">
        <v>200</v>
      </c>
      <c r="J22" s="217"/>
    </row>
    <row r="23" spans="1:10" ht="30" x14ac:dyDescent="0.2">
      <c r="A23" s="93">
        <v>15</v>
      </c>
      <c r="B23" s="93" t="s">
        <v>833</v>
      </c>
      <c r="C23" s="93" t="s">
        <v>834</v>
      </c>
      <c r="D23" s="93" t="s">
        <v>835</v>
      </c>
      <c r="E23" s="93" t="s">
        <v>836</v>
      </c>
      <c r="F23" s="93" t="s">
        <v>341</v>
      </c>
      <c r="G23" s="4">
        <v>1750</v>
      </c>
      <c r="H23" s="4">
        <v>1750</v>
      </c>
      <c r="I23" s="4">
        <v>350</v>
      </c>
      <c r="J23" s="217"/>
    </row>
    <row r="24" spans="1:10" ht="30" x14ac:dyDescent="0.2">
      <c r="A24" s="93">
        <v>16</v>
      </c>
      <c r="B24" s="93" t="s">
        <v>874</v>
      </c>
      <c r="C24" s="93" t="s">
        <v>875</v>
      </c>
      <c r="D24" s="93" t="s">
        <v>876</v>
      </c>
      <c r="E24" s="93" t="s">
        <v>877</v>
      </c>
      <c r="F24" s="93" t="s">
        <v>341</v>
      </c>
      <c r="G24" s="4">
        <v>1750</v>
      </c>
      <c r="H24" s="4">
        <v>1750</v>
      </c>
      <c r="I24" s="4">
        <v>350</v>
      </c>
      <c r="J24" s="217"/>
    </row>
    <row r="25" spans="1:10" ht="30" x14ac:dyDescent="0.2">
      <c r="A25" s="93">
        <v>17</v>
      </c>
      <c r="B25" s="93" t="s">
        <v>878</v>
      </c>
      <c r="C25" s="93" t="s">
        <v>860</v>
      </c>
      <c r="D25" s="93" t="s">
        <v>879</v>
      </c>
      <c r="E25" s="93" t="s">
        <v>877</v>
      </c>
      <c r="F25" s="93" t="s">
        <v>341</v>
      </c>
      <c r="G25" s="4">
        <v>1750</v>
      </c>
      <c r="H25" s="4">
        <v>1750</v>
      </c>
      <c r="I25" s="4">
        <v>350</v>
      </c>
      <c r="J25" s="217"/>
    </row>
    <row r="26" spans="1:10" ht="30" x14ac:dyDescent="0.2">
      <c r="A26" s="93">
        <v>18</v>
      </c>
      <c r="B26" s="93" t="s">
        <v>880</v>
      </c>
      <c r="C26" s="93" t="s">
        <v>881</v>
      </c>
      <c r="D26" s="93" t="s">
        <v>882</v>
      </c>
      <c r="E26" s="93" t="s">
        <v>883</v>
      </c>
      <c r="F26" s="93" t="s">
        <v>341</v>
      </c>
      <c r="G26" s="4">
        <v>2000</v>
      </c>
      <c r="H26" s="4">
        <v>2000</v>
      </c>
      <c r="I26" s="4">
        <v>400</v>
      </c>
      <c r="J26" s="217"/>
    </row>
    <row r="27" spans="1:10" ht="30" x14ac:dyDescent="0.2">
      <c r="A27" s="93">
        <v>19</v>
      </c>
      <c r="B27" s="93" t="s">
        <v>884</v>
      </c>
      <c r="C27" s="93" t="s">
        <v>885</v>
      </c>
      <c r="D27" s="93" t="s">
        <v>886</v>
      </c>
      <c r="E27" s="93" t="s">
        <v>883</v>
      </c>
      <c r="F27" s="93" t="s">
        <v>341</v>
      </c>
      <c r="G27" s="4">
        <v>1000</v>
      </c>
      <c r="H27" s="4">
        <v>1000</v>
      </c>
      <c r="I27" s="4">
        <v>200</v>
      </c>
      <c r="J27" s="217"/>
    </row>
    <row r="28" spans="1:10" ht="15" x14ac:dyDescent="0.2">
      <c r="A28" s="93">
        <v>20</v>
      </c>
      <c r="B28" s="93" t="s">
        <v>887</v>
      </c>
      <c r="C28" s="93" t="s">
        <v>888</v>
      </c>
      <c r="D28" s="93" t="s">
        <v>889</v>
      </c>
      <c r="E28" s="93" t="s">
        <v>890</v>
      </c>
      <c r="F28" s="93" t="s">
        <v>341</v>
      </c>
      <c r="G28" s="4">
        <v>625</v>
      </c>
      <c r="H28" s="4">
        <v>625</v>
      </c>
      <c r="I28" s="4">
        <v>125</v>
      </c>
      <c r="J28" s="217"/>
    </row>
    <row r="29" spans="1:10" ht="15" x14ac:dyDescent="0.2">
      <c r="A29" s="93">
        <v>21</v>
      </c>
      <c r="B29" s="93" t="s">
        <v>891</v>
      </c>
      <c r="C29" s="93" t="s">
        <v>892</v>
      </c>
      <c r="D29" s="93" t="s">
        <v>893</v>
      </c>
      <c r="E29" s="93" t="s">
        <v>890</v>
      </c>
      <c r="F29" s="93" t="s">
        <v>341</v>
      </c>
      <c r="G29" s="4">
        <v>250</v>
      </c>
      <c r="H29" s="4">
        <v>250</v>
      </c>
      <c r="I29" s="4">
        <v>50</v>
      </c>
      <c r="J29" s="217"/>
    </row>
    <row r="30" spans="1:10" ht="30" x14ac:dyDescent="0.2">
      <c r="A30" s="93">
        <v>22</v>
      </c>
      <c r="B30" s="93" t="s">
        <v>833</v>
      </c>
      <c r="C30" s="93" t="s">
        <v>894</v>
      </c>
      <c r="D30" s="93" t="s">
        <v>895</v>
      </c>
      <c r="E30" s="93" t="s">
        <v>896</v>
      </c>
      <c r="F30" s="93" t="s">
        <v>341</v>
      </c>
      <c r="G30" s="4">
        <v>2000</v>
      </c>
      <c r="H30" s="4">
        <v>2000</v>
      </c>
      <c r="I30" s="4">
        <v>400</v>
      </c>
      <c r="J30" s="217"/>
    </row>
    <row r="31" spans="1:10" ht="30" x14ac:dyDescent="0.2">
      <c r="A31" s="93">
        <v>23</v>
      </c>
      <c r="B31" s="93" t="s">
        <v>897</v>
      </c>
      <c r="C31" s="93" t="s">
        <v>848</v>
      </c>
      <c r="D31" s="93" t="s">
        <v>849</v>
      </c>
      <c r="E31" s="93" t="s">
        <v>850</v>
      </c>
      <c r="F31" s="93" t="s">
        <v>341</v>
      </c>
      <c r="G31" s="4">
        <v>2850</v>
      </c>
      <c r="H31" s="4">
        <v>2850</v>
      </c>
      <c r="I31" s="4">
        <v>570</v>
      </c>
      <c r="J31" s="217"/>
    </row>
    <row r="32" spans="1:10" ht="30" x14ac:dyDescent="0.2">
      <c r="A32" s="93">
        <v>24</v>
      </c>
      <c r="B32" s="93" t="s">
        <v>898</v>
      </c>
      <c r="C32" s="93" t="s">
        <v>899</v>
      </c>
      <c r="D32" s="93" t="s">
        <v>900</v>
      </c>
      <c r="E32" s="93" t="s">
        <v>828</v>
      </c>
      <c r="F32" s="93" t="s">
        <v>341</v>
      </c>
      <c r="G32" s="4">
        <v>2000</v>
      </c>
      <c r="H32" s="4">
        <v>2000</v>
      </c>
      <c r="I32" s="4">
        <v>400</v>
      </c>
      <c r="J32" s="217"/>
    </row>
    <row r="33" spans="1:10" ht="30" x14ac:dyDescent="0.2">
      <c r="A33" s="93">
        <v>25</v>
      </c>
      <c r="B33" s="93" t="s">
        <v>825</v>
      </c>
      <c r="C33" s="93" t="s">
        <v>826</v>
      </c>
      <c r="D33" s="93" t="s">
        <v>827</v>
      </c>
      <c r="E33" s="93" t="s">
        <v>828</v>
      </c>
      <c r="F33" s="93" t="s">
        <v>341</v>
      </c>
      <c r="G33" s="4">
        <v>2000</v>
      </c>
      <c r="H33" s="4">
        <v>2000</v>
      </c>
      <c r="I33" s="4">
        <v>400</v>
      </c>
      <c r="J33" s="217"/>
    </row>
    <row r="34" spans="1:10" ht="30" x14ac:dyDescent="0.2">
      <c r="A34" s="93">
        <v>26</v>
      </c>
      <c r="B34" s="93" t="s">
        <v>891</v>
      </c>
      <c r="C34" s="93" t="s">
        <v>901</v>
      </c>
      <c r="D34" s="93" t="s">
        <v>902</v>
      </c>
      <c r="E34" s="93" t="s">
        <v>903</v>
      </c>
      <c r="F34" s="93" t="s">
        <v>341</v>
      </c>
      <c r="G34" s="4">
        <v>1250</v>
      </c>
      <c r="H34" s="4">
        <v>1250</v>
      </c>
      <c r="I34" s="4">
        <v>250</v>
      </c>
      <c r="J34" s="217"/>
    </row>
    <row r="35" spans="1:10" ht="30" x14ac:dyDescent="0.2">
      <c r="A35" s="93">
        <v>27</v>
      </c>
      <c r="B35" s="93" t="s">
        <v>904</v>
      </c>
      <c r="C35" s="93" t="s">
        <v>905</v>
      </c>
      <c r="D35" s="93" t="s">
        <v>906</v>
      </c>
      <c r="E35" s="93" t="s">
        <v>907</v>
      </c>
      <c r="F35" s="93" t="s">
        <v>341</v>
      </c>
      <c r="G35" s="4">
        <v>500</v>
      </c>
      <c r="H35" s="4">
        <v>500</v>
      </c>
      <c r="I35" s="4">
        <v>100</v>
      </c>
      <c r="J35" s="217"/>
    </row>
    <row r="36" spans="1:10" ht="30" x14ac:dyDescent="0.2">
      <c r="A36" s="93">
        <v>28</v>
      </c>
      <c r="B36" s="93" t="s">
        <v>859</v>
      </c>
      <c r="C36" s="93" t="s">
        <v>908</v>
      </c>
      <c r="D36" s="93" t="s">
        <v>909</v>
      </c>
      <c r="E36" s="93" t="s">
        <v>907</v>
      </c>
      <c r="F36" s="93" t="s">
        <v>341</v>
      </c>
      <c r="G36" s="4">
        <v>500</v>
      </c>
      <c r="H36" s="4">
        <v>500</v>
      </c>
      <c r="I36" s="4">
        <v>100</v>
      </c>
      <c r="J36" s="217"/>
    </row>
    <row r="37" spans="1:10" ht="15" x14ac:dyDescent="0.2">
      <c r="A37" s="93">
        <v>29</v>
      </c>
      <c r="B37" s="93" t="s">
        <v>910</v>
      </c>
      <c r="C37" s="93" t="s">
        <v>911</v>
      </c>
      <c r="D37" s="93" t="s">
        <v>912</v>
      </c>
      <c r="E37" s="93" t="s">
        <v>913</v>
      </c>
      <c r="F37" s="93" t="s">
        <v>341</v>
      </c>
      <c r="G37" s="4">
        <v>2250</v>
      </c>
      <c r="H37" s="4">
        <v>2250</v>
      </c>
      <c r="I37" s="4">
        <v>450</v>
      </c>
      <c r="J37" s="217"/>
    </row>
    <row r="38" spans="1:10" ht="15" x14ac:dyDescent="0.2">
      <c r="A38" s="93">
        <v>30</v>
      </c>
      <c r="B38" s="93" t="s">
        <v>914</v>
      </c>
      <c r="C38" s="93" t="s">
        <v>915</v>
      </c>
      <c r="D38" s="93" t="s">
        <v>916</v>
      </c>
      <c r="E38" s="93" t="s">
        <v>913</v>
      </c>
      <c r="F38" s="93" t="s">
        <v>341</v>
      </c>
      <c r="G38" s="4">
        <v>750</v>
      </c>
      <c r="H38" s="4">
        <v>750</v>
      </c>
      <c r="I38" s="4">
        <v>150</v>
      </c>
      <c r="J38" s="217"/>
    </row>
    <row r="39" spans="1:10" ht="15" x14ac:dyDescent="0.2">
      <c r="A39" s="93">
        <v>31</v>
      </c>
      <c r="B39" s="93" t="s">
        <v>904</v>
      </c>
      <c r="C39" s="93" t="s">
        <v>917</v>
      </c>
      <c r="D39" s="93" t="s">
        <v>918</v>
      </c>
      <c r="E39" s="93" t="s">
        <v>913</v>
      </c>
      <c r="F39" s="93" t="s">
        <v>341</v>
      </c>
      <c r="G39" s="4">
        <v>4500</v>
      </c>
      <c r="H39" s="4">
        <v>4500</v>
      </c>
      <c r="I39" s="4">
        <v>900</v>
      </c>
      <c r="J39" s="217"/>
    </row>
    <row r="40" spans="1:10" ht="15" x14ac:dyDescent="0.2">
      <c r="A40" s="93">
        <v>32</v>
      </c>
      <c r="B40" s="93" t="s">
        <v>859</v>
      </c>
      <c r="C40" s="93" t="s">
        <v>919</v>
      </c>
      <c r="D40" s="93" t="s">
        <v>920</v>
      </c>
      <c r="E40" s="93" t="s">
        <v>913</v>
      </c>
      <c r="F40" s="93" t="s">
        <v>341</v>
      </c>
      <c r="G40" s="4">
        <v>4500</v>
      </c>
      <c r="H40" s="4">
        <v>4500</v>
      </c>
      <c r="I40" s="4">
        <v>900</v>
      </c>
      <c r="J40" s="217"/>
    </row>
    <row r="41" spans="1:10" ht="15" x14ac:dyDescent="0.2">
      <c r="A41" s="93">
        <v>33</v>
      </c>
      <c r="B41" s="93" t="s">
        <v>829</v>
      </c>
      <c r="C41" s="93" t="s">
        <v>837</v>
      </c>
      <c r="D41" s="93" t="s">
        <v>838</v>
      </c>
      <c r="E41" s="93" t="s">
        <v>832</v>
      </c>
      <c r="F41" s="93" t="s">
        <v>341</v>
      </c>
      <c r="G41" s="4">
        <v>3750</v>
      </c>
      <c r="H41" s="4">
        <v>3750</v>
      </c>
      <c r="I41" s="4">
        <v>750</v>
      </c>
      <c r="J41" s="217"/>
    </row>
    <row r="42" spans="1:10" ht="15" x14ac:dyDescent="0.2">
      <c r="A42" s="93">
        <v>34</v>
      </c>
      <c r="B42" s="93" t="s">
        <v>921</v>
      </c>
      <c r="C42" s="93" t="s">
        <v>922</v>
      </c>
      <c r="D42" s="93" t="s">
        <v>923</v>
      </c>
      <c r="E42" s="93" t="s">
        <v>924</v>
      </c>
      <c r="F42" s="93" t="s">
        <v>341</v>
      </c>
      <c r="G42" s="4">
        <v>1750</v>
      </c>
      <c r="H42" s="4">
        <v>1750</v>
      </c>
      <c r="I42" s="4">
        <v>350</v>
      </c>
      <c r="J42" s="217"/>
    </row>
    <row r="43" spans="1:10" ht="15" x14ac:dyDescent="0.2">
      <c r="A43" s="93">
        <v>35</v>
      </c>
      <c r="B43" s="93" t="s">
        <v>863</v>
      </c>
      <c r="C43" s="93" t="s">
        <v>925</v>
      </c>
      <c r="D43" s="93" t="s">
        <v>926</v>
      </c>
      <c r="E43" s="93" t="s">
        <v>832</v>
      </c>
      <c r="F43" s="93" t="s">
        <v>341</v>
      </c>
      <c r="G43" s="4">
        <v>440</v>
      </c>
      <c r="H43" s="4">
        <v>440</v>
      </c>
      <c r="I43" s="4">
        <v>88</v>
      </c>
      <c r="J43" s="217"/>
    </row>
    <row r="44" spans="1:10" ht="15" x14ac:dyDescent="0.2">
      <c r="A44" s="93">
        <v>36</v>
      </c>
      <c r="B44" s="93" t="s">
        <v>927</v>
      </c>
      <c r="C44" s="93" t="s">
        <v>928</v>
      </c>
      <c r="D44" s="93" t="s">
        <v>929</v>
      </c>
      <c r="E44" s="93" t="s">
        <v>930</v>
      </c>
      <c r="F44" s="93" t="s">
        <v>341</v>
      </c>
      <c r="G44" s="4">
        <v>310</v>
      </c>
      <c r="H44" s="4">
        <v>310</v>
      </c>
      <c r="I44" s="4">
        <v>62</v>
      </c>
      <c r="J44" s="217"/>
    </row>
    <row r="45" spans="1:10" ht="15" x14ac:dyDescent="0.2">
      <c r="A45" s="93">
        <v>37</v>
      </c>
      <c r="B45" s="93" t="s">
        <v>931</v>
      </c>
      <c r="C45" s="93" t="s">
        <v>932</v>
      </c>
      <c r="D45" s="93" t="s">
        <v>933</v>
      </c>
      <c r="E45" s="93" t="s">
        <v>924</v>
      </c>
      <c r="F45" s="93" t="s">
        <v>341</v>
      </c>
      <c r="G45" s="4">
        <v>500</v>
      </c>
      <c r="H45" s="4">
        <v>500</v>
      </c>
      <c r="I45" s="4">
        <v>100</v>
      </c>
      <c r="J45" s="217"/>
    </row>
    <row r="46" spans="1:10" ht="15" x14ac:dyDescent="0.2">
      <c r="A46" s="93">
        <v>38</v>
      </c>
      <c r="B46" s="93" t="s">
        <v>934</v>
      </c>
      <c r="C46" s="93" t="s">
        <v>935</v>
      </c>
      <c r="D46" s="93" t="s">
        <v>936</v>
      </c>
      <c r="E46" s="93" t="s">
        <v>937</v>
      </c>
      <c r="F46" s="93" t="s">
        <v>341</v>
      </c>
      <c r="G46" s="4">
        <v>250</v>
      </c>
      <c r="H46" s="4">
        <v>250</v>
      </c>
      <c r="I46" s="4">
        <v>50</v>
      </c>
      <c r="J46" s="217"/>
    </row>
    <row r="47" spans="1:10" ht="15" x14ac:dyDescent="0.2">
      <c r="A47" s="93">
        <v>39</v>
      </c>
      <c r="B47" s="93" t="s">
        <v>938</v>
      </c>
      <c r="C47" s="93" t="s">
        <v>939</v>
      </c>
      <c r="D47" s="93" t="s">
        <v>940</v>
      </c>
      <c r="E47" s="93" t="s">
        <v>832</v>
      </c>
      <c r="F47" s="93" t="s">
        <v>341</v>
      </c>
      <c r="G47" s="4">
        <v>450</v>
      </c>
      <c r="H47" s="4">
        <v>450</v>
      </c>
      <c r="I47" s="4">
        <v>90</v>
      </c>
      <c r="J47" s="217"/>
    </row>
    <row r="48" spans="1:10" ht="15" x14ac:dyDescent="0.2">
      <c r="A48" s="93">
        <v>40</v>
      </c>
      <c r="B48" s="93" t="s">
        <v>941</v>
      </c>
      <c r="C48" s="93" t="s">
        <v>942</v>
      </c>
      <c r="D48" s="475" t="s">
        <v>943</v>
      </c>
      <c r="E48" s="93" t="s">
        <v>937</v>
      </c>
      <c r="F48" s="93" t="s">
        <v>341</v>
      </c>
      <c r="G48" s="4">
        <v>300</v>
      </c>
      <c r="H48" s="4">
        <v>300</v>
      </c>
      <c r="I48" s="4">
        <v>60</v>
      </c>
      <c r="J48" s="217"/>
    </row>
    <row r="49" spans="1:10" ht="15" x14ac:dyDescent="0.2">
      <c r="A49" s="93">
        <v>41</v>
      </c>
      <c r="B49" s="93" t="s">
        <v>944</v>
      </c>
      <c r="C49" s="93" t="s">
        <v>945</v>
      </c>
      <c r="D49" s="93" t="s">
        <v>946</v>
      </c>
      <c r="E49" s="93" t="s">
        <v>832</v>
      </c>
      <c r="F49" s="93" t="s">
        <v>341</v>
      </c>
      <c r="G49" s="4">
        <v>437.5</v>
      </c>
      <c r="H49" s="4">
        <v>437.5</v>
      </c>
      <c r="I49" s="4">
        <v>87.5</v>
      </c>
      <c r="J49" s="217"/>
    </row>
    <row r="50" spans="1:10" ht="15" x14ac:dyDescent="0.2">
      <c r="A50" s="93">
        <v>42</v>
      </c>
      <c r="B50" s="93" t="s">
        <v>947</v>
      </c>
      <c r="C50" s="93" t="s">
        <v>948</v>
      </c>
      <c r="D50" s="93" t="s">
        <v>949</v>
      </c>
      <c r="E50" s="93" t="s">
        <v>930</v>
      </c>
      <c r="F50" s="93" t="s">
        <v>341</v>
      </c>
      <c r="G50" s="4">
        <v>312.5</v>
      </c>
      <c r="H50" s="4">
        <v>312.5</v>
      </c>
      <c r="I50" s="4">
        <v>62.5</v>
      </c>
      <c r="J50" s="217"/>
    </row>
    <row r="51" spans="1:10" ht="15" x14ac:dyDescent="0.2">
      <c r="A51" s="93">
        <v>43</v>
      </c>
      <c r="B51" s="93" t="s">
        <v>950</v>
      </c>
      <c r="C51" s="93" t="s">
        <v>951</v>
      </c>
      <c r="D51" s="93" t="s">
        <v>952</v>
      </c>
      <c r="E51" s="93" t="s">
        <v>832</v>
      </c>
      <c r="F51" s="93" t="s">
        <v>341</v>
      </c>
      <c r="G51" s="4">
        <v>1050</v>
      </c>
      <c r="H51" s="4">
        <v>1050</v>
      </c>
      <c r="I51" s="4">
        <v>210</v>
      </c>
      <c r="J51" s="217"/>
    </row>
    <row r="52" spans="1:10" ht="15" x14ac:dyDescent="0.2">
      <c r="A52" s="93">
        <v>44</v>
      </c>
      <c r="B52" s="93" t="s">
        <v>953</v>
      </c>
      <c r="C52" s="93" t="s">
        <v>954</v>
      </c>
      <c r="D52" s="93" t="s">
        <v>955</v>
      </c>
      <c r="E52" s="93" t="s">
        <v>937</v>
      </c>
      <c r="F52" s="93" t="s">
        <v>341</v>
      </c>
      <c r="G52" s="4">
        <v>150</v>
      </c>
      <c r="H52" s="4">
        <v>150</v>
      </c>
      <c r="I52" s="4">
        <v>30</v>
      </c>
      <c r="J52" s="217"/>
    </row>
    <row r="53" spans="1:10" ht="15" x14ac:dyDescent="0.2">
      <c r="A53" s="93">
        <v>45</v>
      </c>
      <c r="B53" s="93" t="s">
        <v>956</v>
      </c>
      <c r="C53" s="93" t="s">
        <v>957</v>
      </c>
      <c r="D53" s="93" t="s">
        <v>958</v>
      </c>
      <c r="E53" s="93" t="s">
        <v>930</v>
      </c>
      <c r="F53" s="93" t="s">
        <v>341</v>
      </c>
      <c r="G53" s="4">
        <v>150</v>
      </c>
      <c r="H53" s="4">
        <v>150</v>
      </c>
      <c r="I53" s="4">
        <v>30</v>
      </c>
      <c r="J53" s="217"/>
    </row>
    <row r="54" spans="1:10" ht="15" x14ac:dyDescent="0.2">
      <c r="A54" s="93">
        <v>46</v>
      </c>
      <c r="B54" s="93" t="s">
        <v>843</v>
      </c>
      <c r="C54" s="93" t="s">
        <v>959</v>
      </c>
      <c r="D54" s="475" t="s">
        <v>960</v>
      </c>
      <c r="E54" s="93" t="s">
        <v>832</v>
      </c>
      <c r="F54" s="93" t="s">
        <v>341</v>
      </c>
      <c r="G54" s="4">
        <v>550</v>
      </c>
      <c r="H54" s="4">
        <v>550</v>
      </c>
      <c r="I54" s="4">
        <v>110</v>
      </c>
      <c r="J54" s="217"/>
    </row>
    <row r="55" spans="1:10" ht="15" x14ac:dyDescent="0.2">
      <c r="A55" s="93">
        <v>47</v>
      </c>
      <c r="B55" s="93" t="s">
        <v>961</v>
      </c>
      <c r="C55" s="93" t="s">
        <v>962</v>
      </c>
      <c r="D55" s="93" t="s">
        <v>963</v>
      </c>
      <c r="E55" s="93" t="s">
        <v>930</v>
      </c>
      <c r="F55" s="93" t="s">
        <v>341</v>
      </c>
      <c r="G55" s="4">
        <v>400</v>
      </c>
      <c r="H55" s="4">
        <v>400</v>
      </c>
      <c r="I55" s="4">
        <v>80</v>
      </c>
      <c r="J55" s="217"/>
    </row>
    <row r="56" spans="1:10" ht="15" x14ac:dyDescent="0.2">
      <c r="A56" s="93">
        <v>48</v>
      </c>
      <c r="B56" s="93" t="s">
        <v>964</v>
      </c>
      <c r="C56" s="93" t="s">
        <v>965</v>
      </c>
      <c r="D56" s="475" t="s">
        <v>966</v>
      </c>
      <c r="E56" s="93" t="s">
        <v>832</v>
      </c>
      <c r="F56" s="93" t="s">
        <v>341</v>
      </c>
      <c r="G56" s="4">
        <v>400</v>
      </c>
      <c r="H56" s="4">
        <v>400</v>
      </c>
      <c r="I56" s="4">
        <v>80</v>
      </c>
      <c r="J56" s="217"/>
    </row>
    <row r="57" spans="1:10" ht="15" x14ac:dyDescent="0.2">
      <c r="A57" s="93">
        <v>49</v>
      </c>
      <c r="B57" s="93" t="s">
        <v>967</v>
      </c>
      <c r="C57" s="93" t="s">
        <v>968</v>
      </c>
      <c r="D57" s="93" t="s">
        <v>969</v>
      </c>
      <c r="E57" s="93" t="s">
        <v>930</v>
      </c>
      <c r="F57" s="93" t="s">
        <v>341</v>
      </c>
      <c r="G57" s="4">
        <v>350</v>
      </c>
      <c r="H57" s="4">
        <v>350</v>
      </c>
      <c r="I57" s="4">
        <v>70</v>
      </c>
      <c r="J57" s="217"/>
    </row>
    <row r="58" spans="1:10" ht="15" x14ac:dyDescent="0.2">
      <c r="A58" s="93">
        <v>50</v>
      </c>
      <c r="B58" s="93" t="s">
        <v>970</v>
      </c>
      <c r="C58" s="93" t="s">
        <v>971</v>
      </c>
      <c r="D58" s="93" t="s">
        <v>972</v>
      </c>
      <c r="E58" s="93" t="s">
        <v>973</v>
      </c>
      <c r="F58" s="93" t="s">
        <v>341</v>
      </c>
      <c r="G58" s="4">
        <v>187.5</v>
      </c>
      <c r="H58" s="4">
        <v>187.5</v>
      </c>
      <c r="I58" s="4">
        <v>37.5</v>
      </c>
      <c r="J58" s="217"/>
    </row>
    <row r="59" spans="1:10" ht="15" x14ac:dyDescent="0.2">
      <c r="A59" s="93">
        <v>51</v>
      </c>
      <c r="B59" s="93" t="s">
        <v>974</v>
      </c>
      <c r="C59" s="93" t="s">
        <v>975</v>
      </c>
      <c r="D59" s="93" t="s">
        <v>976</v>
      </c>
      <c r="E59" s="93" t="s">
        <v>832</v>
      </c>
      <c r="F59" s="93" t="s">
        <v>341</v>
      </c>
      <c r="G59" s="4">
        <v>187.5</v>
      </c>
      <c r="H59" s="4">
        <v>187.5</v>
      </c>
      <c r="I59" s="4">
        <v>37.5</v>
      </c>
      <c r="J59" s="217"/>
    </row>
    <row r="60" spans="1:10" ht="15" x14ac:dyDescent="0.2">
      <c r="A60" s="93">
        <v>52</v>
      </c>
      <c r="B60" s="93" t="s">
        <v>977</v>
      </c>
      <c r="C60" s="93" t="s">
        <v>978</v>
      </c>
      <c r="D60" s="93" t="s">
        <v>979</v>
      </c>
      <c r="E60" s="93" t="s">
        <v>937</v>
      </c>
      <c r="F60" s="93" t="s">
        <v>341</v>
      </c>
      <c r="G60" s="4">
        <v>187.5</v>
      </c>
      <c r="H60" s="4">
        <v>187.5</v>
      </c>
      <c r="I60" s="4">
        <v>37.5</v>
      </c>
      <c r="J60" s="217"/>
    </row>
    <row r="61" spans="1:10" ht="15" x14ac:dyDescent="0.2">
      <c r="A61" s="93">
        <v>53</v>
      </c>
      <c r="B61" s="93" t="s">
        <v>980</v>
      </c>
      <c r="C61" s="93" t="s">
        <v>981</v>
      </c>
      <c r="D61" s="93" t="s">
        <v>982</v>
      </c>
      <c r="E61" s="93" t="s">
        <v>930</v>
      </c>
      <c r="F61" s="93" t="s">
        <v>341</v>
      </c>
      <c r="G61" s="4">
        <v>187.5</v>
      </c>
      <c r="H61" s="4">
        <v>187.5</v>
      </c>
      <c r="I61" s="4">
        <v>37.5</v>
      </c>
      <c r="J61" s="217"/>
    </row>
    <row r="62" spans="1:10" ht="15" x14ac:dyDescent="0.2">
      <c r="A62" s="93">
        <v>54</v>
      </c>
      <c r="B62" s="93" t="s">
        <v>878</v>
      </c>
      <c r="C62" s="93" t="s">
        <v>983</v>
      </c>
      <c r="D62" s="93" t="s">
        <v>984</v>
      </c>
      <c r="E62" s="93" t="s">
        <v>832</v>
      </c>
      <c r="F62" s="93" t="s">
        <v>341</v>
      </c>
      <c r="G62" s="4">
        <v>250</v>
      </c>
      <c r="H62" s="4">
        <v>250</v>
      </c>
      <c r="I62" s="4">
        <v>50</v>
      </c>
      <c r="J62" s="217"/>
    </row>
    <row r="63" spans="1:10" ht="15" x14ac:dyDescent="0.2">
      <c r="A63" s="93">
        <v>55</v>
      </c>
      <c r="B63" s="93" t="s">
        <v>985</v>
      </c>
      <c r="C63" s="93" t="s">
        <v>986</v>
      </c>
      <c r="D63" s="93" t="s">
        <v>987</v>
      </c>
      <c r="E63" s="93" t="s">
        <v>937</v>
      </c>
      <c r="F63" s="93" t="s">
        <v>341</v>
      </c>
      <c r="G63" s="4">
        <v>250</v>
      </c>
      <c r="H63" s="4">
        <v>250</v>
      </c>
      <c r="I63" s="4">
        <v>50</v>
      </c>
      <c r="J63" s="217"/>
    </row>
    <row r="64" spans="1:10" ht="15" x14ac:dyDescent="0.2">
      <c r="A64" s="93">
        <v>56</v>
      </c>
      <c r="B64" s="93" t="s">
        <v>988</v>
      </c>
      <c r="C64" s="93" t="s">
        <v>989</v>
      </c>
      <c r="D64" s="93" t="s">
        <v>990</v>
      </c>
      <c r="E64" s="93" t="s">
        <v>930</v>
      </c>
      <c r="F64" s="93" t="s">
        <v>341</v>
      </c>
      <c r="G64" s="4">
        <v>250</v>
      </c>
      <c r="H64" s="4">
        <v>250</v>
      </c>
      <c r="I64" s="4">
        <v>50</v>
      </c>
      <c r="J64" s="217"/>
    </row>
    <row r="65" spans="1:10" ht="15" x14ac:dyDescent="0.2">
      <c r="A65" s="93">
        <v>57</v>
      </c>
      <c r="B65" s="93" t="s">
        <v>991</v>
      </c>
      <c r="C65" s="93" t="s">
        <v>992</v>
      </c>
      <c r="D65" s="93" t="s">
        <v>993</v>
      </c>
      <c r="E65" s="93" t="s">
        <v>832</v>
      </c>
      <c r="F65" s="93" t="s">
        <v>341</v>
      </c>
      <c r="G65" s="4">
        <v>437.5</v>
      </c>
      <c r="H65" s="4">
        <v>437.5</v>
      </c>
      <c r="I65" s="4">
        <v>87.5</v>
      </c>
      <c r="J65" s="217"/>
    </row>
    <row r="66" spans="1:10" ht="15" x14ac:dyDescent="0.2">
      <c r="A66" s="93">
        <v>58</v>
      </c>
      <c r="B66" s="93" t="s">
        <v>851</v>
      </c>
      <c r="C66" s="93" t="s">
        <v>994</v>
      </c>
      <c r="D66" s="93" t="s">
        <v>995</v>
      </c>
      <c r="E66" s="93" t="s">
        <v>930</v>
      </c>
      <c r="F66" s="93" t="s">
        <v>341</v>
      </c>
      <c r="G66" s="4">
        <v>312.5</v>
      </c>
      <c r="H66" s="4">
        <v>312.5</v>
      </c>
      <c r="I66" s="4">
        <v>62.5</v>
      </c>
      <c r="J66" s="217"/>
    </row>
    <row r="67" spans="1:10" ht="15" x14ac:dyDescent="0.2">
      <c r="A67" s="93">
        <v>59</v>
      </c>
      <c r="B67" s="93" t="s">
        <v>996</v>
      </c>
      <c r="C67" s="93" t="s">
        <v>997</v>
      </c>
      <c r="D67" s="475" t="s">
        <v>998</v>
      </c>
      <c r="E67" s="93" t="s">
        <v>832</v>
      </c>
      <c r="F67" s="93" t="s">
        <v>341</v>
      </c>
      <c r="G67" s="4">
        <v>437.5</v>
      </c>
      <c r="H67" s="4">
        <v>437.5</v>
      </c>
      <c r="I67" s="4">
        <v>87.5</v>
      </c>
      <c r="J67" s="217"/>
    </row>
    <row r="68" spans="1:10" ht="15" x14ac:dyDescent="0.2">
      <c r="A68" s="93">
        <v>60</v>
      </c>
      <c r="B68" s="93" t="s">
        <v>947</v>
      </c>
      <c r="C68" s="93" t="s">
        <v>999</v>
      </c>
      <c r="D68" s="93" t="s">
        <v>1000</v>
      </c>
      <c r="E68" s="93" t="s">
        <v>930</v>
      </c>
      <c r="F68" s="93" t="s">
        <v>341</v>
      </c>
      <c r="G68" s="4">
        <v>312.5</v>
      </c>
      <c r="H68" s="4">
        <v>312.5</v>
      </c>
      <c r="I68" s="4">
        <v>62.5</v>
      </c>
      <c r="J68" s="217"/>
    </row>
    <row r="69" spans="1:10" ht="15" x14ac:dyDescent="0.2">
      <c r="A69" s="93">
        <v>61</v>
      </c>
      <c r="B69" s="93" t="s">
        <v>833</v>
      </c>
      <c r="C69" s="93" t="s">
        <v>1001</v>
      </c>
      <c r="D69" s="93" t="s">
        <v>1002</v>
      </c>
      <c r="E69" s="93" t="s">
        <v>924</v>
      </c>
      <c r="F69" s="93" t="s">
        <v>341</v>
      </c>
      <c r="G69" s="4">
        <v>875</v>
      </c>
      <c r="H69" s="4">
        <v>875</v>
      </c>
      <c r="I69" s="4">
        <v>175</v>
      </c>
      <c r="J69" s="217"/>
    </row>
    <row r="70" spans="1:10" ht="15" x14ac:dyDescent="0.2">
      <c r="A70" s="93">
        <v>62</v>
      </c>
      <c r="B70" s="93" t="s">
        <v>1003</v>
      </c>
      <c r="C70" s="93" t="s">
        <v>1004</v>
      </c>
      <c r="D70" s="93" t="s">
        <v>1005</v>
      </c>
      <c r="E70" s="93" t="s">
        <v>937</v>
      </c>
      <c r="F70" s="93" t="s">
        <v>341</v>
      </c>
      <c r="G70" s="4">
        <v>750</v>
      </c>
      <c r="H70" s="4">
        <v>750</v>
      </c>
      <c r="I70" s="4">
        <v>150</v>
      </c>
      <c r="J70" s="217"/>
    </row>
    <row r="71" spans="1:10" ht="15" x14ac:dyDescent="0.2">
      <c r="A71" s="93">
        <v>63</v>
      </c>
      <c r="B71" s="93" t="s">
        <v>833</v>
      </c>
      <c r="C71" s="93" t="s">
        <v>1006</v>
      </c>
      <c r="D71" s="93" t="s">
        <v>1007</v>
      </c>
      <c r="E71" s="93" t="s">
        <v>930</v>
      </c>
      <c r="F71" s="93" t="s">
        <v>341</v>
      </c>
      <c r="G71" s="4">
        <v>750</v>
      </c>
      <c r="H71" s="4">
        <v>750</v>
      </c>
      <c r="I71" s="4">
        <v>150</v>
      </c>
      <c r="J71" s="217"/>
    </row>
    <row r="72" spans="1:10" ht="15" x14ac:dyDescent="0.2">
      <c r="A72" s="93">
        <v>64</v>
      </c>
      <c r="B72" s="93" t="s">
        <v>891</v>
      </c>
      <c r="C72" s="93" t="s">
        <v>1008</v>
      </c>
      <c r="D72" s="93" t="s">
        <v>1009</v>
      </c>
      <c r="E72" s="93" t="s">
        <v>832</v>
      </c>
      <c r="F72" s="93" t="s">
        <v>341</v>
      </c>
      <c r="G72" s="4">
        <v>437.5</v>
      </c>
      <c r="H72" s="4">
        <v>437.5</v>
      </c>
      <c r="I72" s="4">
        <v>87.5</v>
      </c>
      <c r="J72" s="217"/>
    </row>
    <row r="73" spans="1:10" ht="15" x14ac:dyDescent="0.2">
      <c r="A73" s="93">
        <v>65</v>
      </c>
      <c r="B73" s="93" t="s">
        <v>1010</v>
      </c>
      <c r="C73" s="93" t="s">
        <v>1011</v>
      </c>
      <c r="D73" s="93" t="s">
        <v>1012</v>
      </c>
      <c r="E73" s="93" t="s">
        <v>930</v>
      </c>
      <c r="F73" s="93" t="s">
        <v>341</v>
      </c>
      <c r="G73" s="4">
        <v>312.5</v>
      </c>
      <c r="H73" s="4">
        <v>312.5</v>
      </c>
      <c r="I73" s="4">
        <v>62.5</v>
      </c>
      <c r="J73" s="217"/>
    </row>
    <row r="74" spans="1:10" ht="15" x14ac:dyDescent="0.2">
      <c r="A74" s="93">
        <v>66</v>
      </c>
      <c r="B74" s="93" t="s">
        <v>1013</v>
      </c>
      <c r="C74" s="93" t="s">
        <v>1014</v>
      </c>
      <c r="D74" s="93" t="s">
        <v>1015</v>
      </c>
      <c r="E74" s="93" t="s">
        <v>924</v>
      </c>
      <c r="F74" s="93" t="s">
        <v>341</v>
      </c>
      <c r="G74" s="4">
        <v>750</v>
      </c>
      <c r="H74" s="4">
        <v>750</v>
      </c>
      <c r="I74" s="4">
        <v>150</v>
      </c>
      <c r="J74" s="217"/>
    </row>
    <row r="75" spans="1:10" ht="15" x14ac:dyDescent="0.2">
      <c r="A75" s="93">
        <v>67</v>
      </c>
      <c r="B75" s="93" t="s">
        <v>833</v>
      </c>
      <c r="C75" s="93" t="s">
        <v>1016</v>
      </c>
      <c r="D75" s="93" t="s">
        <v>1017</v>
      </c>
      <c r="E75" s="93" t="s">
        <v>832</v>
      </c>
      <c r="F75" s="93" t="s">
        <v>341</v>
      </c>
      <c r="G75" s="4">
        <v>375</v>
      </c>
      <c r="H75" s="4">
        <v>375</v>
      </c>
      <c r="I75" s="4">
        <v>75</v>
      </c>
      <c r="J75" s="217"/>
    </row>
    <row r="76" spans="1:10" ht="15" x14ac:dyDescent="0.2">
      <c r="A76" s="93">
        <v>68</v>
      </c>
      <c r="B76" s="93" t="s">
        <v>1018</v>
      </c>
      <c r="C76" s="93" t="s">
        <v>1019</v>
      </c>
      <c r="D76" s="93" t="s">
        <v>1020</v>
      </c>
      <c r="E76" s="93" t="s">
        <v>937</v>
      </c>
      <c r="F76" s="93" t="s">
        <v>341</v>
      </c>
      <c r="G76" s="4">
        <v>375</v>
      </c>
      <c r="H76" s="4">
        <v>375</v>
      </c>
      <c r="I76" s="4">
        <v>75</v>
      </c>
      <c r="J76" s="217"/>
    </row>
    <row r="77" spans="1:10" ht="15" x14ac:dyDescent="0.2">
      <c r="A77" s="93">
        <v>69</v>
      </c>
      <c r="B77" s="93" t="s">
        <v>1021</v>
      </c>
      <c r="C77" s="93" t="s">
        <v>1022</v>
      </c>
      <c r="D77" s="93" t="s">
        <v>1023</v>
      </c>
      <c r="E77" s="93" t="s">
        <v>924</v>
      </c>
      <c r="F77" s="93" t="s">
        <v>341</v>
      </c>
      <c r="G77" s="4">
        <v>350</v>
      </c>
      <c r="H77" s="4">
        <v>350</v>
      </c>
      <c r="I77" s="4">
        <v>70</v>
      </c>
      <c r="J77" s="217"/>
    </row>
    <row r="78" spans="1:10" ht="15" x14ac:dyDescent="0.2">
      <c r="A78" s="93">
        <v>70</v>
      </c>
      <c r="B78" s="93" t="s">
        <v>1024</v>
      </c>
      <c r="C78" s="93" t="s">
        <v>1025</v>
      </c>
      <c r="D78" s="93" t="s">
        <v>1026</v>
      </c>
      <c r="E78" s="93" t="s">
        <v>832</v>
      </c>
      <c r="F78" s="93" t="s">
        <v>341</v>
      </c>
      <c r="G78" s="4">
        <v>200</v>
      </c>
      <c r="H78" s="4">
        <v>200</v>
      </c>
      <c r="I78" s="4">
        <v>40</v>
      </c>
      <c r="J78" s="217"/>
    </row>
    <row r="79" spans="1:10" ht="15" x14ac:dyDescent="0.2">
      <c r="A79" s="93">
        <v>71</v>
      </c>
      <c r="B79" s="93" t="s">
        <v>1027</v>
      </c>
      <c r="C79" s="93" t="s">
        <v>1028</v>
      </c>
      <c r="D79" s="93" t="s">
        <v>1029</v>
      </c>
      <c r="E79" s="93" t="s">
        <v>930</v>
      </c>
      <c r="F79" s="93" t="s">
        <v>341</v>
      </c>
      <c r="G79" s="4">
        <v>200</v>
      </c>
      <c r="H79" s="4">
        <v>200</v>
      </c>
      <c r="I79" s="4">
        <v>40</v>
      </c>
      <c r="J79" s="217"/>
    </row>
    <row r="80" spans="1:10" ht="15" x14ac:dyDescent="0.2">
      <c r="A80" s="93">
        <v>72</v>
      </c>
      <c r="B80" s="93" t="s">
        <v>1030</v>
      </c>
      <c r="C80" s="93" t="s">
        <v>1031</v>
      </c>
      <c r="D80" s="93" t="s">
        <v>1032</v>
      </c>
      <c r="E80" s="93" t="s">
        <v>924</v>
      </c>
      <c r="F80" s="93" t="s">
        <v>341</v>
      </c>
      <c r="G80" s="4">
        <v>800</v>
      </c>
      <c r="H80" s="4">
        <v>800</v>
      </c>
      <c r="I80" s="4">
        <v>160</v>
      </c>
      <c r="J80" s="217"/>
    </row>
    <row r="81" spans="1:10" ht="15" x14ac:dyDescent="0.2">
      <c r="A81" s="93">
        <v>73</v>
      </c>
      <c r="B81" s="93" t="s">
        <v>859</v>
      </c>
      <c r="C81" s="93" t="s">
        <v>1033</v>
      </c>
      <c r="D81" s="93" t="s">
        <v>1034</v>
      </c>
      <c r="E81" s="93" t="s">
        <v>832</v>
      </c>
      <c r="F81" s="93" t="s">
        <v>341</v>
      </c>
      <c r="G81" s="4">
        <v>700</v>
      </c>
      <c r="H81" s="4">
        <v>700</v>
      </c>
      <c r="I81" s="4">
        <v>140</v>
      </c>
      <c r="J81" s="217"/>
    </row>
    <row r="82" spans="1:10" ht="15" x14ac:dyDescent="0.2">
      <c r="A82" s="93">
        <v>74</v>
      </c>
      <c r="B82" s="93" t="s">
        <v>829</v>
      </c>
      <c r="C82" s="93" t="s">
        <v>1035</v>
      </c>
      <c r="D82" s="93" t="s">
        <v>1036</v>
      </c>
      <c r="E82" s="93" t="s">
        <v>924</v>
      </c>
      <c r="F82" s="93" t="s">
        <v>341</v>
      </c>
      <c r="G82" s="4">
        <v>125</v>
      </c>
      <c r="H82" s="4">
        <v>125</v>
      </c>
      <c r="I82" s="4">
        <v>25</v>
      </c>
      <c r="J82" s="217"/>
    </row>
    <row r="83" spans="1:10" ht="15" x14ac:dyDescent="0.2">
      <c r="A83" s="93">
        <v>75</v>
      </c>
      <c r="B83" s="93" t="s">
        <v>1037</v>
      </c>
      <c r="C83" s="93" t="s">
        <v>1038</v>
      </c>
      <c r="D83" s="93" t="s">
        <v>1039</v>
      </c>
      <c r="E83" s="93" t="s">
        <v>1040</v>
      </c>
      <c r="F83" s="93" t="s">
        <v>341</v>
      </c>
      <c r="G83" s="4">
        <v>500</v>
      </c>
      <c r="H83" s="4">
        <v>500</v>
      </c>
      <c r="I83" s="4">
        <v>0</v>
      </c>
      <c r="J83" s="217"/>
    </row>
    <row r="84" spans="1:10" ht="15" x14ac:dyDescent="0.2">
      <c r="A84" s="93">
        <v>76</v>
      </c>
      <c r="B84" s="93" t="s">
        <v>1041</v>
      </c>
      <c r="C84" s="93" t="s">
        <v>1042</v>
      </c>
      <c r="D84" s="93" t="s">
        <v>1043</v>
      </c>
      <c r="E84" s="93" t="s">
        <v>832</v>
      </c>
      <c r="F84" s="93" t="s">
        <v>341</v>
      </c>
      <c r="G84" s="4">
        <v>152</v>
      </c>
      <c r="H84" s="4">
        <v>152</v>
      </c>
      <c r="I84" s="4">
        <v>30.400000000000002</v>
      </c>
      <c r="J84" s="217"/>
    </row>
    <row r="85" spans="1:10" ht="15" x14ac:dyDescent="0.2">
      <c r="A85" s="93">
        <v>77</v>
      </c>
      <c r="B85" s="93" t="s">
        <v>1044</v>
      </c>
      <c r="C85" s="93" t="s">
        <v>1045</v>
      </c>
      <c r="D85" s="93" t="s">
        <v>1046</v>
      </c>
      <c r="E85" s="93" t="s">
        <v>930</v>
      </c>
      <c r="F85" s="93" t="s">
        <v>341</v>
      </c>
      <c r="G85" s="4">
        <v>723</v>
      </c>
      <c r="H85" s="4">
        <v>723</v>
      </c>
      <c r="I85" s="4">
        <v>144.6</v>
      </c>
      <c r="J85" s="217"/>
    </row>
    <row r="86" spans="1:10" ht="15" x14ac:dyDescent="0.2">
      <c r="A86" s="93">
        <v>78</v>
      </c>
      <c r="B86" s="93" t="s">
        <v>1047</v>
      </c>
      <c r="C86" s="93" t="s">
        <v>1048</v>
      </c>
      <c r="D86" s="93" t="s">
        <v>1049</v>
      </c>
      <c r="E86" s="93" t="s">
        <v>924</v>
      </c>
      <c r="F86" s="93" t="s">
        <v>341</v>
      </c>
      <c r="G86" s="4">
        <v>562.5</v>
      </c>
      <c r="H86" s="4">
        <v>562.5</v>
      </c>
      <c r="I86" s="4">
        <v>112.5</v>
      </c>
      <c r="J86" s="217"/>
    </row>
    <row r="87" spans="1:10" ht="15" x14ac:dyDescent="0.2">
      <c r="A87" s="93">
        <v>79</v>
      </c>
      <c r="B87" s="93" t="s">
        <v>1050</v>
      </c>
      <c r="C87" s="93" t="s">
        <v>1051</v>
      </c>
      <c r="D87" s="93" t="s">
        <v>1052</v>
      </c>
      <c r="E87" s="93" t="s">
        <v>937</v>
      </c>
      <c r="F87" s="93" t="s">
        <v>341</v>
      </c>
      <c r="G87" s="4">
        <v>375</v>
      </c>
      <c r="H87" s="4">
        <v>375</v>
      </c>
      <c r="I87" s="4">
        <v>75</v>
      </c>
      <c r="J87" s="217"/>
    </row>
    <row r="88" spans="1:10" ht="15" x14ac:dyDescent="0.2">
      <c r="A88" s="93">
        <v>80</v>
      </c>
      <c r="B88" s="93" t="s">
        <v>1053</v>
      </c>
      <c r="C88" s="93" t="s">
        <v>1051</v>
      </c>
      <c r="D88" s="93" t="s">
        <v>1054</v>
      </c>
      <c r="E88" s="93" t="s">
        <v>930</v>
      </c>
      <c r="F88" s="93" t="s">
        <v>341</v>
      </c>
      <c r="G88" s="4">
        <v>562.5</v>
      </c>
      <c r="H88" s="4">
        <v>562.5</v>
      </c>
      <c r="I88" s="4">
        <v>112.5</v>
      </c>
      <c r="J88" s="217"/>
    </row>
    <row r="89" spans="1:10" ht="15" x14ac:dyDescent="0.2">
      <c r="A89" s="93">
        <v>81</v>
      </c>
      <c r="B89" s="93" t="s">
        <v>1055</v>
      </c>
      <c r="C89" s="93" t="s">
        <v>1056</v>
      </c>
      <c r="D89" s="93" t="s">
        <v>1057</v>
      </c>
      <c r="E89" s="93" t="s">
        <v>832</v>
      </c>
      <c r="F89" s="93" t="s">
        <v>341</v>
      </c>
      <c r="G89" s="4">
        <v>375</v>
      </c>
      <c r="H89" s="4">
        <v>375</v>
      </c>
      <c r="I89" s="4">
        <v>75</v>
      </c>
      <c r="J89" s="217"/>
    </row>
    <row r="90" spans="1:10" ht="15" x14ac:dyDescent="0.2">
      <c r="A90" s="93">
        <v>82</v>
      </c>
      <c r="B90" s="93" t="s">
        <v>1058</v>
      </c>
      <c r="C90" s="93" t="s">
        <v>1059</v>
      </c>
      <c r="D90" s="93" t="s">
        <v>1060</v>
      </c>
      <c r="E90" s="93" t="s">
        <v>973</v>
      </c>
      <c r="F90" s="93" t="s">
        <v>341</v>
      </c>
      <c r="G90" s="4">
        <v>375</v>
      </c>
      <c r="H90" s="4">
        <v>375</v>
      </c>
      <c r="I90" s="4">
        <v>75</v>
      </c>
      <c r="J90" s="217"/>
    </row>
    <row r="91" spans="1:10" ht="15" x14ac:dyDescent="0.2">
      <c r="A91" s="93">
        <v>83</v>
      </c>
      <c r="B91" s="93" t="s">
        <v>910</v>
      </c>
      <c r="C91" s="93" t="s">
        <v>1061</v>
      </c>
      <c r="D91" s="93" t="s">
        <v>1062</v>
      </c>
      <c r="E91" s="93" t="s">
        <v>937</v>
      </c>
      <c r="F91" s="93" t="s">
        <v>341</v>
      </c>
      <c r="G91" s="4">
        <v>437.5</v>
      </c>
      <c r="H91" s="4">
        <v>437.5</v>
      </c>
      <c r="I91" s="4">
        <v>87.5</v>
      </c>
      <c r="J91" s="217"/>
    </row>
    <row r="92" spans="1:10" ht="15" x14ac:dyDescent="0.2">
      <c r="A92" s="93">
        <v>84</v>
      </c>
      <c r="B92" s="93" t="s">
        <v>947</v>
      </c>
      <c r="C92" s="93" t="s">
        <v>1063</v>
      </c>
      <c r="D92" s="93" t="s">
        <v>1064</v>
      </c>
      <c r="E92" s="93" t="s">
        <v>930</v>
      </c>
      <c r="F92" s="93" t="s">
        <v>341</v>
      </c>
      <c r="G92" s="4">
        <v>312.5</v>
      </c>
      <c r="H92" s="4">
        <v>312.5</v>
      </c>
      <c r="I92" s="4">
        <v>62.5</v>
      </c>
      <c r="J92" s="217"/>
    </row>
    <row r="93" spans="1:10" ht="15" x14ac:dyDescent="0.2">
      <c r="A93" s="93">
        <v>85</v>
      </c>
      <c r="B93" s="93" t="s">
        <v>1065</v>
      </c>
      <c r="C93" s="93" t="s">
        <v>1066</v>
      </c>
      <c r="D93" s="93" t="s">
        <v>1067</v>
      </c>
      <c r="E93" s="93" t="s">
        <v>924</v>
      </c>
      <c r="F93" s="93" t="s">
        <v>341</v>
      </c>
      <c r="G93" s="4">
        <v>250</v>
      </c>
      <c r="H93" s="4">
        <v>250</v>
      </c>
      <c r="I93" s="4">
        <v>50</v>
      </c>
      <c r="J93" s="217"/>
    </row>
    <row r="94" spans="1:10" ht="15" x14ac:dyDescent="0.2">
      <c r="A94" s="93">
        <v>86</v>
      </c>
      <c r="B94" s="93" t="s">
        <v>1068</v>
      </c>
      <c r="C94" s="93" t="s">
        <v>1069</v>
      </c>
      <c r="D94" s="93" t="s">
        <v>1070</v>
      </c>
      <c r="E94" s="93" t="s">
        <v>832</v>
      </c>
      <c r="F94" s="93" t="s">
        <v>341</v>
      </c>
      <c r="G94" s="4">
        <v>250</v>
      </c>
      <c r="H94" s="4">
        <v>250</v>
      </c>
      <c r="I94" s="4">
        <v>50</v>
      </c>
      <c r="J94" s="217"/>
    </row>
    <row r="95" spans="1:10" ht="15" x14ac:dyDescent="0.2">
      <c r="A95" s="93">
        <v>87</v>
      </c>
      <c r="B95" s="93" t="s">
        <v>1071</v>
      </c>
      <c r="C95" s="93" t="s">
        <v>1072</v>
      </c>
      <c r="D95" s="93" t="s">
        <v>1073</v>
      </c>
      <c r="E95" s="93" t="s">
        <v>930</v>
      </c>
      <c r="F95" s="93" t="s">
        <v>341</v>
      </c>
      <c r="G95" s="4">
        <v>250</v>
      </c>
      <c r="H95" s="4">
        <v>250</v>
      </c>
      <c r="I95" s="4">
        <v>50</v>
      </c>
      <c r="J95" s="217"/>
    </row>
    <row r="96" spans="1:10" ht="15" x14ac:dyDescent="0.2">
      <c r="A96" s="93">
        <v>88</v>
      </c>
      <c r="B96" s="93" t="s">
        <v>921</v>
      </c>
      <c r="C96" s="93" t="s">
        <v>1074</v>
      </c>
      <c r="D96" s="93" t="s">
        <v>1075</v>
      </c>
      <c r="E96" s="93" t="s">
        <v>924</v>
      </c>
      <c r="F96" s="93" t="s">
        <v>341</v>
      </c>
      <c r="G96" s="4">
        <v>750</v>
      </c>
      <c r="H96" s="4">
        <v>750</v>
      </c>
      <c r="I96" s="4">
        <v>150</v>
      </c>
      <c r="J96" s="217"/>
    </row>
    <row r="97" spans="1:10" ht="15" x14ac:dyDescent="0.2">
      <c r="A97" s="93">
        <v>89</v>
      </c>
      <c r="B97" s="93" t="s">
        <v>1076</v>
      </c>
      <c r="C97" s="93" t="s">
        <v>1077</v>
      </c>
      <c r="D97" s="93" t="s">
        <v>1078</v>
      </c>
      <c r="E97" s="93" t="s">
        <v>832</v>
      </c>
      <c r="F97" s="93" t="s">
        <v>341</v>
      </c>
      <c r="G97" s="4">
        <v>187.5</v>
      </c>
      <c r="H97" s="4">
        <v>187.5</v>
      </c>
      <c r="I97" s="4">
        <v>37.5</v>
      </c>
      <c r="J97" s="217"/>
    </row>
    <row r="98" spans="1:10" ht="15" x14ac:dyDescent="0.2">
      <c r="A98" s="93">
        <v>90</v>
      </c>
      <c r="B98" s="93" t="s">
        <v>1079</v>
      </c>
      <c r="C98" s="93" t="s">
        <v>1080</v>
      </c>
      <c r="D98" s="93" t="s">
        <v>1081</v>
      </c>
      <c r="E98" s="93" t="s">
        <v>937</v>
      </c>
      <c r="F98" s="93" t="s">
        <v>341</v>
      </c>
      <c r="G98" s="4">
        <v>375</v>
      </c>
      <c r="H98" s="4">
        <v>375</v>
      </c>
      <c r="I98" s="4">
        <v>75</v>
      </c>
      <c r="J98" s="217"/>
    </row>
    <row r="99" spans="1:10" ht="15" x14ac:dyDescent="0.2">
      <c r="A99" s="93">
        <v>91</v>
      </c>
      <c r="B99" s="93" t="s">
        <v>1082</v>
      </c>
      <c r="C99" s="93" t="s">
        <v>1083</v>
      </c>
      <c r="D99" s="93" t="s">
        <v>1084</v>
      </c>
      <c r="E99" s="93" t="s">
        <v>930</v>
      </c>
      <c r="F99" s="93" t="s">
        <v>341</v>
      </c>
      <c r="G99" s="4">
        <v>187.5</v>
      </c>
      <c r="H99" s="4">
        <v>187.5</v>
      </c>
      <c r="I99" s="4">
        <v>37.5</v>
      </c>
      <c r="J99" s="217"/>
    </row>
    <row r="100" spans="1:10" ht="15" x14ac:dyDescent="0.2">
      <c r="A100" s="93">
        <v>92</v>
      </c>
      <c r="B100" s="93" t="s">
        <v>1085</v>
      </c>
      <c r="C100" s="93" t="s">
        <v>1086</v>
      </c>
      <c r="D100" s="93" t="s">
        <v>1087</v>
      </c>
      <c r="E100" s="93" t="s">
        <v>924</v>
      </c>
      <c r="F100" s="93" t="s">
        <v>341</v>
      </c>
      <c r="G100" s="4">
        <v>625</v>
      </c>
      <c r="H100" s="4">
        <v>625</v>
      </c>
      <c r="I100" s="4">
        <v>125</v>
      </c>
      <c r="J100" s="217"/>
    </row>
    <row r="101" spans="1:10" ht="15" x14ac:dyDescent="0.2">
      <c r="A101" s="93">
        <v>93</v>
      </c>
      <c r="B101" s="93" t="s">
        <v>1088</v>
      </c>
      <c r="C101" s="93" t="s">
        <v>1089</v>
      </c>
      <c r="D101" s="93" t="s">
        <v>1090</v>
      </c>
      <c r="E101" s="93" t="s">
        <v>930</v>
      </c>
      <c r="F101" s="93" t="s">
        <v>341</v>
      </c>
      <c r="G101" s="4">
        <v>125</v>
      </c>
      <c r="H101" s="4">
        <v>125</v>
      </c>
      <c r="I101" s="4">
        <v>25</v>
      </c>
      <c r="J101" s="217"/>
    </row>
    <row r="102" spans="1:10" ht="15" x14ac:dyDescent="0.2">
      <c r="A102" s="93">
        <v>94</v>
      </c>
      <c r="B102" s="93" t="s">
        <v>843</v>
      </c>
      <c r="C102" s="93" t="s">
        <v>1091</v>
      </c>
      <c r="D102" s="93" t="s">
        <v>1092</v>
      </c>
      <c r="E102" s="93" t="s">
        <v>924</v>
      </c>
      <c r="F102" s="93" t="s">
        <v>341</v>
      </c>
      <c r="G102" s="4">
        <v>187.5</v>
      </c>
      <c r="H102" s="4">
        <v>187.5</v>
      </c>
      <c r="I102" s="4">
        <v>37.5</v>
      </c>
      <c r="J102" s="217"/>
    </row>
    <row r="103" spans="1:10" ht="15" x14ac:dyDescent="0.2">
      <c r="A103" s="93">
        <v>95</v>
      </c>
      <c r="B103" s="93" t="s">
        <v>1093</v>
      </c>
      <c r="C103" s="93" t="s">
        <v>1094</v>
      </c>
      <c r="D103" s="93" t="s">
        <v>1095</v>
      </c>
      <c r="E103" s="93" t="s">
        <v>832</v>
      </c>
      <c r="F103" s="93" t="s">
        <v>341</v>
      </c>
      <c r="G103" s="4">
        <v>187.5</v>
      </c>
      <c r="H103" s="4">
        <v>187.5</v>
      </c>
      <c r="I103" s="4">
        <v>37.5</v>
      </c>
      <c r="J103" s="217"/>
    </row>
    <row r="104" spans="1:10" ht="15" x14ac:dyDescent="0.2">
      <c r="A104" s="93">
        <v>96</v>
      </c>
      <c r="B104" s="93" t="s">
        <v>985</v>
      </c>
      <c r="C104" s="93" t="s">
        <v>1096</v>
      </c>
      <c r="D104" s="93" t="s">
        <v>1097</v>
      </c>
      <c r="E104" s="93" t="s">
        <v>937</v>
      </c>
      <c r="F104" s="93" t="s">
        <v>341</v>
      </c>
      <c r="G104" s="4">
        <v>187.5</v>
      </c>
      <c r="H104" s="4">
        <v>187.5</v>
      </c>
      <c r="I104" s="4">
        <v>37.5</v>
      </c>
      <c r="J104" s="217"/>
    </row>
    <row r="105" spans="1:10" ht="15" x14ac:dyDescent="0.2">
      <c r="A105" s="93">
        <v>97</v>
      </c>
      <c r="B105" s="93" t="s">
        <v>833</v>
      </c>
      <c r="C105" s="93" t="s">
        <v>1098</v>
      </c>
      <c r="D105" s="93" t="s">
        <v>1099</v>
      </c>
      <c r="E105" s="93" t="s">
        <v>930</v>
      </c>
      <c r="F105" s="93" t="s">
        <v>341</v>
      </c>
      <c r="G105" s="4">
        <v>187.5</v>
      </c>
      <c r="H105" s="4">
        <v>187.5</v>
      </c>
      <c r="I105" s="4">
        <v>37.5</v>
      </c>
      <c r="J105" s="217"/>
    </row>
    <row r="106" spans="1:10" ht="15" x14ac:dyDescent="0.2">
      <c r="A106" s="93">
        <v>98</v>
      </c>
      <c r="B106" s="93" t="s">
        <v>1100</v>
      </c>
      <c r="C106" s="93" t="s">
        <v>1101</v>
      </c>
      <c r="D106" s="93" t="s">
        <v>1102</v>
      </c>
      <c r="E106" s="93" t="s">
        <v>832</v>
      </c>
      <c r="F106" s="93" t="s">
        <v>341</v>
      </c>
      <c r="G106" s="4">
        <v>437.5</v>
      </c>
      <c r="H106" s="4">
        <v>437.5</v>
      </c>
      <c r="I106" s="4">
        <v>87.5</v>
      </c>
      <c r="J106" s="217"/>
    </row>
    <row r="107" spans="1:10" ht="15" x14ac:dyDescent="0.2">
      <c r="A107" s="93">
        <v>99</v>
      </c>
      <c r="B107" s="93" t="s">
        <v>1103</v>
      </c>
      <c r="C107" s="93" t="s">
        <v>1104</v>
      </c>
      <c r="D107" s="93" t="s">
        <v>1105</v>
      </c>
      <c r="E107" s="93" t="s">
        <v>930</v>
      </c>
      <c r="F107" s="93" t="s">
        <v>341</v>
      </c>
      <c r="G107" s="4">
        <v>312.5</v>
      </c>
      <c r="H107" s="4">
        <v>312.5</v>
      </c>
      <c r="I107" s="4">
        <v>62.5</v>
      </c>
      <c r="J107" s="217"/>
    </row>
    <row r="108" spans="1:10" ht="15" x14ac:dyDescent="0.2">
      <c r="A108" s="93">
        <v>100</v>
      </c>
      <c r="B108" s="93" t="s">
        <v>1106</v>
      </c>
      <c r="C108" s="93" t="s">
        <v>1107</v>
      </c>
      <c r="D108" s="93" t="s">
        <v>1108</v>
      </c>
      <c r="E108" s="93" t="s">
        <v>832</v>
      </c>
      <c r="F108" s="93" t="s">
        <v>341</v>
      </c>
      <c r="G108" s="4">
        <v>875</v>
      </c>
      <c r="H108" s="4">
        <v>875</v>
      </c>
      <c r="I108" s="4">
        <v>175</v>
      </c>
      <c r="J108" s="217"/>
    </row>
    <row r="109" spans="1:10" ht="15" x14ac:dyDescent="0.2">
      <c r="A109" s="93">
        <v>101</v>
      </c>
      <c r="B109" s="93" t="s">
        <v>1109</v>
      </c>
      <c r="C109" s="93" t="s">
        <v>1110</v>
      </c>
      <c r="D109" s="93" t="s">
        <v>1111</v>
      </c>
      <c r="E109" s="93" t="s">
        <v>930</v>
      </c>
      <c r="F109" s="93" t="s">
        <v>341</v>
      </c>
      <c r="G109" s="4">
        <v>312.5</v>
      </c>
      <c r="H109" s="4">
        <v>312.5</v>
      </c>
      <c r="I109" s="4">
        <v>62.5</v>
      </c>
      <c r="J109" s="217"/>
    </row>
    <row r="110" spans="1:10" ht="15" x14ac:dyDescent="0.2">
      <c r="A110" s="93">
        <v>102</v>
      </c>
      <c r="B110" s="93" t="s">
        <v>859</v>
      </c>
      <c r="C110" s="93" t="s">
        <v>871</v>
      </c>
      <c r="D110" s="93" t="s">
        <v>872</v>
      </c>
      <c r="E110" s="93" t="s">
        <v>832</v>
      </c>
      <c r="F110" s="93" t="s">
        <v>341</v>
      </c>
      <c r="G110" s="4">
        <v>750</v>
      </c>
      <c r="H110" s="4">
        <v>750</v>
      </c>
      <c r="I110" s="4">
        <v>150</v>
      </c>
      <c r="J110" s="217"/>
    </row>
    <row r="111" spans="1:10" ht="15" x14ac:dyDescent="0.2">
      <c r="A111" s="93">
        <v>103</v>
      </c>
      <c r="B111" s="93" t="s">
        <v>1112</v>
      </c>
      <c r="C111" s="93" t="s">
        <v>1113</v>
      </c>
      <c r="D111" s="93" t="s">
        <v>1114</v>
      </c>
      <c r="E111" s="93" t="s">
        <v>924</v>
      </c>
      <c r="F111" s="93" t="s">
        <v>341</v>
      </c>
      <c r="G111" s="4">
        <v>250</v>
      </c>
      <c r="H111" s="4">
        <v>250</v>
      </c>
      <c r="I111" s="4">
        <v>50</v>
      </c>
      <c r="J111" s="217"/>
    </row>
    <row r="112" spans="1:10" ht="15" x14ac:dyDescent="0.2">
      <c r="A112" s="93">
        <v>104</v>
      </c>
      <c r="B112" s="93" t="s">
        <v>985</v>
      </c>
      <c r="C112" s="93" t="s">
        <v>1115</v>
      </c>
      <c r="D112" s="93" t="s">
        <v>1116</v>
      </c>
      <c r="E112" s="93" t="s">
        <v>832</v>
      </c>
      <c r="F112" s="93" t="s">
        <v>341</v>
      </c>
      <c r="G112" s="4">
        <v>400</v>
      </c>
      <c r="H112" s="4">
        <v>400</v>
      </c>
      <c r="I112" s="4">
        <v>80</v>
      </c>
      <c r="J112" s="217"/>
    </row>
    <row r="113" spans="1:10" ht="15" x14ac:dyDescent="0.2">
      <c r="A113" s="93">
        <v>105</v>
      </c>
      <c r="B113" s="93" t="s">
        <v>1117</v>
      </c>
      <c r="C113" s="93" t="s">
        <v>1118</v>
      </c>
      <c r="D113" s="93" t="s">
        <v>1119</v>
      </c>
      <c r="E113" s="93" t="s">
        <v>937</v>
      </c>
      <c r="F113" s="93" t="s">
        <v>341</v>
      </c>
      <c r="G113" s="4">
        <v>100</v>
      </c>
      <c r="H113" s="4">
        <v>100</v>
      </c>
      <c r="I113" s="4">
        <v>20</v>
      </c>
      <c r="J113" s="217"/>
    </row>
    <row r="114" spans="1:10" ht="15" x14ac:dyDescent="0.2">
      <c r="A114" s="93">
        <v>106</v>
      </c>
      <c r="B114" s="93" t="s">
        <v>1120</v>
      </c>
      <c r="C114" s="93" t="s">
        <v>1118</v>
      </c>
      <c r="D114" s="93" t="s">
        <v>1121</v>
      </c>
      <c r="E114" s="93" t="s">
        <v>930</v>
      </c>
      <c r="F114" s="93" t="s">
        <v>341</v>
      </c>
      <c r="G114" s="4">
        <v>200</v>
      </c>
      <c r="H114" s="4">
        <v>200</v>
      </c>
      <c r="I114" s="4">
        <v>40</v>
      </c>
      <c r="J114" s="217"/>
    </row>
    <row r="115" spans="1:10" ht="15" x14ac:dyDescent="0.2">
      <c r="A115" s="93">
        <v>107</v>
      </c>
      <c r="B115" s="93" t="s">
        <v>1122</v>
      </c>
      <c r="C115" s="93" t="s">
        <v>1123</v>
      </c>
      <c r="D115" s="93" t="s">
        <v>1124</v>
      </c>
      <c r="E115" s="93" t="s">
        <v>924</v>
      </c>
      <c r="F115" s="93" t="s">
        <v>341</v>
      </c>
      <c r="G115" s="4">
        <v>750</v>
      </c>
      <c r="H115" s="4">
        <v>750</v>
      </c>
      <c r="I115" s="4">
        <v>150</v>
      </c>
      <c r="J115" s="217"/>
    </row>
    <row r="116" spans="1:10" ht="15" x14ac:dyDescent="0.2">
      <c r="A116" s="93">
        <v>108</v>
      </c>
      <c r="B116" s="93" t="s">
        <v>988</v>
      </c>
      <c r="C116" s="93" t="s">
        <v>1123</v>
      </c>
      <c r="D116" s="93" t="s">
        <v>1125</v>
      </c>
      <c r="E116" s="93" t="s">
        <v>1126</v>
      </c>
      <c r="F116" s="93" t="s">
        <v>341</v>
      </c>
      <c r="G116" s="4">
        <v>750</v>
      </c>
      <c r="H116" s="4">
        <v>750</v>
      </c>
      <c r="I116" s="4">
        <v>150</v>
      </c>
      <c r="J116" s="217"/>
    </row>
    <row r="117" spans="1:10" ht="15" x14ac:dyDescent="0.2">
      <c r="A117" s="93">
        <v>109</v>
      </c>
      <c r="B117" s="93" t="s">
        <v>833</v>
      </c>
      <c r="C117" s="93" t="s">
        <v>1127</v>
      </c>
      <c r="D117" s="93" t="s">
        <v>1128</v>
      </c>
      <c r="E117" s="93" t="s">
        <v>937</v>
      </c>
      <c r="F117" s="93" t="s">
        <v>341</v>
      </c>
      <c r="G117" s="4">
        <v>750</v>
      </c>
      <c r="H117" s="4">
        <v>750</v>
      </c>
      <c r="I117" s="4">
        <v>150</v>
      </c>
      <c r="J117" s="217"/>
    </row>
    <row r="118" spans="1:10" ht="15" x14ac:dyDescent="0.2">
      <c r="A118" s="93">
        <v>110</v>
      </c>
      <c r="B118" s="93" t="s">
        <v>1129</v>
      </c>
      <c r="C118" s="93" t="s">
        <v>1130</v>
      </c>
      <c r="D118" s="93" t="s">
        <v>1131</v>
      </c>
      <c r="E118" s="93" t="s">
        <v>832</v>
      </c>
      <c r="F118" s="93" t="s">
        <v>341</v>
      </c>
      <c r="G118" s="4">
        <v>350</v>
      </c>
      <c r="H118" s="4">
        <v>350</v>
      </c>
      <c r="I118" s="4">
        <v>70</v>
      </c>
      <c r="J118" s="217"/>
    </row>
    <row r="119" spans="1:10" ht="15" x14ac:dyDescent="0.2">
      <c r="A119" s="93">
        <v>111</v>
      </c>
      <c r="B119" s="93" t="s">
        <v>1132</v>
      </c>
      <c r="C119" s="93" t="s">
        <v>1133</v>
      </c>
      <c r="D119" s="93" t="s">
        <v>790</v>
      </c>
      <c r="E119" s="93" t="s">
        <v>937</v>
      </c>
      <c r="F119" s="93" t="s">
        <v>341</v>
      </c>
      <c r="G119" s="4">
        <v>150</v>
      </c>
      <c r="H119" s="4">
        <v>150</v>
      </c>
      <c r="I119" s="4">
        <v>30</v>
      </c>
      <c r="J119" s="217"/>
    </row>
    <row r="120" spans="1:10" ht="15" x14ac:dyDescent="0.2">
      <c r="A120" s="93">
        <v>112</v>
      </c>
      <c r="B120" s="93" t="s">
        <v>833</v>
      </c>
      <c r="C120" s="93" t="s">
        <v>1134</v>
      </c>
      <c r="D120" s="93" t="s">
        <v>1135</v>
      </c>
      <c r="E120" s="93" t="s">
        <v>930</v>
      </c>
      <c r="F120" s="93" t="s">
        <v>341</v>
      </c>
      <c r="G120" s="4">
        <v>250</v>
      </c>
      <c r="H120" s="4">
        <v>250</v>
      </c>
      <c r="I120" s="4">
        <v>50</v>
      </c>
      <c r="J120" s="217"/>
    </row>
    <row r="121" spans="1:10" ht="15" x14ac:dyDescent="0.2">
      <c r="A121" s="93">
        <v>113</v>
      </c>
      <c r="B121" s="93" t="s">
        <v>1136</v>
      </c>
      <c r="C121" s="93" t="s">
        <v>1137</v>
      </c>
      <c r="D121" s="93" t="s">
        <v>1138</v>
      </c>
      <c r="E121" s="93" t="s">
        <v>937</v>
      </c>
      <c r="F121" s="93" t="s">
        <v>341</v>
      </c>
      <c r="G121" s="4">
        <v>1500</v>
      </c>
      <c r="H121" s="4">
        <v>1500</v>
      </c>
      <c r="I121" s="4">
        <v>300</v>
      </c>
      <c r="J121" s="217"/>
    </row>
    <row r="122" spans="1:10" ht="15" x14ac:dyDescent="0.2">
      <c r="A122" s="93">
        <v>114</v>
      </c>
      <c r="B122" s="93" t="s">
        <v>859</v>
      </c>
      <c r="C122" s="93" t="s">
        <v>1139</v>
      </c>
      <c r="D122" s="93" t="s">
        <v>1140</v>
      </c>
      <c r="E122" s="93" t="s">
        <v>924</v>
      </c>
      <c r="F122" s="93" t="s">
        <v>341</v>
      </c>
      <c r="G122" s="4">
        <v>450</v>
      </c>
      <c r="H122" s="4">
        <v>450</v>
      </c>
      <c r="I122" s="4">
        <v>90</v>
      </c>
      <c r="J122" s="217"/>
    </row>
    <row r="123" spans="1:10" ht="15" x14ac:dyDescent="0.2">
      <c r="A123" s="93">
        <v>115</v>
      </c>
      <c r="B123" s="93" t="s">
        <v>1141</v>
      </c>
      <c r="C123" s="93" t="s">
        <v>1142</v>
      </c>
      <c r="D123" s="93" t="s">
        <v>1143</v>
      </c>
      <c r="E123" s="93" t="s">
        <v>930</v>
      </c>
      <c r="F123" s="93" t="s">
        <v>341</v>
      </c>
      <c r="G123" s="4">
        <v>300</v>
      </c>
      <c r="H123" s="4">
        <v>300</v>
      </c>
      <c r="I123" s="4">
        <v>60</v>
      </c>
      <c r="J123" s="217"/>
    </row>
    <row r="124" spans="1:10" ht="15" x14ac:dyDescent="0.2">
      <c r="A124" s="93">
        <v>116</v>
      </c>
      <c r="B124" s="93" t="s">
        <v>1144</v>
      </c>
      <c r="C124" s="93" t="s">
        <v>1145</v>
      </c>
      <c r="D124" s="93" t="s">
        <v>1146</v>
      </c>
      <c r="E124" s="93" t="s">
        <v>832</v>
      </c>
      <c r="F124" s="93" t="s">
        <v>341</v>
      </c>
      <c r="G124" s="4">
        <v>280</v>
      </c>
      <c r="H124" s="4">
        <v>280</v>
      </c>
      <c r="I124" s="4">
        <v>56</v>
      </c>
      <c r="J124" s="217"/>
    </row>
    <row r="125" spans="1:10" ht="15" x14ac:dyDescent="0.2">
      <c r="A125" s="93">
        <v>117</v>
      </c>
      <c r="B125" s="93" t="s">
        <v>1106</v>
      </c>
      <c r="C125" s="93" t="s">
        <v>1035</v>
      </c>
      <c r="D125" s="93" t="s">
        <v>1147</v>
      </c>
      <c r="E125" s="93" t="s">
        <v>937</v>
      </c>
      <c r="F125" s="93" t="s">
        <v>341</v>
      </c>
      <c r="G125" s="4">
        <v>360</v>
      </c>
      <c r="H125" s="4">
        <v>360</v>
      </c>
      <c r="I125" s="4">
        <v>72</v>
      </c>
      <c r="J125" s="217"/>
    </row>
    <row r="126" spans="1:10" ht="15" x14ac:dyDescent="0.2">
      <c r="A126" s="93">
        <v>118</v>
      </c>
      <c r="B126" s="93" t="s">
        <v>1148</v>
      </c>
      <c r="C126" s="93" t="s">
        <v>1149</v>
      </c>
      <c r="D126" s="93" t="s">
        <v>1150</v>
      </c>
      <c r="E126" s="93" t="s">
        <v>930</v>
      </c>
      <c r="F126" s="93" t="s">
        <v>341</v>
      </c>
      <c r="G126" s="4">
        <v>860</v>
      </c>
      <c r="H126" s="4">
        <v>860</v>
      </c>
      <c r="I126" s="4">
        <v>172</v>
      </c>
      <c r="J126" s="217"/>
    </row>
    <row r="127" spans="1:10" ht="15" x14ac:dyDescent="0.2">
      <c r="A127" s="93">
        <v>119</v>
      </c>
      <c r="B127" s="93" t="s">
        <v>1151</v>
      </c>
      <c r="C127" s="93" t="s">
        <v>1152</v>
      </c>
      <c r="D127" s="93" t="s">
        <v>1153</v>
      </c>
      <c r="E127" s="93" t="s">
        <v>832</v>
      </c>
      <c r="F127" s="93" t="s">
        <v>341</v>
      </c>
      <c r="G127" s="4">
        <v>450</v>
      </c>
      <c r="H127" s="4">
        <v>450</v>
      </c>
      <c r="I127" s="4">
        <v>90</v>
      </c>
      <c r="J127" s="217"/>
    </row>
    <row r="128" spans="1:10" ht="15" x14ac:dyDescent="0.2">
      <c r="A128" s="93">
        <v>120</v>
      </c>
      <c r="B128" s="93" t="s">
        <v>843</v>
      </c>
      <c r="C128" s="93" t="s">
        <v>1154</v>
      </c>
      <c r="D128" s="93" t="s">
        <v>1155</v>
      </c>
      <c r="E128" s="93" t="s">
        <v>937</v>
      </c>
      <c r="F128" s="93" t="s">
        <v>341</v>
      </c>
      <c r="G128" s="4">
        <v>300</v>
      </c>
      <c r="H128" s="4">
        <v>300</v>
      </c>
      <c r="I128" s="4">
        <v>60</v>
      </c>
      <c r="J128" s="217"/>
    </row>
    <row r="129" spans="1:10" ht="15" x14ac:dyDescent="0.2">
      <c r="A129" s="93">
        <v>121</v>
      </c>
      <c r="B129" s="93" t="s">
        <v>1156</v>
      </c>
      <c r="C129" s="93" t="s">
        <v>1157</v>
      </c>
      <c r="D129" s="93" t="s">
        <v>1158</v>
      </c>
      <c r="E129" s="93" t="s">
        <v>832</v>
      </c>
      <c r="F129" s="93" t="s">
        <v>341</v>
      </c>
      <c r="G129" s="4">
        <v>750</v>
      </c>
      <c r="H129" s="4">
        <v>750</v>
      </c>
      <c r="I129" s="4">
        <v>150</v>
      </c>
      <c r="J129" s="217"/>
    </row>
    <row r="130" spans="1:10" ht="15" x14ac:dyDescent="0.2">
      <c r="A130" s="93">
        <v>122</v>
      </c>
      <c r="B130" s="93" t="s">
        <v>1159</v>
      </c>
      <c r="C130" s="93" t="s">
        <v>1160</v>
      </c>
      <c r="D130" s="93" t="s">
        <v>1161</v>
      </c>
      <c r="E130" s="93" t="s">
        <v>937</v>
      </c>
      <c r="F130" s="93" t="s">
        <v>341</v>
      </c>
      <c r="G130" s="4">
        <v>500</v>
      </c>
      <c r="H130" s="4">
        <v>500</v>
      </c>
      <c r="I130" s="4">
        <v>100</v>
      </c>
      <c r="J130" s="217"/>
    </row>
    <row r="131" spans="1:10" ht="15" x14ac:dyDescent="0.2">
      <c r="A131" s="93">
        <v>123</v>
      </c>
      <c r="B131" s="93" t="s">
        <v>1162</v>
      </c>
      <c r="C131" s="93" t="s">
        <v>1163</v>
      </c>
      <c r="D131" s="93" t="s">
        <v>1164</v>
      </c>
      <c r="E131" s="93" t="s">
        <v>930</v>
      </c>
      <c r="F131" s="93" t="s">
        <v>341</v>
      </c>
      <c r="G131" s="4">
        <v>250</v>
      </c>
      <c r="H131" s="4">
        <v>250</v>
      </c>
      <c r="I131" s="4">
        <v>50</v>
      </c>
      <c r="J131" s="217"/>
    </row>
    <row r="132" spans="1:10" ht="15" x14ac:dyDescent="0.2">
      <c r="A132" s="93">
        <v>124</v>
      </c>
      <c r="B132" s="93" t="s">
        <v>1165</v>
      </c>
      <c r="C132" s="93" t="s">
        <v>1166</v>
      </c>
      <c r="D132" s="93" t="s">
        <v>1167</v>
      </c>
      <c r="E132" s="93" t="s">
        <v>937</v>
      </c>
      <c r="F132" s="93" t="s">
        <v>341</v>
      </c>
      <c r="G132" s="4">
        <v>1500</v>
      </c>
      <c r="H132" s="4">
        <v>1500</v>
      </c>
      <c r="I132" s="4">
        <v>300</v>
      </c>
      <c r="J132" s="217"/>
    </row>
    <row r="133" spans="1:10" ht="15" x14ac:dyDescent="0.2">
      <c r="A133" s="93">
        <v>125</v>
      </c>
      <c r="B133" s="93" t="s">
        <v>977</v>
      </c>
      <c r="C133" s="93" t="s">
        <v>1168</v>
      </c>
      <c r="D133" s="93" t="s">
        <v>1169</v>
      </c>
      <c r="E133" s="93" t="s">
        <v>832</v>
      </c>
      <c r="F133" s="93" t="s">
        <v>341</v>
      </c>
      <c r="G133" s="4">
        <v>437.5</v>
      </c>
      <c r="H133" s="4">
        <v>437.5</v>
      </c>
      <c r="I133" s="4">
        <v>87.5</v>
      </c>
      <c r="J133" s="217"/>
    </row>
    <row r="134" spans="1:10" ht="15" x14ac:dyDescent="0.2">
      <c r="A134" s="93">
        <v>126</v>
      </c>
      <c r="B134" s="93" t="s">
        <v>914</v>
      </c>
      <c r="C134" s="93" t="s">
        <v>1170</v>
      </c>
      <c r="D134" s="93" t="s">
        <v>1171</v>
      </c>
      <c r="E134" s="93" t="s">
        <v>930</v>
      </c>
      <c r="F134" s="93" t="s">
        <v>341</v>
      </c>
      <c r="G134" s="4">
        <v>312.5</v>
      </c>
      <c r="H134" s="4">
        <v>312.5</v>
      </c>
      <c r="I134" s="4">
        <v>62.5</v>
      </c>
      <c r="J134" s="217"/>
    </row>
    <row r="135" spans="1:10" ht="15" x14ac:dyDescent="0.2">
      <c r="A135" s="93">
        <v>127</v>
      </c>
      <c r="B135" s="93" t="s">
        <v>988</v>
      </c>
      <c r="C135" s="93" t="s">
        <v>1172</v>
      </c>
      <c r="D135" s="93" t="s">
        <v>1173</v>
      </c>
      <c r="E135" s="93" t="s">
        <v>924</v>
      </c>
      <c r="F135" s="93" t="s">
        <v>341</v>
      </c>
      <c r="G135" s="4">
        <v>400</v>
      </c>
      <c r="H135" s="4">
        <v>400</v>
      </c>
      <c r="I135" s="4">
        <v>80</v>
      </c>
      <c r="J135" s="217"/>
    </row>
    <row r="136" spans="1:10" ht="15" x14ac:dyDescent="0.2">
      <c r="A136" s="93">
        <v>128</v>
      </c>
      <c r="B136" s="93" t="s">
        <v>1076</v>
      </c>
      <c r="C136" s="93" t="s">
        <v>1174</v>
      </c>
      <c r="D136" s="93" t="s">
        <v>1175</v>
      </c>
      <c r="E136" s="93" t="s">
        <v>1040</v>
      </c>
      <c r="F136" s="93" t="s">
        <v>341</v>
      </c>
      <c r="G136" s="4">
        <v>300</v>
      </c>
      <c r="H136" s="4">
        <v>300</v>
      </c>
      <c r="I136" s="4">
        <v>60</v>
      </c>
      <c r="J136" s="217"/>
    </row>
    <row r="137" spans="1:10" ht="15" x14ac:dyDescent="0.2">
      <c r="A137" s="93">
        <v>129</v>
      </c>
      <c r="B137" s="93" t="s">
        <v>1117</v>
      </c>
      <c r="C137" s="93" t="s">
        <v>1176</v>
      </c>
      <c r="D137" s="93" t="s">
        <v>1177</v>
      </c>
      <c r="E137" s="93" t="s">
        <v>832</v>
      </c>
      <c r="F137" s="93" t="s">
        <v>341</v>
      </c>
      <c r="G137" s="4">
        <v>300</v>
      </c>
      <c r="H137" s="4">
        <v>300</v>
      </c>
      <c r="I137" s="4">
        <v>60</v>
      </c>
      <c r="J137" s="217"/>
    </row>
    <row r="138" spans="1:10" ht="15" x14ac:dyDescent="0.2">
      <c r="A138" s="93">
        <v>130</v>
      </c>
      <c r="B138" s="93" t="s">
        <v>1047</v>
      </c>
      <c r="C138" s="93" t="s">
        <v>1178</v>
      </c>
      <c r="D138" s="93" t="s">
        <v>1179</v>
      </c>
      <c r="E138" s="93" t="s">
        <v>937</v>
      </c>
      <c r="F138" s="93" t="s">
        <v>341</v>
      </c>
      <c r="G138" s="4">
        <v>250</v>
      </c>
      <c r="H138" s="4">
        <v>250</v>
      </c>
      <c r="I138" s="4">
        <v>50</v>
      </c>
      <c r="J138" s="217"/>
    </row>
    <row r="139" spans="1:10" ht="15" x14ac:dyDescent="0.2">
      <c r="A139" s="93">
        <v>131</v>
      </c>
      <c r="B139" s="93" t="s">
        <v>1156</v>
      </c>
      <c r="C139" s="93" t="s">
        <v>1180</v>
      </c>
      <c r="D139" s="93" t="s">
        <v>1181</v>
      </c>
      <c r="E139" s="93" t="s">
        <v>930</v>
      </c>
      <c r="F139" s="93" t="s">
        <v>341</v>
      </c>
      <c r="G139" s="4">
        <v>250</v>
      </c>
      <c r="H139" s="4">
        <v>250</v>
      </c>
      <c r="I139" s="4">
        <v>50</v>
      </c>
      <c r="J139" s="217"/>
    </row>
    <row r="140" spans="1:10" ht="15" x14ac:dyDescent="0.2">
      <c r="A140" s="93">
        <v>132</v>
      </c>
      <c r="B140" s="93" t="s">
        <v>1182</v>
      </c>
      <c r="C140" s="93" t="s">
        <v>1183</v>
      </c>
      <c r="D140" s="93" t="s">
        <v>1184</v>
      </c>
      <c r="E140" s="93" t="s">
        <v>937</v>
      </c>
      <c r="F140" s="93" t="s">
        <v>341</v>
      </c>
      <c r="G140" s="4">
        <v>500</v>
      </c>
      <c r="H140" s="4">
        <v>500</v>
      </c>
      <c r="I140" s="4">
        <v>100</v>
      </c>
      <c r="J140" s="217"/>
    </row>
    <row r="141" spans="1:10" ht="15" x14ac:dyDescent="0.2">
      <c r="A141" s="93">
        <v>133</v>
      </c>
      <c r="B141" s="93" t="s">
        <v>1185</v>
      </c>
      <c r="C141" s="93" t="s">
        <v>1186</v>
      </c>
      <c r="D141" s="93" t="s">
        <v>1187</v>
      </c>
      <c r="E141" s="93" t="s">
        <v>832</v>
      </c>
      <c r="F141" s="93" t="s">
        <v>341</v>
      </c>
      <c r="G141" s="4">
        <v>350</v>
      </c>
      <c r="H141" s="4">
        <v>350</v>
      </c>
      <c r="I141" s="4">
        <v>0</v>
      </c>
      <c r="J141" s="217"/>
    </row>
    <row r="142" spans="1:10" ht="15" x14ac:dyDescent="0.2">
      <c r="A142" s="93">
        <v>134</v>
      </c>
      <c r="B142" s="93" t="s">
        <v>1188</v>
      </c>
      <c r="C142" s="93" t="s">
        <v>1059</v>
      </c>
      <c r="D142" s="93" t="s">
        <v>1189</v>
      </c>
      <c r="E142" s="93" t="s">
        <v>937</v>
      </c>
      <c r="F142" s="93" t="s">
        <v>341</v>
      </c>
      <c r="G142" s="4">
        <v>250</v>
      </c>
      <c r="H142" s="4">
        <v>250</v>
      </c>
      <c r="I142" s="4">
        <v>50</v>
      </c>
      <c r="J142" s="217"/>
    </row>
    <row r="143" spans="1:10" ht="15" x14ac:dyDescent="0.2">
      <c r="A143" s="93">
        <v>135</v>
      </c>
      <c r="B143" s="93" t="s">
        <v>1027</v>
      </c>
      <c r="C143" s="93" t="s">
        <v>1190</v>
      </c>
      <c r="D143" s="93" t="s">
        <v>1191</v>
      </c>
      <c r="E143" s="93" t="s">
        <v>930</v>
      </c>
      <c r="F143" s="93" t="s">
        <v>341</v>
      </c>
      <c r="G143" s="4">
        <v>150</v>
      </c>
      <c r="H143" s="4">
        <v>150</v>
      </c>
      <c r="I143" s="4">
        <v>30</v>
      </c>
      <c r="J143" s="217"/>
    </row>
    <row r="144" spans="1:10" ht="15" x14ac:dyDescent="0.2">
      <c r="A144" s="93">
        <v>136</v>
      </c>
      <c r="B144" s="93" t="s">
        <v>829</v>
      </c>
      <c r="C144" s="93" t="s">
        <v>830</v>
      </c>
      <c r="D144" s="93" t="s">
        <v>831</v>
      </c>
      <c r="E144" s="93" t="s">
        <v>832</v>
      </c>
      <c r="F144" s="93" t="s">
        <v>341</v>
      </c>
      <c r="G144" s="4">
        <v>875</v>
      </c>
      <c r="H144" s="4">
        <v>875</v>
      </c>
      <c r="I144" s="4">
        <v>175</v>
      </c>
      <c r="J144" s="217"/>
    </row>
    <row r="145" spans="1:10" ht="15" x14ac:dyDescent="0.2">
      <c r="A145" s="93">
        <v>137</v>
      </c>
      <c r="B145" s="93" t="s">
        <v>1079</v>
      </c>
      <c r="C145" s="93" t="s">
        <v>1192</v>
      </c>
      <c r="D145" s="93" t="s">
        <v>1193</v>
      </c>
      <c r="E145" s="93" t="s">
        <v>930</v>
      </c>
      <c r="F145" s="93" t="s">
        <v>341</v>
      </c>
      <c r="G145" s="4">
        <v>625</v>
      </c>
      <c r="H145" s="4">
        <v>625</v>
      </c>
      <c r="I145" s="4">
        <v>125</v>
      </c>
      <c r="J145" s="217"/>
    </row>
    <row r="146" spans="1:10" ht="15" x14ac:dyDescent="0.2">
      <c r="A146" s="93">
        <v>138</v>
      </c>
      <c r="B146" s="93" t="s">
        <v>1194</v>
      </c>
      <c r="C146" s="93" t="s">
        <v>1195</v>
      </c>
      <c r="D146" s="93" t="s">
        <v>1196</v>
      </c>
      <c r="E146" s="93" t="s">
        <v>924</v>
      </c>
      <c r="F146" s="93" t="s">
        <v>341</v>
      </c>
      <c r="G146" s="4">
        <v>437.5</v>
      </c>
      <c r="H146" s="4">
        <v>437.5</v>
      </c>
      <c r="I146" s="4">
        <v>87.5</v>
      </c>
      <c r="J146" s="217"/>
    </row>
    <row r="147" spans="1:10" ht="15" x14ac:dyDescent="0.2">
      <c r="A147" s="93">
        <v>139</v>
      </c>
      <c r="B147" s="93" t="s">
        <v>947</v>
      </c>
      <c r="C147" s="93" t="s">
        <v>1197</v>
      </c>
      <c r="D147" s="93" t="s">
        <v>1198</v>
      </c>
      <c r="E147" s="93" t="s">
        <v>930</v>
      </c>
      <c r="F147" s="93" t="s">
        <v>341</v>
      </c>
      <c r="G147" s="4">
        <v>312.5</v>
      </c>
      <c r="H147" s="4">
        <v>312.5</v>
      </c>
      <c r="I147" s="4">
        <v>62.5</v>
      </c>
      <c r="J147" s="217"/>
    </row>
    <row r="148" spans="1:10" ht="15" x14ac:dyDescent="0.2">
      <c r="A148" s="93">
        <v>140</v>
      </c>
      <c r="B148" s="93" t="s">
        <v>988</v>
      </c>
      <c r="C148" s="93" t="s">
        <v>1199</v>
      </c>
      <c r="D148" s="93" t="s">
        <v>1200</v>
      </c>
      <c r="E148" s="93" t="s">
        <v>924</v>
      </c>
      <c r="F148" s="93" t="s">
        <v>341</v>
      </c>
      <c r="G148" s="4">
        <v>750</v>
      </c>
      <c r="H148" s="4">
        <v>750</v>
      </c>
      <c r="I148" s="4">
        <v>150</v>
      </c>
      <c r="J148" s="217"/>
    </row>
    <row r="149" spans="1:10" ht="15" x14ac:dyDescent="0.2">
      <c r="A149" s="93">
        <v>141</v>
      </c>
      <c r="B149" s="93" t="s">
        <v>859</v>
      </c>
      <c r="C149" s="93" t="s">
        <v>1201</v>
      </c>
      <c r="D149" s="93" t="s">
        <v>1202</v>
      </c>
      <c r="E149" s="93" t="s">
        <v>832</v>
      </c>
      <c r="F149" s="93" t="s">
        <v>341</v>
      </c>
      <c r="G149" s="4">
        <v>437.5</v>
      </c>
      <c r="H149" s="4">
        <v>437.5</v>
      </c>
      <c r="I149" s="4">
        <v>87.5</v>
      </c>
      <c r="J149" s="217"/>
    </row>
    <row r="150" spans="1:10" ht="15" x14ac:dyDescent="0.2">
      <c r="A150" s="93">
        <v>142</v>
      </c>
      <c r="B150" s="93" t="s">
        <v>927</v>
      </c>
      <c r="C150" s="93" t="s">
        <v>1203</v>
      </c>
      <c r="D150" s="93" t="s">
        <v>1204</v>
      </c>
      <c r="E150" s="93" t="s">
        <v>937</v>
      </c>
      <c r="F150" s="93" t="s">
        <v>341</v>
      </c>
      <c r="G150" s="4">
        <v>281.25</v>
      </c>
      <c r="H150" s="4">
        <v>281.25</v>
      </c>
      <c r="I150" s="4">
        <v>56.25</v>
      </c>
      <c r="J150" s="217"/>
    </row>
    <row r="151" spans="1:10" ht="15" x14ac:dyDescent="0.2">
      <c r="A151" s="93">
        <v>143</v>
      </c>
      <c r="B151" s="93" t="s">
        <v>887</v>
      </c>
      <c r="C151" s="93" t="s">
        <v>1203</v>
      </c>
      <c r="D151" s="93" t="s">
        <v>1205</v>
      </c>
      <c r="E151" s="93" t="s">
        <v>930</v>
      </c>
      <c r="F151" s="93" t="s">
        <v>341</v>
      </c>
      <c r="G151" s="4">
        <v>31.25</v>
      </c>
      <c r="H151" s="4">
        <v>31.25</v>
      </c>
      <c r="I151" s="4">
        <v>6.25</v>
      </c>
      <c r="J151" s="217"/>
    </row>
    <row r="152" spans="1:10" ht="15" x14ac:dyDescent="0.2">
      <c r="A152" s="93">
        <v>144</v>
      </c>
      <c r="B152" s="93" t="s">
        <v>1206</v>
      </c>
      <c r="C152" s="93" t="s">
        <v>1207</v>
      </c>
      <c r="D152" s="93" t="s">
        <v>1208</v>
      </c>
      <c r="E152" s="93" t="s">
        <v>924</v>
      </c>
      <c r="F152" s="93" t="s">
        <v>341</v>
      </c>
      <c r="G152" s="4">
        <v>750</v>
      </c>
      <c r="H152" s="4">
        <v>750</v>
      </c>
      <c r="I152" s="4">
        <v>150</v>
      </c>
      <c r="J152" s="217"/>
    </row>
    <row r="153" spans="1:10" ht="15" x14ac:dyDescent="0.2">
      <c r="A153" s="93">
        <v>145</v>
      </c>
      <c r="B153" s="93" t="s">
        <v>1209</v>
      </c>
      <c r="C153" s="93" t="s">
        <v>1210</v>
      </c>
      <c r="D153" s="93" t="s">
        <v>1211</v>
      </c>
      <c r="E153" s="93" t="s">
        <v>832</v>
      </c>
      <c r="F153" s="93" t="s">
        <v>341</v>
      </c>
      <c r="G153" s="4">
        <v>500</v>
      </c>
      <c r="H153" s="4">
        <v>500</v>
      </c>
      <c r="I153" s="4">
        <v>100</v>
      </c>
      <c r="J153" s="217"/>
    </row>
    <row r="154" spans="1:10" ht="15" x14ac:dyDescent="0.2">
      <c r="A154" s="93">
        <v>146</v>
      </c>
      <c r="B154" s="93" t="s">
        <v>1212</v>
      </c>
      <c r="C154" s="93" t="s">
        <v>1213</v>
      </c>
      <c r="D154" s="93" t="s">
        <v>1214</v>
      </c>
      <c r="E154" s="93" t="s">
        <v>937</v>
      </c>
      <c r="F154" s="93" t="s">
        <v>341</v>
      </c>
      <c r="G154" s="4">
        <v>125</v>
      </c>
      <c r="H154" s="4">
        <v>125</v>
      </c>
      <c r="I154" s="4">
        <v>25</v>
      </c>
      <c r="J154" s="217"/>
    </row>
    <row r="155" spans="1:10" ht="15" x14ac:dyDescent="0.2">
      <c r="A155" s="93">
        <v>147</v>
      </c>
      <c r="B155" s="93" t="s">
        <v>1215</v>
      </c>
      <c r="C155" s="93" t="s">
        <v>1216</v>
      </c>
      <c r="D155" s="93" t="s">
        <v>1217</v>
      </c>
      <c r="E155" s="93" t="s">
        <v>930</v>
      </c>
      <c r="F155" s="93" t="s">
        <v>341</v>
      </c>
      <c r="G155" s="4">
        <v>125</v>
      </c>
      <c r="H155" s="4">
        <v>125</v>
      </c>
      <c r="I155" s="4">
        <v>25</v>
      </c>
      <c r="J155" s="217"/>
    </row>
    <row r="156" spans="1:10" ht="15" x14ac:dyDescent="0.2">
      <c r="A156" s="93">
        <v>148</v>
      </c>
      <c r="B156" s="93" t="s">
        <v>921</v>
      </c>
      <c r="C156" s="93" t="s">
        <v>1218</v>
      </c>
      <c r="D156" s="93" t="s">
        <v>1219</v>
      </c>
      <c r="E156" s="93" t="s">
        <v>832</v>
      </c>
      <c r="F156" s="93" t="s">
        <v>341</v>
      </c>
      <c r="G156" s="4">
        <v>375</v>
      </c>
      <c r="H156" s="4">
        <v>375</v>
      </c>
      <c r="I156" s="4">
        <v>75</v>
      </c>
      <c r="J156" s="217"/>
    </row>
    <row r="157" spans="1:10" ht="15" x14ac:dyDescent="0.2">
      <c r="A157" s="93">
        <v>149</v>
      </c>
      <c r="B157" s="93" t="s">
        <v>1220</v>
      </c>
      <c r="C157" s="93" t="s">
        <v>1221</v>
      </c>
      <c r="D157" s="93" t="s">
        <v>1222</v>
      </c>
      <c r="E157" s="93" t="s">
        <v>930</v>
      </c>
      <c r="F157" s="93" t="s">
        <v>341</v>
      </c>
      <c r="G157" s="4">
        <v>375</v>
      </c>
      <c r="H157" s="4">
        <v>375</v>
      </c>
      <c r="I157" s="4">
        <v>75</v>
      </c>
      <c r="J157" s="217"/>
    </row>
    <row r="158" spans="1:10" ht="15" x14ac:dyDescent="0.2">
      <c r="A158" s="93">
        <v>150</v>
      </c>
      <c r="B158" s="93" t="s">
        <v>947</v>
      </c>
      <c r="C158" s="93" t="s">
        <v>1223</v>
      </c>
      <c r="D158" s="93" t="s">
        <v>1224</v>
      </c>
      <c r="E158" s="93" t="s">
        <v>924</v>
      </c>
      <c r="F158" s="93" t="s">
        <v>341</v>
      </c>
      <c r="G158" s="4">
        <v>750</v>
      </c>
      <c r="H158" s="4">
        <v>750</v>
      </c>
      <c r="I158" s="4">
        <v>150</v>
      </c>
      <c r="J158" s="217"/>
    </row>
    <row r="159" spans="1:10" ht="15" x14ac:dyDescent="0.2">
      <c r="A159" s="93">
        <v>151</v>
      </c>
      <c r="B159" s="93" t="s">
        <v>1165</v>
      </c>
      <c r="C159" s="93" t="s">
        <v>1225</v>
      </c>
      <c r="D159" s="93" t="s">
        <v>1226</v>
      </c>
      <c r="E159" s="93" t="s">
        <v>924</v>
      </c>
      <c r="F159" s="93" t="s">
        <v>341</v>
      </c>
      <c r="G159" s="4">
        <v>375</v>
      </c>
      <c r="H159" s="4">
        <v>375</v>
      </c>
      <c r="I159" s="4">
        <v>75</v>
      </c>
      <c r="J159" s="217"/>
    </row>
    <row r="160" spans="1:10" ht="15" x14ac:dyDescent="0.2">
      <c r="A160" s="93">
        <v>152</v>
      </c>
      <c r="B160" s="93" t="s">
        <v>1227</v>
      </c>
      <c r="C160" s="93" t="s">
        <v>1228</v>
      </c>
      <c r="D160" s="93" t="s">
        <v>1229</v>
      </c>
      <c r="E160" s="93" t="s">
        <v>937</v>
      </c>
      <c r="F160" s="93" t="s">
        <v>341</v>
      </c>
      <c r="G160" s="4">
        <v>125</v>
      </c>
      <c r="H160" s="4">
        <v>125</v>
      </c>
      <c r="I160" s="4">
        <v>25</v>
      </c>
      <c r="J160" s="217"/>
    </row>
    <row r="161" spans="1:10" ht="15" x14ac:dyDescent="0.2">
      <c r="A161" s="93">
        <v>153</v>
      </c>
      <c r="B161" s="93" t="s">
        <v>1162</v>
      </c>
      <c r="C161" s="93" t="s">
        <v>1230</v>
      </c>
      <c r="D161" s="93" t="s">
        <v>1231</v>
      </c>
      <c r="E161" s="93" t="s">
        <v>930</v>
      </c>
      <c r="F161" s="93" t="s">
        <v>341</v>
      </c>
      <c r="G161" s="4">
        <v>250</v>
      </c>
      <c r="H161" s="4">
        <v>250</v>
      </c>
      <c r="I161" s="4">
        <v>50</v>
      </c>
      <c r="J161" s="217"/>
    </row>
    <row r="162" spans="1:10" ht="15" x14ac:dyDescent="0.2">
      <c r="A162" s="93">
        <v>154</v>
      </c>
      <c r="B162" s="93" t="s">
        <v>1041</v>
      </c>
      <c r="C162" s="93" t="s">
        <v>1232</v>
      </c>
      <c r="D162" s="93" t="s">
        <v>1233</v>
      </c>
      <c r="E162" s="93" t="s">
        <v>937</v>
      </c>
      <c r="F162" s="93" t="s">
        <v>341</v>
      </c>
      <c r="G162" s="4">
        <v>437.5</v>
      </c>
      <c r="H162" s="4">
        <v>437.5</v>
      </c>
      <c r="I162" s="4">
        <v>87.5</v>
      </c>
      <c r="J162" s="217"/>
    </row>
    <row r="163" spans="1:10" ht="15" x14ac:dyDescent="0.2">
      <c r="A163" s="93">
        <v>155</v>
      </c>
      <c r="B163" s="93" t="s">
        <v>1234</v>
      </c>
      <c r="C163" s="93" t="s">
        <v>1235</v>
      </c>
      <c r="D163" s="93" t="s">
        <v>1236</v>
      </c>
      <c r="E163" s="93" t="s">
        <v>930</v>
      </c>
      <c r="F163" s="93" t="s">
        <v>341</v>
      </c>
      <c r="G163" s="4">
        <v>312.5</v>
      </c>
      <c r="H163" s="4">
        <v>312.5</v>
      </c>
      <c r="I163" s="4">
        <v>62.5</v>
      </c>
      <c r="J163" s="217"/>
    </row>
    <row r="164" spans="1:10" ht="15" x14ac:dyDescent="0.2">
      <c r="A164" s="93">
        <v>156</v>
      </c>
      <c r="B164" s="93" t="s">
        <v>1237</v>
      </c>
      <c r="C164" s="93" t="s">
        <v>1238</v>
      </c>
      <c r="D164" s="93" t="s">
        <v>1239</v>
      </c>
      <c r="E164" s="93" t="s">
        <v>832</v>
      </c>
      <c r="F164" s="93" t="s">
        <v>341</v>
      </c>
      <c r="G164" s="4">
        <v>437.5</v>
      </c>
      <c r="H164" s="4">
        <v>437.5</v>
      </c>
      <c r="I164" s="4">
        <v>87.5</v>
      </c>
      <c r="J164" s="217"/>
    </row>
    <row r="165" spans="1:10" ht="15" x14ac:dyDescent="0.2">
      <c r="A165" s="93">
        <v>157</v>
      </c>
      <c r="B165" s="93" t="s">
        <v>1013</v>
      </c>
      <c r="C165" s="93" t="s">
        <v>1240</v>
      </c>
      <c r="D165" s="93" t="s">
        <v>1241</v>
      </c>
      <c r="E165" s="93" t="s">
        <v>937</v>
      </c>
      <c r="F165" s="93" t="s">
        <v>341</v>
      </c>
      <c r="G165" s="4">
        <v>312.5</v>
      </c>
      <c r="H165" s="4">
        <v>312.5</v>
      </c>
      <c r="I165" s="4">
        <v>62.5</v>
      </c>
      <c r="J165" s="217"/>
    </row>
    <row r="166" spans="1:10" ht="15" x14ac:dyDescent="0.2">
      <c r="A166" s="93">
        <v>158</v>
      </c>
      <c r="B166" s="93" t="s">
        <v>927</v>
      </c>
      <c r="C166" s="93" t="s">
        <v>1242</v>
      </c>
      <c r="D166" s="93" t="s">
        <v>1243</v>
      </c>
      <c r="E166" s="93" t="s">
        <v>924</v>
      </c>
      <c r="F166" s="93" t="s">
        <v>341</v>
      </c>
      <c r="G166" s="4">
        <v>750</v>
      </c>
      <c r="H166" s="4">
        <v>750</v>
      </c>
      <c r="I166" s="4">
        <v>150</v>
      </c>
      <c r="J166" s="217"/>
    </row>
    <row r="167" spans="1:10" ht="15" x14ac:dyDescent="0.2">
      <c r="A167" s="93">
        <v>159</v>
      </c>
      <c r="B167" s="93" t="s">
        <v>927</v>
      </c>
      <c r="C167" s="93" t="s">
        <v>1244</v>
      </c>
      <c r="D167" s="93" t="s">
        <v>1245</v>
      </c>
      <c r="E167" s="93" t="s">
        <v>973</v>
      </c>
      <c r="F167" s="93" t="s">
        <v>341</v>
      </c>
      <c r="G167" s="4">
        <v>125</v>
      </c>
      <c r="H167" s="4">
        <v>125</v>
      </c>
      <c r="I167" s="4">
        <v>25</v>
      </c>
      <c r="J167" s="217"/>
    </row>
    <row r="168" spans="1:10" ht="15" x14ac:dyDescent="0.2">
      <c r="A168" s="93">
        <v>160</v>
      </c>
      <c r="B168" s="93" t="s">
        <v>1122</v>
      </c>
      <c r="C168" s="93" t="s">
        <v>1246</v>
      </c>
      <c r="D168" s="93" t="s">
        <v>771</v>
      </c>
      <c r="E168" s="93" t="s">
        <v>832</v>
      </c>
      <c r="F168" s="93" t="s">
        <v>341</v>
      </c>
      <c r="G168" s="4">
        <v>125</v>
      </c>
      <c r="H168" s="4">
        <v>125</v>
      </c>
      <c r="I168" s="4">
        <v>25</v>
      </c>
      <c r="J168" s="217"/>
    </row>
    <row r="169" spans="1:10" ht="15" x14ac:dyDescent="0.2">
      <c r="A169" s="93">
        <v>161</v>
      </c>
      <c r="B169" s="93" t="s">
        <v>991</v>
      </c>
      <c r="C169" s="93" t="s">
        <v>1247</v>
      </c>
      <c r="D169" s="93" t="s">
        <v>1248</v>
      </c>
      <c r="E169" s="93" t="s">
        <v>937</v>
      </c>
      <c r="F169" s="93" t="s">
        <v>341</v>
      </c>
      <c r="G169" s="4">
        <v>125</v>
      </c>
      <c r="H169" s="4">
        <v>125</v>
      </c>
      <c r="I169" s="4">
        <v>25</v>
      </c>
      <c r="J169" s="217"/>
    </row>
    <row r="170" spans="1:10" ht="15" x14ac:dyDescent="0.2">
      <c r="A170" s="93">
        <v>162</v>
      </c>
      <c r="B170" s="93" t="s">
        <v>1249</v>
      </c>
      <c r="C170" s="93" t="s">
        <v>1250</v>
      </c>
      <c r="D170" s="93" t="s">
        <v>1251</v>
      </c>
      <c r="E170" s="93" t="s">
        <v>930</v>
      </c>
      <c r="F170" s="93" t="s">
        <v>341</v>
      </c>
      <c r="G170" s="4">
        <v>375</v>
      </c>
      <c r="H170" s="4">
        <v>375</v>
      </c>
      <c r="I170" s="4">
        <v>75</v>
      </c>
      <c r="J170" s="217"/>
    </row>
    <row r="171" spans="1:10" ht="15" x14ac:dyDescent="0.2">
      <c r="A171" s="93">
        <v>163</v>
      </c>
      <c r="B171" s="93" t="s">
        <v>1252</v>
      </c>
      <c r="C171" s="93" t="s">
        <v>1253</v>
      </c>
      <c r="D171" s="93" t="s">
        <v>1254</v>
      </c>
      <c r="E171" s="93" t="s">
        <v>924</v>
      </c>
      <c r="F171" s="93" t="s">
        <v>341</v>
      </c>
      <c r="G171" s="4">
        <v>380</v>
      </c>
      <c r="H171" s="4">
        <v>380</v>
      </c>
      <c r="I171" s="4">
        <v>76</v>
      </c>
      <c r="J171" s="217"/>
    </row>
    <row r="172" spans="1:10" ht="15" x14ac:dyDescent="0.2">
      <c r="A172" s="93">
        <v>164</v>
      </c>
      <c r="B172" s="93" t="s">
        <v>1255</v>
      </c>
      <c r="C172" s="93" t="s">
        <v>1256</v>
      </c>
      <c r="D172" s="93" t="s">
        <v>1257</v>
      </c>
      <c r="E172" s="93" t="s">
        <v>937</v>
      </c>
      <c r="F172" s="93" t="s">
        <v>341</v>
      </c>
      <c r="G172" s="4">
        <v>185</v>
      </c>
      <c r="H172" s="4">
        <v>185</v>
      </c>
      <c r="I172" s="4">
        <v>37</v>
      </c>
      <c r="J172" s="217"/>
    </row>
    <row r="173" spans="1:10" ht="15" x14ac:dyDescent="0.2">
      <c r="A173" s="93">
        <v>165</v>
      </c>
      <c r="B173" s="93" t="s">
        <v>1258</v>
      </c>
      <c r="C173" s="93" t="s">
        <v>1259</v>
      </c>
      <c r="D173" s="93" t="s">
        <v>1260</v>
      </c>
      <c r="E173" s="93" t="s">
        <v>930</v>
      </c>
      <c r="F173" s="93" t="s">
        <v>341</v>
      </c>
      <c r="G173" s="4">
        <v>185</v>
      </c>
      <c r="H173" s="4">
        <v>185</v>
      </c>
      <c r="I173" s="4">
        <v>37</v>
      </c>
      <c r="J173" s="217"/>
    </row>
    <row r="174" spans="1:10" ht="15" x14ac:dyDescent="0.2">
      <c r="A174" s="93">
        <v>166</v>
      </c>
      <c r="B174" s="93" t="s">
        <v>988</v>
      </c>
      <c r="C174" s="93" t="s">
        <v>1261</v>
      </c>
      <c r="D174" s="93" t="s">
        <v>1262</v>
      </c>
      <c r="E174" s="93" t="s">
        <v>973</v>
      </c>
      <c r="F174" s="93" t="s">
        <v>341</v>
      </c>
      <c r="G174" s="4">
        <v>300</v>
      </c>
      <c r="H174" s="4">
        <v>300</v>
      </c>
      <c r="I174" s="4">
        <v>60</v>
      </c>
      <c r="J174" s="217"/>
    </row>
    <row r="175" spans="1:10" ht="15" x14ac:dyDescent="0.2">
      <c r="A175" s="93">
        <v>167</v>
      </c>
      <c r="B175" s="93" t="s">
        <v>1263</v>
      </c>
      <c r="C175" s="93" t="s">
        <v>1264</v>
      </c>
      <c r="D175" s="93" t="s">
        <v>1265</v>
      </c>
      <c r="E175" s="93" t="s">
        <v>832</v>
      </c>
      <c r="F175" s="93" t="s">
        <v>341</v>
      </c>
      <c r="G175" s="4">
        <v>170</v>
      </c>
      <c r="H175" s="4">
        <v>170</v>
      </c>
      <c r="I175" s="4">
        <v>34</v>
      </c>
      <c r="J175" s="217"/>
    </row>
    <row r="176" spans="1:10" ht="15" x14ac:dyDescent="0.2">
      <c r="A176" s="93">
        <v>168</v>
      </c>
      <c r="B176" s="93" t="s">
        <v>1266</v>
      </c>
      <c r="C176" s="93" t="s">
        <v>1267</v>
      </c>
      <c r="D176" s="93" t="s">
        <v>1268</v>
      </c>
      <c r="E176" s="93" t="s">
        <v>937</v>
      </c>
      <c r="F176" s="93" t="s">
        <v>341</v>
      </c>
      <c r="G176" s="4">
        <v>150</v>
      </c>
      <c r="H176" s="4">
        <v>150</v>
      </c>
      <c r="I176" s="4">
        <v>30</v>
      </c>
      <c r="J176" s="217"/>
    </row>
    <row r="177" spans="1:10" ht="15" x14ac:dyDescent="0.2">
      <c r="A177" s="93">
        <v>169</v>
      </c>
      <c r="B177" s="93" t="s">
        <v>833</v>
      </c>
      <c r="C177" s="93" t="s">
        <v>1261</v>
      </c>
      <c r="D177" s="93" t="s">
        <v>1269</v>
      </c>
      <c r="E177" s="93" t="s">
        <v>930</v>
      </c>
      <c r="F177" s="93" t="s">
        <v>341</v>
      </c>
      <c r="G177" s="4">
        <v>130</v>
      </c>
      <c r="H177" s="4">
        <v>130</v>
      </c>
      <c r="I177" s="4">
        <v>26</v>
      </c>
      <c r="J177" s="217"/>
    </row>
    <row r="178" spans="1:10" ht="15" x14ac:dyDescent="0.2">
      <c r="A178" s="93">
        <v>170</v>
      </c>
      <c r="B178" s="93" t="s">
        <v>874</v>
      </c>
      <c r="C178" s="93" t="s">
        <v>1264</v>
      </c>
      <c r="D178" s="93" t="s">
        <v>1270</v>
      </c>
      <c r="E178" s="93" t="s">
        <v>924</v>
      </c>
      <c r="F178" s="93" t="s">
        <v>341</v>
      </c>
      <c r="G178" s="4">
        <v>312.5</v>
      </c>
      <c r="H178" s="4">
        <v>312.5</v>
      </c>
      <c r="I178" s="4">
        <v>62.5</v>
      </c>
      <c r="J178" s="217"/>
    </row>
    <row r="179" spans="1:10" ht="15" x14ac:dyDescent="0.2">
      <c r="A179" s="93">
        <v>171</v>
      </c>
      <c r="B179" s="93" t="s">
        <v>1024</v>
      </c>
      <c r="C179" s="93" t="s">
        <v>1240</v>
      </c>
      <c r="D179" s="93" t="s">
        <v>1271</v>
      </c>
      <c r="E179" s="93" t="s">
        <v>937</v>
      </c>
      <c r="F179" s="93" t="s">
        <v>341</v>
      </c>
      <c r="G179" s="4">
        <v>250</v>
      </c>
      <c r="H179" s="4">
        <v>250</v>
      </c>
      <c r="I179" s="4">
        <v>50</v>
      </c>
      <c r="J179" s="217"/>
    </row>
    <row r="180" spans="1:10" ht="15" x14ac:dyDescent="0.2">
      <c r="A180" s="93">
        <v>172</v>
      </c>
      <c r="B180" s="93" t="s">
        <v>1109</v>
      </c>
      <c r="C180" s="93" t="s">
        <v>1272</v>
      </c>
      <c r="D180" s="93" t="s">
        <v>1273</v>
      </c>
      <c r="E180" s="93" t="s">
        <v>930</v>
      </c>
      <c r="F180" s="93" t="s">
        <v>341</v>
      </c>
      <c r="G180" s="4">
        <v>187.5</v>
      </c>
      <c r="H180" s="4">
        <v>187.5</v>
      </c>
      <c r="I180" s="4">
        <v>37.5</v>
      </c>
      <c r="J180" s="217"/>
    </row>
    <row r="181" spans="1:10" ht="15" x14ac:dyDescent="0.2">
      <c r="A181" s="93">
        <v>173</v>
      </c>
      <c r="B181" s="93" t="s">
        <v>863</v>
      </c>
      <c r="C181" s="93" t="s">
        <v>1274</v>
      </c>
      <c r="D181" s="93" t="s">
        <v>1275</v>
      </c>
      <c r="E181" s="93" t="s">
        <v>832</v>
      </c>
      <c r="F181" s="93" t="s">
        <v>341</v>
      </c>
      <c r="G181" s="4">
        <v>437.5</v>
      </c>
      <c r="H181" s="4">
        <v>437.5</v>
      </c>
      <c r="I181" s="4">
        <v>87.5</v>
      </c>
      <c r="J181" s="217"/>
    </row>
    <row r="182" spans="1:10" ht="15" x14ac:dyDescent="0.2">
      <c r="A182" s="93">
        <v>174</v>
      </c>
      <c r="B182" s="93" t="s">
        <v>891</v>
      </c>
      <c r="C182" s="93" t="s">
        <v>892</v>
      </c>
      <c r="D182" s="93" t="s">
        <v>893</v>
      </c>
      <c r="E182" s="93" t="s">
        <v>937</v>
      </c>
      <c r="F182" s="93" t="s">
        <v>341</v>
      </c>
      <c r="G182" s="4">
        <v>312.5</v>
      </c>
      <c r="H182" s="4">
        <v>312.5</v>
      </c>
      <c r="I182" s="4">
        <v>62.5</v>
      </c>
      <c r="J182" s="217"/>
    </row>
    <row r="183" spans="1:10" ht="15" x14ac:dyDescent="0.2">
      <c r="A183" s="93">
        <v>175</v>
      </c>
      <c r="B183" s="93" t="s">
        <v>1252</v>
      </c>
      <c r="C183" s="93" t="s">
        <v>1276</v>
      </c>
      <c r="D183" s="93" t="s">
        <v>1277</v>
      </c>
      <c r="E183" s="93" t="s">
        <v>1278</v>
      </c>
      <c r="F183" s="93" t="s">
        <v>341</v>
      </c>
      <c r="G183" s="4">
        <v>2500</v>
      </c>
      <c r="H183" s="4">
        <v>2500</v>
      </c>
      <c r="I183" s="4">
        <v>500</v>
      </c>
      <c r="J183" s="217"/>
    </row>
    <row r="184" spans="1:10" ht="15" x14ac:dyDescent="0.2">
      <c r="A184" s="93">
        <v>176</v>
      </c>
      <c r="B184" s="93" t="s">
        <v>1279</v>
      </c>
      <c r="C184" s="93" t="s">
        <v>1280</v>
      </c>
      <c r="D184" s="93" t="s">
        <v>1281</v>
      </c>
      <c r="E184" s="93" t="s">
        <v>1282</v>
      </c>
      <c r="F184" s="93" t="s">
        <v>341</v>
      </c>
      <c r="G184" s="4">
        <v>2500</v>
      </c>
      <c r="H184" s="4">
        <v>2500</v>
      </c>
      <c r="I184" s="4">
        <v>500</v>
      </c>
      <c r="J184" s="217"/>
    </row>
    <row r="185" spans="1:10" ht="15" x14ac:dyDescent="0.2">
      <c r="A185" s="93">
        <v>177</v>
      </c>
      <c r="B185" s="93" t="s">
        <v>1283</v>
      </c>
      <c r="C185" s="93" t="s">
        <v>1284</v>
      </c>
      <c r="D185" s="93" t="s">
        <v>1285</v>
      </c>
      <c r="E185" s="93" t="s">
        <v>1282</v>
      </c>
      <c r="F185" s="93" t="s">
        <v>341</v>
      </c>
      <c r="G185" s="4">
        <v>2500</v>
      </c>
      <c r="H185" s="4">
        <v>2500</v>
      </c>
      <c r="I185" s="4">
        <v>500</v>
      </c>
      <c r="J185" s="217"/>
    </row>
    <row r="186" spans="1:10" ht="15" x14ac:dyDescent="0.2">
      <c r="A186" s="93">
        <v>178</v>
      </c>
      <c r="B186" s="93" t="s">
        <v>1286</v>
      </c>
      <c r="C186" s="93" t="s">
        <v>1287</v>
      </c>
      <c r="D186" s="93" t="s">
        <v>1288</v>
      </c>
      <c r="E186" s="93" t="s">
        <v>1282</v>
      </c>
      <c r="F186" s="93" t="s">
        <v>341</v>
      </c>
      <c r="G186" s="4">
        <v>2500</v>
      </c>
      <c r="H186" s="4">
        <v>2500</v>
      </c>
      <c r="I186" s="4">
        <v>500</v>
      </c>
      <c r="J186" s="217"/>
    </row>
    <row r="187" spans="1:10" ht="15" x14ac:dyDescent="0.2">
      <c r="A187" s="93">
        <v>179</v>
      </c>
      <c r="B187" s="93" t="s">
        <v>843</v>
      </c>
      <c r="C187" s="93" t="s">
        <v>1289</v>
      </c>
      <c r="D187" s="93" t="s">
        <v>1290</v>
      </c>
      <c r="E187" s="93" t="s">
        <v>1282</v>
      </c>
      <c r="F187" s="93" t="s">
        <v>341</v>
      </c>
      <c r="G187" s="4">
        <v>2500</v>
      </c>
      <c r="H187" s="4">
        <v>2500</v>
      </c>
      <c r="I187" s="4">
        <v>500</v>
      </c>
      <c r="J187" s="217"/>
    </row>
    <row r="188" spans="1:10" ht="15" x14ac:dyDescent="0.2">
      <c r="A188" s="93">
        <v>180</v>
      </c>
      <c r="B188" s="93" t="s">
        <v>1076</v>
      </c>
      <c r="C188" s="93" t="s">
        <v>1291</v>
      </c>
      <c r="D188" s="93" t="s">
        <v>1292</v>
      </c>
      <c r="E188" s="93" t="s">
        <v>1293</v>
      </c>
      <c r="F188" s="93" t="s">
        <v>341</v>
      </c>
      <c r="G188" s="4">
        <v>1250</v>
      </c>
      <c r="H188" s="4">
        <v>1250</v>
      </c>
      <c r="I188" s="4">
        <v>250</v>
      </c>
      <c r="J188" s="217"/>
    </row>
    <row r="189" spans="1:10" ht="15" x14ac:dyDescent="0.2">
      <c r="A189" s="93">
        <v>181</v>
      </c>
      <c r="B189" s="93" t="s">
        <v>1024</v>
      </c>
      <c r="C189" s="93" t="s">
        <v>1294</v>
      </c>
      <c r="D189" s="93" t="s">
        <v>1295</v>
      </c>
      <c r="E189" s="93" t="s">
        <v>1296</v>
      </c>
      <c r="F189" s="93" t="s">
        <v>341</v>
      </c>
      <c r="G189" s="4">
        <v>1750</v>
      </c>
      <c r="H189" s="4">
        <v>1750</v>
      </c>
      <c r="I189" s="4">
        <v>350</v>
      </c>
      <c r="J189" s="217"/>
    </row>
    <row r="190" spans="1:10" ht="30" x14ac:dyDescent="0.2">
      <c r="A190" s="93">
        <v>182</v>
      </c>
      <c r="B190" s="93" t="s">
        <v>1079</v>
      </c>
      <c r="C190" s="93" t="s">
        <v>1297</v>
      </c>
      <c r="D190" s="93" t="s">
        <v>1298</v>
      </c>
      <c r="E190" s="93" t="s">
        <v>903</v>
      </c>
      <c r="F190" s="93" t="s">
        <v>341</v>
      </c>
      <c r="G190" s="4">
        <v>1250</v>
      </c>
      <c r="H190" s="4">
        <v>1250</v>
      </c>
      <c r="I190" s="4">
        <v>250</v>
      </c>
      <c r="J190" s="217"/>
    </row>
    <row r="191" spans="1:10" ht="15" x14ac:dyDescent="0.2">
      <c r="A191" s="93">
        <v>183</v>
      </c>
      <c r="B191" s="93" t="s">
        <v>1156</v>
      </c>
      <c r="C191" s="93" t="s">
        <v>1299</v>
      </c>
      <c r="D191" s="93" t="s">
        <v>1300</v>
      </c>
      <c r="E191" s="93" t="s">
        <v>1301</v>
      </c>
      <c r="F191" s="93" t="s">
        <v>341</v>
      </c>
      <c r="G191" s="4">
        <v>1000</v>
      </c>
      <c r="H191" s="4">
        <v>1000</v>
      </c>
      <c r="I191" s="4">
        <v>200</v>
      </c>
      <c r="J191" s="217"/>
    </row>
    <row r="192" spans="1:10" ht="15" x14ac:dyDescent="0.2">
      <c r="A192" s="93">
        <v>184</v>
      </c>
      <c r="B192" s="93" t="s">
        <v>859</v>
      </c>
      <c r="C192" s="93" t="s">
        <v>1297</v>
      </c>
      <c r="D192" s="93" t="s">
        <v>1302</v>
      </c>
      <c r="E192" s="93" t="s">
        <v>1303</v>
      </c>
      <c r="F192" s="93" t="s">
        <v>341</v>
      </c>
      <c r="G192" s="4">
        <v>2000</v>
      </c>
      <c r="H192" s="4">
        <v>2000</v>
      </c>
      <c r="I192" s="4">
        <v>400</v>
      </c>
      <c r="J192" s="217"/>
    </row>
    <row r="193" spans="1:10" ht="15" x14ac:dyDescent="0.2">
      <c r="A193" s="93">
        <v>185</v>
      </c>
      <c r="B193" s="93" t="s">
        <v>1156</v>
      </c>
      <c r="C193" s="93" t="s">
        <v>1304</v>
      </c>
      <c r="D193" s="93" t="s">
        <v>1305</v>
      </c>
      <c r="E193" s="93" t="s">
        <v>1303</v>
      </c>
      <c r="F193" s="93" t="s">
        <v>341</v>
      </c>
      <c r="G193" s="4">
        <v>1750</v>
      </c>
      <c r="H193" s="4">
        <v>1750</v>
      </c>
      <c r="I193" s="4">
        <v>350</v>
      </c>
      <c r="J193" s="217"/>
    </row>
    <row r="194" spans="1:10" ht="15" x14ac:dyDescent="0.2">
      <c r="A194" s="93">
        <v>186</v>
      </c>
      <c r="B194" s="93" t="s">
        <v>859</v>
      </c>
      <c r="C194" s="93" t="s">
        <v>1094</v>
      </c>
      <c r="D194" s="93" t="s">
        <v>1306</v>
      </c>
      <c r="E194" s="93" t="s">
        <v>1307</v>
      </c>
      <c r="F194" s="93" t="s">
        <v>341</v>
      </c>
      <c r="G194" s="4">
        <v>2000</v>
      </c>
      <c r="H194" s="4">
        <v>2000</v>
      </c>
      <c r="I194" s="4">
        <v>400</v>
      </c>
      <c r="J194" s="217"/>
    </row>
    <row r="195" spans="1:10" ht="15" x14ac:dyDescent="0.2">
      <c r="A195" s="93">
        <v>187</v>
      </c>
      <c r="B195" s="93" t="s">
        <v>843</v>
      </c>
      <c r="C195" s="93" t="s">
        <v>844</v>
      </c>
      <c r="D195" s="93" t="s">
        <v>845</v>
      </c>
      <c r="E195" s="93" t="s">
        <v>846</v>
      </c>
      <c r="F195" s="93" t="s">
        <v>341</v>
      </c>
      <c r="G195" s="4">
        <v>2000</v>
      </c>
      <c r="H195" s="4">
        <v>2000</v>
      </c>
      <c r="I195" s="4">
        <v>0</v>
      </c>
      <c r="J195" s="217"/>
    </row>
    <row r="196" spans="1:10" ht="15" x14ac:dyDescent="0.2">
      <c r="A196" s="93">
        <v>188</v>
      </c>
      <c r="B196" s="93" t="s">
        <v>1308</v>
      </c>
      <c r="C196" s="93" t="s">
        <v>1309</v>
      </c>
      <c r="D196" s="93" t="s">
        <v>1310</v>
      </c>
      <c r="E196" s="93" t="s">
        <v>1311</v>
      </c>
      <c r="F196" s="93" t="s">
        <v>341</v>
      </c>
      <c r="G196" s="4">
        <v>750</v>
      </c>
      <c r="H196" s="4">
        <v>750</v>
      </c>
      <c r="I196" s="4">
        <v>150</v>
      </c>
      <c r="J196" s="217"/>
    </row>
    <row r="197" spans="1:10" ht="30" x14ac:dyDescent="0.2">
      <c r="A197" s="93">
        <v>189</v>
      </c>
      <c r="B197" s="93" t="s">
        <v>1312</v>
      </c>
      <c r="C197" s="93" t="s">
        <v>1313</v>
      </c>
      <c r="D197" s="93" t="s">
        <v>1314</v>
      </c>
      <c r="E197" s="93" t="s">
        <v>1315</v>
      </c>
      <c r="F197" s="93" t="s">
        <v>341</v>
      </c>
      <c r="G197" s="4">
        <v>750</v>
      </c>
      <c r="H197" s="4">
        <v>750</v>
      </c>
      <c r="I197" s="4">
        <v>150</v>
      </c>
      <c r="J197" s="217"/>
    </row>
    <row r="198" spans="1:10" ht="15" x14ac:dyDescent="0.2">
      <c r="A198" s="93">
        <v>190</v>
      </c>
      <c r="B198" s="93" t="s">
        <v>1316</v>
      </c>
      <c r="C198" s="93" t="s">
        <v>1317</v>
      </c>
      <c r="D198" s="93" t="s">
        <v>1318</v>
      </c>
      <c r="E198" s="93" t="s">
        <v>1319</v>
      </c>
      <c r="F198" s="93" t="s">
        <v>341</v>
      </c>
      <c r="G198" s="4">
        <v>750</v>
      </c>
      <c r="H198" s="4">
        <v>750</v>
      </c>
      <c r="I198" s="4">
        <v>150</v>
      </c>
      <c r="J198" s="217"/>
    </row>
    <row r="199" spans="1:10" ht="30" x14ac:dyDescent="0.2">
      <c r="A199" s="93">
        <v>191</v>
      </c>
      <c r="B199" s="93" t="s">
        <v>1076</v>
      </c>
      <c r="C199" s="93" t="s">
        <v>852</v>
      </c>
      <c r="D199" s="93" t="s">
        <v>1320</v>
      </c>
      <c r="E199" s="93" t="s">
        <v>877</v>
      </c>
      <c r="F199" s="93" t="s">
        <v>341</v>
      </c>
      <c r="G199" s="4">
        <v>875</v>
      </c>
      <c r="H199" s="4">
        <v>875</v>
      </c>
      <c r="I199" s="4">
        <v>175</v>
      </c>
      <c r="J199" s="217"/>
    </row>
    <row r="200" spans="1:10" ht="30" x14ac:dyDescent="0.2">
      <c r="A200" s="93">
        <v>192</v>
      </c>
      <c r="B200" s="93" t="s">
        <v>1321</v>
      </c>
      <c r="C200" s="93" t="s">
        <v>1322</v>
      </c>
      <c r="D200" s="93" t="s">
        <v>1323</v>
      </c>
      <c r="E200" s="93" t="s">
        <v>883</v>
      </c>
      <c r="F200" s="93" t="s">
        <v>341</v>
      </c>
      <c r="G200" s="4">
        <v>1000</v>
      </c>
      <c r="H200" s="4">
        <v>1000</v>
      </c>
      <c r="I200" s="4">
        <v>200</v>
      </c>
      <c r="J200" s="217"/>
    </row>
    <row r="201" spans="1:10" ht="30" x14ac:dyDescent="0.2">
      <c r="A201" s="93">
        <v>193</v>
      </c>
      <c r="B201" s="93" t="s">
        <v>874</v>
      </c>
      <c r="C201" s="93" t="s">
        <v>1324</v>
      </c>
      <c r="D201" s="93" t="s">
        <v>1325</v>
      </c>
      <c r="E201" s="93" t="s">
        <v>903</v>
      </c>
      <c r="F201" s="93" t="s">
        <v>341</v>
      </c>
      <c r="G201" s="4">
        <v>625</v>
      </c>
      <c r="H201" s="4">
        <v>625</v>
      </c>
      <c r="I201" s="4">
        <v>125</v>
      </c>
      <c r="J201" s="217"/>
    </row>
    <row r="202" spans="1:10" ht="15" x14ac:dyDescent="0.2">
      <c r="A202" s="93">
        <v>194</v>
      </c>
      <c r="B202" s="93" t="s">
        <v>1326</v>
      </c>
      <c r="C202" s="93" t="s">
        <v>1327</v>
      </c>
      <c r="D202" s="93" t="s">
        <v>1328</v>
      </c>
      <c r="E202" s="93" t="s">
        <v>913</v>
      </c>
      <c r="F202" s="93" t="s">
        <v>341</v>
      </c>
      <c r="G202" s="4">
        <v>1000</v>
      </c>
      <c r="H202" s="4">
        <v>1000</v>
      </c>
      <c r="I202" s="4">
        <v>200</v>
      </c>
      <c r="J202" s="217"/>
    </row>
    <row r="203" spans="1:10" ht="15" x14ac:dyDescent="0.2">
      <c r="A203" s="93">
        <v>195</v>
      </c>
      <c r="B203" s="93" t="s">
        <v>1122</v>
      </c>
      <c r="C203" s="93" t="s">
        <v>1329</v>
      </c>
      <c r="D203" s="93" t="s">
        <v>1330</v>
      </c>
      <c r="E203" s="93" t="s">
        <v>1331</v>
      </c>
      <c r="F203" s="93" t="s">
        <v>341</v>
      </c>
      <c r="G203" s="4">
        <v>750</v>
      </c>
      <c r="H203" s="4">
        <v>750</v>
      </c>
      <c r="I203" s="4">
        <v>150</v>
      </c>
      <c r="J203" s="217"/>
    </row>
    <row r="204" spans="1:10" ht="15" x14ac:dyDescent="0.2">
      <c r="A204" s="82" t="s">
        <v>272</v>
      </c>
      <c r="B204" s="82"/>
      <c r="C204" s="82"/>
      <c r="D204" s="82"/>
      <c r="E204" s="82"/>
      <c r="F204" s="93"/>
      <c r="G204" s="4"/>
      <c r="H204" s="4"/>
      <c r="I204" s="4"/>
    </row>
    <row r="205" spans="1:10" ht="15" x14ac:dyDescent="0.3">
      <c r="A205" s="82"/>
      <c r="B205" s="94"/>
      <c r="C205" s="94"/>
      <c r="D205" s="94"/>
      <c r="E205" s="94"/>
      <c r="F205" s="82" t="s">
        <v>439</v>
      </c>
      <c r="G205" s="81">
        <f>SUM(G9:G204)</f>
        <v>144312.5</v>
      </c>
      <c r="H205" s="81">
        <f>SUM(H9:H204)</f>
        <v>144312.5</v>
      </c>
      <c r="I205" s="81">
        <f>SUM(I9:I204)</f>
        <v>28292.5</v>
      </c>
    </row>
    <row r="206" spans="1:10" ht="15" x14ac:dyDescent="0.3">
      <c r="A206" s="215"/>
      <c r="B206" s="215"/>
      <c r="C206" s="215"/>
      <c r="D206" s="215"/>
      <c r="E206" s="215"/>
      <c r="F206" s="215"/>
      <c r="G206" s="215"/>
      <c r="H206" s="172"/>
      <c r="I206" s="172"/>
    </row>
    <row r="207" spans="1:10" ht="15" x14ac:dyDescent="0.3">
      <c r="A207" s="216" t="s">
        <v>1332</v>
      </c>
      <c r="B207" s="216"/>
      <c r="C207" s="215"/>
      <c r="D207" s="215"/>
      <c r="E207" s="215"/>
      <c r="F207" s="215"/>
      <c r="G207" s="215"/>
      <c r="H207" s="172"/>
      <c r="I207" s="172"/>
    </row>
    <row r="208" spans="1:10" ht="15" x14ac:dyDescent="0.3">
      <c r="A208" s="216"/>
      <c r="B208" s="216"/>
      <c r="C208" s="215"/>
      <c r="D208" s="215"/>
      <c r="E208" s="215"/>
      <c r="F208" s="215"/>
      <c r="G208" s="215"/>
      <c r="H208" s="172"/>
      <c r="I208" s="172"/>
    </row>
    <row r="209" spans="1:9" ht="15" x14ac:dyDescent="0.3">
      <c r="A209" s="216"/>
      <c r="B209" s="216"/>
      <c r="C209" s="172"/>
      <c r="D209" s="172"/>
      <c r="E209" s="172"/>
      <c r="F209" s="172"/>
      <c r="G209" s="172"/>
      <c r="H209" s="172"/>
      <c r="I209" s="172"/>
    </row>
    <row r="210" spans="1:9" ht="15" x14ac:dyDescent="0.3">
      <c r="A210" s="216"/>
      <c r="B210" s="216"/>
      <c r="C210" s="172"/>
      <c r="D210" s="172"/>
      <c r="E210" s="172"/>
      <c r="F210" s="172"/>
      <c r="G210" s="172"/>
      <c r="H210" s="172"/>
      <c r="I210" s="172"/>
    </row>
    <row r="211" spans="1:9" x14ac:dyDescent="0.2">
      <c r="A211" s="213"/>
      <c r="B211" s="213"/>
      <c r="C211" s="213"/>
      <c r="D211" s="213"/>
      <c r="E211" s="213"/>
      <c r="F211" s="213"/>
      <c r="G211" s="213"/>
      <c r="H211" s="213"/>
      <c r="I211" s="213"/>
    </row>
    <row r="212" spans="1:9" ht="15" x14ac:dyDescent="0.3">
      <c r="A212" s="178" t="s">
        <v>107</v>
      </c>
      <c r="B212" s="178"/>
      <c r="C212" s="172"/>
      <c r="D212" s="172"/>
      <c r="E212" s="172"/>
      <c r="F212" s="172"/>
      <c r="G212" s="172"/>
      <c r="H212" s="172"/>
      <c r="I212" s="172"/>
    </row>
    <row r="213" spans="1:9" ht="15" x14ac:dyDescent="0.3">
      <c r="A213" s="172"/>
      <c r="B213" s="172"/>
      <c r="C213" s="172"/>
      <c r="D213" s="172"/>
      <c r="E213" s="172"/>
      <c r="F213" s="172"/>
      <c r="G213" s="172"/>
      <c r="H213" s="172"/>
      <c r="I213" s="172"/>
    </row>
    <row r="214" spans="1:9" ht="15" x14ac:dyDescent="0.3">
      <c r="A214" s="172"/>
      <c r="B214" s="172"/>
      <c r="C214" s="172"/>
      <c r="D214" s="172"/>
      <c r="E214" s="176"/>
      <c r="F214" s="176"/>
      <c r="G214" s="176"/>
      <c r="H214" s="172"/>
      <c r="I214" s="172"/>
    </row>
    <row r="215" spans="1:9" ht="15" x14ac:dyDescent="0.3">
      <c r="A215" s="178"/>
      <c r="B215" s="178"/>
      <c r="C215" s="178" t="s">
        <v>380</v>
      </c>
      <c r="D215" s="178"/>
      <c r="E215" s="178"/>
      <c r="F215" s="178"/>
      <c r="G215" s="178"/>
      <c r="H215" s="172"/>
      <c r="I215" s="172"/>
    </row>
    <row r="216" spans="1:9" ht="15" x14ac:dyDescent="0.3">
      <c r="A216" s="172"/>
      <c r="B216" s="172"/>
      <c r="C216" s="172" t="s">
        <v>379</v>
      </c>
      <c r="D216" s="172"/>
      <c r="E216" s="172"/>
      <c r="F216" s="172"/>
      <c r="G216" s="172"/>
      <c r="H216" s="172"/>
      <c r="I216" s="172"/>
    </row>
    <row r="217" spans="1:9" x14ac:dyDescent="0.2">
      <c r="A217" s="180"/>
      <c r="B217" s="180"/>
      <c r="C217" s="180" t="s">
        <v>140</v>
      </c>
      <c r="D217" s="180"/>
      <c r="E217" s="180"/>
      <c r="F217" s="180"/>
      <c r="G217" s="180"/>
    </row>
  </sheetData>
  <mergeCells count="2">
    <mergeCell ref="I1:J1"/>
    <mergeCell ref="I2:J2"/>
  </mergeCells>
  <printOptions gridLines="1"/>
  <pageMargins left="0.25" right="0.25" top="0.75" bottom="0.75" header="0.3" footer="0.3"/>
  <pageSetup scale="7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Normal="100" zoomScaleSheetLayoutView="70" workbookViewId="0">
      <selection activeCell="F56" sqref="F55:F56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9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69" t="s">
        <v>451</v>
      </c>
      <c r="B1" s="72"/>
      <c r="C1" s="72"/>
      <c r="D1" s="72"/>
      <c r="E1" s="72"/>
      <c r="F1" s="72"/>
      <c r="G1" s="489" t="s">
        <v>110</v>
      </c>
      <c r="H1" s="489"/>
    </row>
    <row r="2" spans="1:8" ht="15" x14ac:dyDescent="0.3">
      <c r="A2" s="71" t="s">
        <v>141</v>
      </c>
      <c r="B2" s="72"/>
      <c r="C2" s="72"/>
      <c r="D2" s="72"/>
      <c r="E2" s="72"/>
      <c r="F2" s="72"/>
      <c r="G2" s="481" t="s">
        <v>662</v>
      </c>
      <c r="H2" s="482"/>
    </row>
    <row r="3" spans="1:8" ht="15" x14ac:dyDescent="0.3">
      <c r="A3" s="71"/>
      <c r="B3" s="71"/>
      <c r="C3" s="71"/>
      <c r="D3" s="71"/>
      <c r="E3" s="71"/>
      <c r="F3" s="71"/>
      <c r="G3" s="369"/>
      <c r="H3" s="369"/>
    </row>
    <row r="4" spans="1:8" ht="15" x14ac:dyDescent="0.3">
      <c r="A4" s="72" t="str">
        <f>'[4]ფორმა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</row>
    <row r="5" spans="1:8" ht="15" x14ac:dyDescent="0.3">
      <c r="A5" s="413" t="s">
        <v>490</v>
      </c>
      <c r="B5" s="75"/>
      <c r="C5" s="75"/>
      <c r="D5" s="75"/>
      <c r="E5" s="75"/>
      <c r="F5" s="75"/>
      <c r="G5" s="76"/>
      <c r="H5" s="76"/>
    </row>
    <row r="6" spans="1:8" ht="15" x14ac:dyDescent="0.3">
      <c r="A6" s="72"/>
      <c r="B6" s="72"/>
      <c r="C6" s="72"/>
      <c r="D6" s="72"/>
      <c r="E6" s="72"/>
      <c r="F6" s="72"/>
      <c r="G6" s="71"/>
      <c r="H6" s="71"/>
    </row>
    <row r="7" spans="1:8" ht="15" x14ac:dyDescent="0.2">
      <c r="A7" s="368"/>
      <c r="B7" s="368"/>
      <c r="C7" s="368"/>
      <c r="D7" s="368"/>
      <c r="E7" s="368"/>
      <c r="F7" s="368"/>
      <c r="G7" s="73"/>
      <c r="H7" s="73"/>
    </row>
    <row r="8" spans="1:8" ht="45" x14ac:dyDescent="0.2">
      <c r="A8" s="85" t="s">
        <v>333</v>
      </c>
      <c r="B8" s="85" t="s">
        <v>334</v>
      </c>
      <c r="C8" s="85" t="s">
        <v>227</v>
      </c>
      <c r="D8" s="85" t="s">
        <v>337</v>
      </c>
      <c r="E8" s="85" t="s">
        <v>336</v>
      </c>
      <c r="F8" s="85" t="s">
        <v>376</v>
      </c>
      <c r="G8" s="74" t="s">
        <v>10</v>
      </c>
      <c r="H8" s="74" t="s">
        <v>9</v>
      </c>
    </row>
    <row r="9" spans="1:8" ht="45" x14ac:dyDescent="0.2">
      <c r="A9" s="82" t="s">
        <v>898</v>
      </c>
      <c r="B9" s="82" t="s">
        <v>899</v>
      </c>
      <c r="C9" s="82">
        <v>62007006162</v>
      </c>
      <c r="D9" s="93" t="s">
        <v>1333</v>
      </c>
      <c r="E9" s="82" t="s">
        <v>1334</v>
      </c>
      <c r="F9" s="82">
        <v>4</v>
      </c>
      <c r="G9" s="4">
        <v>60</v>
      </c>
      <c r="H9" s="4">
        <v>60</v>
      </c>
    </row>
    <row r="10" spans="1:8" ht="45" x14ac:dyDescent="0.2">
      <c r="A10" s="82" t="s">
        <v>878</v>
      </c>
      <c r="B10" s="82" t="s">
        <v>860</v>
      </c>
      <c r="C10" s="82" t="s">
        <v>879</v>
      </c>
      <c r="D10" s="93" t="s">
        <v>1333</v>
      </c>
      <c r="E10" s="82" t="s">
        <v>1334</v>
      </c>
      <c r="F10" s="82">
        <v>4</v>
      </c>
      <c r="G10" s="4">
        <v>60</v>
      </c>
      <c r="H10" s="4">
        <v>60</v>
      </c>
    </row>
    <row r="11" spans="1:8" ht="60" x14ac:dyDescent="0.2">
      <c r="A11" s="82" t="s">
        <v>1156</v>
      </c>
      <c r="B11" s="82" t="s">
        <v>1304</v>
      </c>
      <c r="C11" s="82" t="s">
        <v>1305</v>
      </c>
      <c r="D11" s="93" t="s">
        <v>1335</v>
      </c>
      <c r="E11" s="82" t="s">
        <v>1336</v>
      </c>
      <c r="F11" s="82">
        <v>1</v>
      </c>
      <c r="G11" s="4">
        <v>15</v>
      </c>
      <c r="H11" s="4">
        <v>15</v>
      </c>
    </row>
    <row r="12" spans="1:8" ht="60" x14ac:dyDescent="0.2">
      <c r="A12" s="82" t="s">
        <v>859</v>
      </c>
      <c r="B12" s="82" t="s">
        <v>1094</v>
      </c>
      <c r="C12" s="82" t="s">
        <v>1306</v>
      </c>
      <c r="D12" s="93" t="s">
        <v>1335</v>
      </c>
      <c r="E12" s="82" t="s">
        <v>1336</v>
      </c>
      <c r="F12" s="82">
        <v>1</v>
      </c>
      <c r="G12" s="4">
        <v>15</v>
      </c>
      <c r="H12" s="4">
        <v>15</v>
      </c>
    </row>
    <row r="13" spans="1:8" ht="60" x14ac:dyDescent="0.2">
      <c r="A13" s="82" t="s">
        <v>1079</v>
      </c>
      <c r="B13" s="82" t="s">
        <v>1297</v>
      </c>
      <c r="C13" s="82" t="s">
        <v>1298</v>
      </c>
      <c r="D13" s="93" t="s">
        <v>1335</v>
      </c>
      <c r="E13" s="82" t="s">
        <v>1336</v>
      </c>
      <c r="F13" s="82">
        <v>1</v>
      </c>
      <c r="G13" s="4">
        <v>15</v>
      </c>
      <c r="H13" s="4">
        <v>15</v>
      </c>
    </row>
    <row r="14" spans="1:8" ht="60" x14ac:dyDescent="0.2">
      <c r="A14" s="82" t="s">
        <v>859</v>
      </c>
      <c r="B14" s="82" t="s">
        <v>1337</v>
      </c>
      <c r="C14" s="82" t="s">
        <v>1302</v>
      </c>
      <c r="D14" s="93" t="s">
        <v>1335</v>
      </c>
      <c r="E14" s="82" t="s">
        <v>1338</v>
      </c>
      <c r="F14" s="82">
        <v>1</v>
      </c>
      <c r="G14" s="4">
        <v>15</v>
      </c>
      <c r="H14" s="4">
        <v>15</v>
      </c>
    </row>
    <row r="15" spans="1:8" ht="60" x14ac:dyDescent="0.2">
      <c r="A15" s="82" t="s">
        <v>843</v>
      </c>
      <c r="B15" s="82" t="s">
        <v>1339</v>
      </c>
      <c r="C15" s="82" t="s">
        <v>845</v>
      </c>
      <c r="D15" s="93" t="s">
        <v>1335</v>
      </c>
      <c r="E15" s="82" t="s">
        <v>1338</v>
      </c>
      <c r="F15" s="82">
        <v>1</v>
      </c>
      <c r="G15" s="4">
        <v>15</v>
      </c>
      <c r="H15" s="4">
        <v>15</v>
      </c>
    </row>
    <row r="16" spans="1:8" ht="60" x14ac:dyDescent="0.2">
      <c r="A16" s="82" t="s">
        <v>1079</v>
      </c>
      <c r="B16" s="82" t="s">
        <v>1337</v>
      </c>
      <c r="C16" s="82" t="s">
        <v>1298</v>
      </c>
      <c r="D16" s="93" t="s">
        <v>1335</v>
      </c>
      <c r="E16" s="82" t="s">
        <v>1338</v>
      </c>
      <c r="F16" s="82">
        <v>1</v>
      </c>
      <c r="G16" s="4">
        <v>15</v>
      </c>
      <c r="H16" s="4">
        <v>15</v>
      </c>
    </row>
    <row r="17" spans="1:8" ht="60" x14ac:dyDescent="0.2">
      <c r="A17" s="82" t="s">
        <v>1340</v>
      </c>
      <c r="B17" s="82" t="s">
        <v>1297</v>
      </c>
      <c r="C17" s="82" t="s">
        <v>1302</v>
      </c>
      <c r="D17" s="93" t="s">
        <v>1341</v>
      </c>
      <c r="E17" s="82" t="s">
        <v>1342</v>
      </c>
      <c r="F17" s="82">
        <v>1</v>
      </c>
      <c r="G17" s="4">
        <v>15</v>
      </c>
      <c r="H17" s="4">
        <v>15</v>
      </c>
    </row>
    <row r="18" spans="1:8" ht="60" x14ac:dyDescent="0.2">
      <c r="A18" s="82" t="s">
        <v>1343</v>
      </c>
      <c r="B18" s="82" t="s">
        <v>844</v>
      </c>
      <c r="C18" s="82" t="s">
        <v>845</v>
      </c>
      <c r="D18" s="93" t="s">
        <v>1341</v>
      </c>
      <c r="E18" s="82" t="s">
        <v>1342</v>
      </c>
      <c r="F18" s="82">
        <v>1</v>
      </c>
      <c r="G18" s="4">
        <v>15</v>
      </c>
      <c r="H18" s="4">
        <v>15</v>
      </c>
    </row>
    <row r="19" spans="1:8" ht="60" x14ac:dyDescent="0.2">
      <c r="A19" s="82" t="s">
        <v>1344</v>
      </c>
      <c r="B19" s="82" t="s">
        <v>1297</v>
      </c>
      <c r="C19" s="82" t="s">
        <v>1298</v>
      </c>
      <c r="D19" s="82" t="s">
        <v>1341</v>
      </c>
      <c r="E19" s="82" t="s">
        <v>1342</v>
      </c>
      <c r="F19" s="82">
        <v>1</v>
      </c>
      <c r="G19" s="4">
        <v>15</v>
      </c>
      <c r="H19" s="4">
        <v>15</v>
      </c>
    </row>
    <row r="20" spans="1:8" ht="45" x14ac:dyDescent="0.2">
      <c r="A20" s="82" t="s">
        <v>874</v>
      </c>
      <c r="B20" s="82" t="s">
        <v>875</v>
      </c>
      <c r="C20" s="82" t="s">
        <v>876</v>
      </c>
      <c r="D20" s="82" t="s">
        <v>1345</v>
      </c>
      <c r="E20" s="82" t="s">
        <v>1336</v>
      </c>
      <c r="F20" s="82">
        <v>1</v>
      </c>
      <c r="G20" s="4">
        <v>15</v>
      </c>
      <c r="H20" s="4">
        <v>15</v>
      </c>
    </row>
    <row r="21" spans="1:8" ht="45" x14ac:dyDescent="0.2">
      <c r="A21" s="82" t="s">
        <v>898</v>
      </c>
      <c r="B21" s="82" t="s">
        <v>899</v>
      </c>
      <c r="C21" s="82">
        <v>62007006162</v>
      </c>
      <c r="D21" s="82" t="s">
        <v>1345</v>
      </c>
      <c r="E21" s="82" t="s">
        <v>1346</v>
      </c>
      <c r="F21" s="82">
        <v>2</v>
      </c>
      <c r="G21" s="4">
        <v>30</v>
      </c>
      <c r="H21" s="4">
        <v>30</v>
      </c>
    </row>
    <row r="22" spans="1:8" ht="45" x14ac:dyDescent="0.2">
      <c r="A22" s="82" t="s">
        <v>878</v>
      </c>
      <c r="B22" s="82" t="s">
        <v>860</v>
      </c>
      <c r="C22" s="82" t="s">
        <v>879</v>
      </c>
      <c r="D22" s="82" t="s">
        <v>1345</v>
      </c>
      <c r="E22" s="82" t="s">
        <v>1346</v>
      </c>
      <c r="F22" s="82">
        <v>2</v>
      </c>
      <c r="G22" s="4">
        <v>30</v>
      </c>
      <c r="H22" s="4">
        <v>30</v>
      </c>
    </row>
    <row r="23" spans="1:8" ht="45" x14ac:dyDescent="0.2">
      <c r="A23" s="82" t="s">
        <v>874</v>
      </c>
      <c r="B23" s="82" t="s">
        <v>875</v>
      </c>
      <c r="C23" s="82" t="s">
        <v>876</v>
      </c>
      <c r="D23" s="82" t="s">
        <v>1345</v>
      </c>
      <c r="E23" s="82" t="s">
        <v>1347</v>
      </c>
      <c r="F23" s="82">
        <v>2</v>
      </c>
      <c r="G23" s="4">
        <v>30</v>
      </c>
      <c r="H23" s="4">
        <v>30</v>
      </c>
    </row>
    <row r="24" spans="1:8" ht="45" x14ac:dyDescent="0.2">
      <c r="A24" s="82" t="s">
        <v>1321</v>
      </c>
      <c r="B24" s="82" t="s">
        <v>1322</v>
      </c>
      <c r="C24" s="82" t="s">
        <v>1323</v>
      </c>
      <c r="D24" s="82" t="s">
        <v>1345</v>
      </c>
      <c r="E24" s="82" t="s">
        <v>1347</v>
      </c>
      <c r="F24" s="82">
        <v>2</v>
      </c>
      <c r="G24" s="4">
        <v>30</v>
      </c>
      <c r="H24" s="4">
        <v>30</v>
      </c>
    </row>
    <row r="25" spans="1:8" ht="60" x14ac:dyDescent="0.2">
      <c r="A25" s="82" t="s">
        <v>825</v>
      </c>
      <c r="B25" s="82" t="s">
        <v>826</v>
      </c>
      <c r="C25" s="82" t="s">
        <v>827</v>
      </c>
      <c r="D25" s="82" t="s">
        <v>1345</v>
      </c>
      <c r="E25" s="82" t="s">
        <v>1348</v>
      </c>
      <c r="F25" s="82">
        <v>2</v>
      </c>
      <c r="G25" s="4">
        <v>30</v>
      </c>
      <c r="H25" s="4">
        <v>30</v>
      </c>
    </row>
    <row r="26" spans="1:8" ht="60" x14ac:dyDescent="0.2">
      <c r="A26" s="82" t="s">
        <v>1156</v>
      </c>
      <c r="B26" s="82" t="s">
        <v>1304</v>
      </c>
      <c r="C26" s="82" t="s">
        <v>1305</v>
      </c>
      <c r="D26" s="82" t="s">
        <v>1341</v>
      </c>
      <c r="E26" s="82" t="s">
        <v>1349</v>
      </c>
      <c r="F26" s="82">
        <v>3</v>
      </c>
      <c r="G26" s="4">
        <v>45</v>
      </c>
      <c r="H26" s="4">
        <v>45</v>
      </c>
    </row>
    <row r="27" spans="1:8" ht="60" x14ac:dyDescent="0.2">
      <c r="A27" s="82" t="s">
        <v>843</v>
      </c>
      <c r="B27" s="82" t="s">
        <v>844</v>
      </c>
      <c r="C27" s="82" t="s">
        <v>845</v>
      </c>
      <c r="D27" s="82" t="s">
        <v>1341</v>
      </c>
      <c r="E27" s="82" t="s">
        <v>1349</v>
      </c>
      <c r="F27" s="82">
        <v>3</v>
      </c>
      <c r="G27" s="4">
        <v>45</v>
      </c>
      <c r="H27" s="4">
        <v>45</v>
      </c>
    </row>
    <row r="28" spans="1:8" ht="60" x14ac:dyDescent="0.2">
      <c r="A28" s="82" t="s">
        <v>1079</v>
      </c>
      <c r="B28" s="82" t="s">
        <v>1297</v>
      </c>
      <c r="C28" s="82" t="s">
        <v>1298</v>
      </c>
      <c r="D28" s="82" t="s">
        <v>1341</v>
      </c>
      <c r="E28" s="82" t="s">
        <v>1349</v>
      </c>
      <c r="F28" s="82">
        <v>3</v>
      </c>
      <c r="G28" s="4">
        <v>45</v>
      </c>
      <c r="H28" s="4">
        <v>45</v>
      </c>
    </row>
    <row r="29" spans="1:8" ht="45" x14ac:dyDescent="0.2">
      <c r="A29" s="82" t="s">
        <v>874</v>
      </c>
      <c r="B29" s="82" t="s">
        <v>875</v>
      </c>
      <c r="C29" s="82" t="s">
        <v>876</v>
      </c>
      <c r="D29" s="82" t="s">
        <v>1345</v>
      </c>
      <c r="E29" s="82" t="s">
        <v>1334</v>
      </c>
      <c r="F29" s="82">
        <v>1</v>
      </c>
      <c r="G29" s="4">
        <v>15</v>
      </c>
      <c r="H29" s="4">
        <v>15</v>
      </c>
    </row>
    <row r="30" spans="1:8" ht="45" x14ac:dyDescent="0.2">
      <c r="A30" s="82" t="s">
        <v>1076</v>
      </c>
      <c r="B30" s="82" t="s">
        <v>852</v>
      </c>
      <c r="C30" s="82" t="s">
        <v>1320</v>
      </c>
      <c r="D30" s="82" t="s">
        <v>1345</v>
      </c>
      <c r="E30" s="82" t="s">
        <v>1334</v>
      </c>
      <c r="F30" s="82">
        <v>1</v>
      </c>
      <c r="G30" s="4">
        <v>15</v>
      </c>
      <c r="H30" s="4">
        <v>15</v>
      </c>
    </row>
    <row r="31" spans="1:8" ht="75" x14ac:dyDescent="0.2">
      <c r="A31" s="82" t="s">
        <v>891</v>
      </c>
      <c r="B31" s="82" t="s">
        <v>901</v>
      </c>
      <c r="C31" s="82" t="s">
        <v>902</v>
      </c>
      <c r="D31" s="82" t="s">
        <v>1350</v>
      </c>
      <c r="E31" s="82" t="s">
        <v>1351</v>
      </c>
      <c r="F31" s="82">
        <v>1</v>
      </c>
      <c r="G31" s="4">
        <v>15</v>
      </c>
      <c r="H31" s="4">
        <v>15</v>
      </c>
    </row>
    <row r="32" spans="1:8" ht="60" x14ac:dyDescent="0.2">
      <c r="A32" s="82" t="s">
        <v>1340</v>
      </c>
      <c r="B32" s="82" t="s">
        <v>1297</v>
      </c>
      <c r="C32" s="82" t="s">
        <v>1302</v>
      </c>
      <c r="D32" s="82" t="s">
        <v>1341</v>
      </c>
      <c r="E32" s="82" t="s">
        <v>1352</v>
      </c>
      <c r="F32" s="82">
        <v>1</v>
      </c>
      <c r="G32" s="4">
        <v>15</v>
      </c>
      <c r="H32" s="4">
        <v>15</v>
      </c>
    </row>
    <row r="33" spans="1:8" ht="60" x14ac:dyDescent="0.2">
      <c r="A33" s="82" t="s">
        <v>843</v>
      </c>
      <c r="B33" s="82" t="s">
        <v>844</v>
      </c>
      <c r="C33" s="82" t="s">
        <v>845</v>
      </c>
      <c r="D33" s="82" t="s">
        <v>1341</v>
      </c>
      <c r="E33" s="82" t="s">
        <v>1352</v>
      </c>
      <c r="F33" s="82">
        <v>1</v>
      </c>
      <c r="G33" s="4">
        <v>15</v>
      </c>
      <c r="H33" s="4">
        <v>15</v>
      </c>
    </row>
    <row r="34" spans="1:8" ht="60" x14ac:dyDescent="0.2">
      <c r="A34" s="82" t="s">
        <v>1156</v>
      </c>
      <c r="B34" s="82" t="s">
        <v>1304</v>
      </c>
      <c r="C34" s="82" t="s">
        <v>1305</v>
      </c>
      <c r="D34" s="82" t="s">
        <v>1341</v>
      </c>
      <c r="E34" s="82" t="s">
        <v>1352</v>
      </c>
      <c r="F34" s="82">
        <v>3</v>
      </c>
      <c r="G34" s="4">
        <v>185</v>
      </c>
      <c r="H34" s="4">
        <v>185</v>
      </c>
    </row>
    <row r="35" spans="1:8" ht="60" x14ac:dyDescent="0.2">
      <c r="A35" s="82" t="s">
        <v>843</v>
      </c>
      <c r="B35" s="82" t="s">
        <v>844</v>
      </c>
      <c r="C35" s="82" t="s">
        <v>845</v>
      </c>
      <c r="D35" s="82" t="s">
        <v>1341</v>
      </c>
      <c r="E35" s="82" t="s">
        <v>1352</v>
      </c>
      <c r="F35" s="82">
        <v>3</v>
      </c>
      <c r="G35" s="4">
        <v>145</v>
      </c>
      <c r="H35" s="4">
        <v>145</v>
      </c>
    </row>
    <row r="36" spans="1:8" ht="60" x14ac:dyDescent="0.2">
      <c r="A36" s="82" t="s">
        <v>1079</v>
      </c>
      <c r="B36" s="82" t="s">
        <v>1297</v>
      </c>
      <c r="C36" s="82" t="s">
        <v>1298</v>
      </c>
      <c r="D36" s="82" t="s">
        <v>1341</v>
      </c>
      <c r="E36" s="82" t="s">
        <v>1352</v>
      </c>
      <c r="F36" s="82">
        <v>3</v>
      </c>
      <c r="G36" s="4">
        <v>145</v>
      </c>
      <c r="H36" s="4">
        <v>145</v>
      </c>
    </row>
    <row r="37" spans="1:8" ht="60" x14ac:dyDescent="0.2">
      <c r="A37" s="82" t="s">
        <v>1340</v>
      </c>
      <c r="B37" s="82" t="s">
        <v>1297</v>
      </c>
      <c r="C37" s="82" t="s">
        <v>1302</v>
      </c>
      <c r="D37" s="82" t="s">
        <v>1341</v>
      </c>
      <c r="E37" s="82" t="s">
        <v>1352</v>
      </c>
      <c r="F37" s="82">
        <v>3</v>
      </c>
      <c r="G37" s="4">
        <v>45</v>
      </c>
      <c r="H37" s="4">
        <v>45</v>
      </c>
    </row>
    <row r="38" spans="1:8" ht="45" x14ac:dyDescent="0.2">
      <c r="A38" s="82" t="s">
        <v>1122</v>
      </c>
      <c r="B38" s="82" t="s">
        <v>1353</v>
      </c>
      <c r="C38" s="82" t="s">
        <v>782</v>
      </c>
      <c r="D38" s="82" t="s">
        <v>1354</v>
      </c>
      <c r="E38" s="82" t="s">
        <v>1355</v>
      </c>
      <c r="F38" s="82">
        <v>3</v>
      </c>
      <c r="G38" s="4">
        <v>60</v>
      </c>
      <c r="H38" s="4">
        <v>60</v>
      </c>
    </row>
    <row r="39" spans="1:8" ht="45" x14ac:dyDescent="0.2">
      <c r="A39" s="82" t="s">
        <v>829</v>
      </c>
      <c r="B39" s="82" t="s">
        <v>1356</v>
      </c>
      <c r="C39" s="82" t="s">
        <v>765</v>
      </c>
      <c r="D39" s="82" t="s">
        <v>1354</v>
      </c>
      <c r="E39" s="82" t="s">
        <v>1355</v>
      </c>
      <c r="F39" s="82">
        <v>3</v>
      </c>
      <c r="G39" s="4">
        <v>60</v>
      </c>
      <c r="H39" s="4">
        <v>60</v>
      </c>
    </row>
    <row r="40" spans="1:8" ht="45" x14ac:dyDescent="0.2">
      <c r="A40" s="82" t="s">
        <v>859</v>
      </c>
      <c r="B40" s="82" t="s">
        <v>1357</v>
      </c>
      <c r="C40" s="82">
        <v>1024034867</v>
      </c>
      <c r="D40" s="82" t="s">
        <v>1354</v>
      </c>
      <c r="E40" s="82" t="s">
        <v>1355</v>
      </c>
      <c r="F40" s="82">
        <v>3</v>
      </c>
      <c r="G40" s="4">
        <v>60</v>
      </c>
      <c r="H40" s="4">
        <v>60</v>
      </c>
    </row>
    <row r="41" spans="1:8" ht="45" x14ac:dyDescent="0.2">
      <c r="A41" s="82" t="s">
        <v>874</v>
      </c>
      <c r="B41" s="82" t="s">
        <v>875</v>
      </c>
      <c r="C41" s="82" t="s">
        <v>876</v>
      </c>
      <c r="D41" s="93" t="s">
        <v>1354</v>
      </c>
      <c r="E41" s="82" t="s">
        <v>1355</v>
      </c>
      <c r="F41" s="82">
        <v>3</v>
      </c>
      <c r="G41" s="4">
        <v>60</v>
      </c>
      <c r="H41" s="4">
        <v>60</v>
      </c>
    </row>
    <row r="42" spans="1:8" ht="45" x14ac:dyDescent="0.2">
      <c r="A42" s="82" t="s">
        <v>891</v>
      </c>
      <c r="B42" s="82" t="s">
        <v>901</v>
      </c>
      <c r="C42" s="82" t="s">
        <v>902</v>
      </c>
      <c r="D42" s="93" t="s">
        <v>1354</v>
      </c>
      <c r="E42" s="82" t="s">
        <v>1355</v>
      </c>
      <c r="F42" s="82">
        <v>3</v>
      </c>
      <c r="G42" s="4">
        <v>60</v>
      </c>
      <c r="H42" s="4">
        <v>60</v>
      </c>
    </row>
    <row r="43" spans="1:8" ht="60" x14ac:dyDescent="0.2">
      <c r="A43" s="82" t="s">
        <v>843</v>
      </c>
      <c r="B43" s="82" t="s">
        <v>844</v>
      </c>
      <c r="C43" s="82" t="s">
        <v>845</v>
      </c>
      <c r="D43" s="93" t="s">
        <v>1341</v>
      </c>
      <c r="E43" s="82" t="s">
        <v>1352</v>
      </c>
      <c r="F43" s="82">
        <v>1</v>
      </c>
      <c r="G43" s="4">
        <v>15</v>
      </c>
      <c r="H43" s="4">
        <v>15</v>
      </c>
    </row>
    <row r="44" spans="1:8" ht="60" x14ac:dyDescent="0.2">
      <c r="A44" s="82" t="s">
        <v>1079</v>
      </c>
      <c r="B44" s="82" t="s">
        <v>1297</v>
      </c>
      <c r="C44" s="82" t="s">
        <v>1298</v>
      </c>
      <c r="D44" s="93" t="s">
        <v>1341</v>
      </c>
      <c r="E44" s="82" t="s">
        <v>1352</v>
      </c>
      <c r="F44" s="82">
        <v>1</v>
      </c>
      <c r="G44" s="4">
        <v>15</v>
      </c>
      <c r="H44" s="4">
        <v>15</v>
      </c>
    </row>
    <row r="45" spans="1:8" ht="60" x14ac:dyDescent="0.2">
      <c r="A45" s="82" t="s">
        <v>1340</v>
      </c>
      <c r="B45" s="82" t="s">
        <v>1297</v>
      </c>
      <c r="C45" s="82" t="s">
        <v>1302</v>
      </c>
      <c r="D45" s="93" t="s">
        <v>1341</v>
      </c>
      <c r="E45" s="82" t="s">
        <v>1352</v>
      </c>
      <c r="F45" s="82">
        <v>1</v>
      </c>
      <c r="G45" s="4">
        <v>15</v>
      </c>
      <c r="H45" s="4">
        <v>15</v>
      </c>
    </row>
    <row r="46" spans="1:8" ht="45" x14ac:dyDescent="0.2">
      <c r="A46" s="82" t="s">
        <v>874</v>
      </c>
      <c r="B46" s="82" t="s">
        <v>1324</v>
      </c>
      <c r="C46" s="82" t="s">
        <v>1325</v>
      </c>
      <c r="D46" s="93" t="s">
        <v>1358</v>
      </c>
      <c r="E46" s="82" t="s">
        <v>1359</v>
      </c>
      <c r="F46" s="82">
        <v>3</v>
      </c>
      <c r="G46" s="4">
        <v>45</v>
      </c>
      <c r="H46" s="4">
        <v>45</v>
      </c>
    </row>
    <row r="47" spans="1:8" ht="15" x14ac:dyDescent="0.2">
      <c r="A47" s="82"/>
      <c r="B47" s="82"/>
      <c r="C47" s="82"/>
      <c r="D47" s="82"/>
      <c r="E47" s="82"/>
      <c r="F47" s="82"/>
      <c r="G47" s="4"/>
      <c r="H47" s="4"/>
    </row>
    <row r="48" spans="1:8" ht="15" x14ac:dyDescent="0.3">
      <c r="A48" s="94"/>
      <c r="B48" s="94"/>
      <c r="C48" s="94"/>
      <c r="D48" s="94"/>
      <c r="E48" s="94"/>
      <c r="F48" s="94" t="s">
        <v>332</v>
      </c>
      <c r="G48" s="81">
        <f>SUM(G17:G47)</f>
        <v>1330</v>
      </c>
      <c r="H48" s="81">
        <f>SUM(H17:H47)</f>
        <v>1330</v>
      </c>
    </row>
    <row r="49" spans="1:8" ht="15" x14ac:dyDescent="0.3">
      <c r="A49" s="215"/>
      <c r="B49" s="215"/>
      <c r="C49" s="215"/>
      <c r="D49" s="215"/>
      <c r="E49" s="215"/>
      <c r="F49" s="215"/>
      <c r="G49" s="172"/>
      <c r="H49" s="172"/>
    </row>
    <row r="50" spans="1:8" ht="15" x14ac:dyDescent="0.3">
      <c r="A50" s="216" t="s">
        <v>1360</v>
      </c>
      <c r="B50" s="215"/>
      <c r="C50" s="215"/>
      <c r="D50" s="215"/>
      <c r="E50" s="215"/>
      <c r="F50" s="215"/>
      <c r="G50" s="172"/>
      <c r="H50" s="172"/>
    </row>
    <row r="51" spans="1:8" ht="15" x14ac:dyDescent="0.3">
      <c r="A51" s="216" t="s">
        <v>1361</v>
      </c>
      <c r="B51" s="215"/>
      <c r="C51" s="215"/>
      <c r="D51" s="215"/>
      <c r="E51" s="215"/>
      <c r="F51" s="215"/>
      <c r="G51" s="172"/>
      <c r="H51" s="172"/>
    </row>
    <row r="52" spans="1:8" ht="15" x14ac:dyDescent="0.3">
      <c r="A52" s="216"/>
      <c r="B52" s="172"/>
      <c r="C52" s="172"/>
      <c r="D52" s="172"/>
      <c r="E52" s="172"/>
      <c r="F52" s="172"/>
      <c r="G52" s="172"/>
      <c r="H52" s="172"/>
    </row>
    <row r="53" spans="1:8" ht="15" x14ac:dyDescent="0.3">
      <c r="A53" s="216"/>
      <c r="B53" s="172"/>
      <c r="C53" s="172"/>
      <c r="D53" s="172"/>
      <c r="E53" s="172"/>
      <c r="F53" s="172"/>
      <c r="G53" s="172"/>
      <c r="H53" s="172"/>
    </row>
    <row r="54" spans="1:8" x14ac:dyDescent="0.2">
      <c r="A54" s="213"/>
      <c r="B54" s="213"/>
      <c r="C54" s="213"/>
      <c r="D54" s="213"/>
      <c r="E54" s="213"/>
      <c r="F54" s="213"/>
      <c r="G54" s="213"/>
      <c r="H54" s="213"/>
    </row>
    <row r="55" spans="1:8" ht="15" x14ac:dyDescent="0.3">
      <c r="A55" s="178" t="s">
        <v>107</v>
      </c>
      <c r="B55" s="172"/>
      <c r="C55" s="172"/>
      <c r="D55" s="172"/>
      <c r="E55" s="172"/>
      <c r="F55" s="172"/>
      <c r="G55" s="172"/>
      <c r="H55" s="172"/>
    </row>
    <row r="56" spans="1:8" ht="15" x14ac:dyDescent="0.3">
      <c r="A56" s="172"/>
      <c r="B56" s="172"/>
      <c r="C56" s="172"/>
      <c r="D56" s="172"/>
      <c r="E56" s="172"/>
      <c r="F56" s="172"/>
      <c r="G56" s="172"/>
      <c r="H56" s="172"/>
    </row>
    <row r="57" spans="1:8" ht="15" x14ac:dyDescent="0.3">
      <c r="A57" s="172"/>
      <c r="B57" s="172"/>
      <c r="C57" s="172"/>
      <c r="D57" s="172"/>
      <c r="E57" s="172"/>
      <c r="F57" s="172"/>
      <c r="G57" s="172"/>
      <c r="H57" s="179"/>
    </row>
    <row r="58" spans="1:8" ht="15" x14ac:dyDescent="0.3">
      <c r="A58" s="178"/>
      <c r="B58" s="178" t="s">
        <v>267</v>
      </c>
      <c r="C58" s="178"/>
      <c r="D58" s="178"/>
      <c r="E58" s="178"/>
      <c r="F58" s="178"/>
      <c r="G58" s="172"/>
      <c r="H58" s="179"/>
    </row>
    <row r="59" spans="1:8" ht="15" x14ac:dyDescent="0.3">
      <c r="A59" s="172"/>
      <c r="B59" s="172" t="s">
        <v>266</v>
      </c>
      <c r="C59" s="172"/>
      <c r="D59" s="172"/>
      <c r="E59" s="172"/>
      <c r="F59" s="172"/>
      <c r="G59" s="172"/>
      <c r="H59" s="179"/>
    </row>
    <row r="60" spans="1:8" x14ac:dyDescent="0.2">
      <c r="A60" s="180"/>
      <c r="B60" s="180" t="s">
        <v>140</v>
      </c>
      <c r="C60" s="180"/>
      <c r="D60" s="180"/>
      <c r="E60" s="180"/>
      <c r="F60" s="180"/>
      <c r="G60" s="173"/>
      <c r="H60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7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173" customWidth="1"/>
    <col min="2" max="2" width="13.140625" style="173" customWidth="1"/>
    <col min="3" max="3" width="15.140625" style="173" customWidth="1"/>
    <col min="4" max="4" width="18" style="173" customWidth="1"/>
    <col min="5" max="5" width="20.5703125" style="173" customWidth="1"/>
    <col min="6" max="6" width="21.28515625" style="173" customWidth="1"/>
    <col min="7" max="7" width="15.140625" style="173" customWidth="1"/>
    <col min="8" max="8" width="15.5703125" style="173" customWidth="1"/>
    <col min="9" max="9" width="13.42578125" style="173" customWidth="1"/>
    <col min="10" max="10" width="0" style="173" hidden="1" customWidth="1"/>
    <col min="11" max="16384" width="9.140625" style="173"/>
  </cols>
  <sheetData>
    <row r="1" spans="1:10" ht="15" x14ac:dyDescent="0.3">
      <c r="A1" s="69" t="s">
        <v>452</v>
      </c>
      <c r="B1" s="69"/>
      <c r="C1" s="72"/>
      <c r="D1" s="72"/>
      <c r="E1" s="72"/>
      <c r="F1" s="72"/>
      <c r="G1" s="489" t="s">
        <v>110</v>
      </c>
      <c r="H1" s="489"/>
    </row>
    <row r="2" spans="1:10" ht="15" x14ac:dyDescent="0.3">
      <c r="A2" s="71" t="s">
        <v>141</v>
      </c>
      <c r="B2" s="69"/>
      <c r="C2" s="72"/>
      <c r="D2" s="72"/>
      <c r="E2" s="72"/>
      <c r="F2" s="72"/>
      <c r="G2" s="487" t="s">
        <v>662</v>
      </c>
      <c r="H2" s="488"/>
    </row>
    <row r="3" spans="1:10" ht="15" x14ac:dyDescent="0.3">
      <c r="A3" s="71"/>
      <c r="B3" s="71"/>
      <c r="C3" s="71"/>
      <c r="D3" s="71"/>
      <c r="E3" s="71"/>
      <c r="F3" s="71"/>
      <c r="G3" s="276"/>
      <c r="H3" s="276"/>
    </row>
    <row r="4" spans="1:10" ht="15" x14ac:dyDescent="0.3">
      <c r="A4" s="277" t="s">
        <v>450</v>
      </c>
      <c r="B4" s="72"/>
      <c r="C4" s="72"/>
      <c r="D4" s="72"/>
      <c r="E4" s="72"/>
      <c r="F4" s="72"/>
      <c r="G4" s="71"/>
      <c r="H4" s="71"/>
    </row>
    <row r="5" spans="1:10" ht="15" x14ac:dyDescent="0.3">
      <c r="A5" s="113" t="s">
        <v>490</v>
      </c>
      <c r="B5" s="75"/>
      <c r="C5" s="75"/>
      <c r="D5" s="75"/>
      <c r="E5" s="75"/>
      <c r="F5" s="75"/>
      <c r="G5" s="76"/>
      <c r="H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</row>
    <row r="7" spans="1:10" ht="15" x14ac:dyDescent="0.2">
      <c r="A7" s="275"/>
      <c r="B7" s="275"/>
      <c r="C7" s="275"/>
      <c r="D7" s="275"/>
      <c r="E7" s="275"/>
      <c r="F7" s="275"/>
      <c r="G7" s="73"/>
      <c r="H7" s="73"/>
    </row>
    <row r="8" spans="1:10" ht="30" x14ac:dyDescent="0.2">
      <c r="A8" s="85" t="s">
        <v>64</v>
      </c>
      <c r="B8" s="85" t="s">
        <v>333</v>
      </c>
      <c r="C8" s="85" t="s">
        <v>334</v>
      </c>
      <c r="D8" s="85" t="s">
        <v>227</v>
      </c>
      <c r="E8" s="85" t="s">
        <v>342</v>
      </c>
      <c r="F8" s="85" t="s">
        <v>335</v>
      </c>
      <c r="G8" s="74" t="s">
        <v>10</v>
      </c>
      <c r="H8" s="74" t="s">
        <v>9</v>
      </c>
      <c r="J8" s="217" t="s">
        <v>341</v>
      </c>
    </row>
    <row r="9" spans="1:10" ht="15" x14ac:dyDescent="0.2">
      <c r="A9" s="93"/>
      <c r="B9" s="93"/>
      <c r="C9" s="93"/>
      <c r="D9" s="93"/>
      <c r="E9" s="93"/>
      <c r="F9" s="93"/>
      <c r="G9" s="4"/>
      <c r="H9" s="4"/>
      <c r="J9" s="217" t="s">
        <v>0</v>
      </c>
    </row>
    <row r="10" spans="1:10" ht="15" x14ac:dyDescent="0.2">
      <c r="A10" s="93"/>
      <c r="B10" s="93"/>
      <c r="C10" s="93"/>
      <c r="D10" s="93"/>
      <c r="E10" s="93"/>
      <c r="F10" s="93"/>
      <c r="G10" s="4"/>
      <c r="H10" s="4"/>
    </row>
    <row r="11" spans="1:10" ht="15" x14ac:dyDescent="0.2">
      <c r="A11" s="82"/>
      <c r="B11" s="82"/>
      <c r="C11" s="82"/>
      <c r="D11" s="82"/>
      <c r="E11" s="82"/>
      <c r="F11" s="82"/>
      <c r="G11" s="4"/>
      <c r="H11" s="4"/>
    </row>
    <row r="12" spans="1:10" ht="15" x14ac:dyDescent="0.2">
      <c r="A12" s="82"/>
      <c r="B12" s="82"/>
      <c r="C12" s="82"/>
      <c r="D12" s="82"/>
      <c r="E12" s="82"/>
      <c r="F12" s="82"/>
      <c r="G12" s="4"/>
      <c r="H12" s="4"/>
    </row>
    <row r="13" spans="1:10" ht="15" x14ac:dyDescent="0.2">
      <c r="A13" s="82"/>
      <c r="B13" s="82"/>
      <c r="C13" s="82"/>
      <c r="D13" s="82"/>
      <c r="E13" s="82"/>
      <c r="F13" s="82"/>
      <c r="G13" s="4"/>
      <c r="H13" s="4"/>
    </row>
    <row r="14" spans="1:10" ht="15" x14ac:dyDescent="0.2">
      <c r="A14" s="82"/>
      <c r="B14" s="82"/>
      <c r="C14" s="82"/>
      <c r="D14" s="82"/>
      <c r="E14" s="82"/>
      <c r="F14" s="82"/>
      <c r="G14" s="4"/>
      <c r="H14" s="4"/>
    </row>
    <row r="15" spans="1:10" ht="15" x14ac:dyDescent="0.2">
      <c r="A15" s="82"/>
      <c r="B15" s="82"/>
      <c r="C15" s="82"/>
      <c r="D15" s="82"/>
      <c r="E15" s="82"/>
      <c r="F15" s="82"/>
      <c r="G15" s="4"/>
      <c r="H15" s="4"/>
    </row>
    <row r="16" spans="1:10" ht="15" x14ac:dyDescent="0.2">
      <c r="A16" s="82"/>
      <c r="B16" s="82"/>
      <c r="C16" s="82"/>
      <c r="D16" s="82"/>
      <c r="E16" s="82"/>
      <c r="F16" s="82"/>
      <c r="G16" s="4"/>
      <c r="H16" s="4"/>
    </row>
    <row r="17" spans="1:8" ht="15" x14ac:dyDescent="0.2">
      <c r="A17" s="82"/>
      <c r="B17" s="82"/>
      <c r="C17" s="82"/>
      <c r="D17" s="82"/>
      <c r="E17" s="82"/>
      <c r="F17" s="82"/>
      <c r="G17" s="4"/>
      <c r="H17" s="4"/>
    </row>
    <row r="18" spans="1:8" ht="15" x14ac:dyDescent="0.2">
      <c r="A18" s="82"/>
      <c r="B18" s="82"/>
      <c r="C18" s="82"/>
      <c r="D18" s="82"/>
      <c r="E18" s="82"/>
      <c r="F18" s="82"/>
      <c r="G18" s="4"/>
      <c r="H18" s="4"/>
    </row>
    <row r="19" spans="1:8" ht="15" x14ac:dyDescent="0.2">
      <c r="A19" s="82"/>
      <c r="B19" s="82"/>
      <c r="C19" s="82"/>
      <c r="D19" s="82"/>
      <c r="E19" s="82"/>
      <c r="F19" s="82"/>
      <c r="G19" s="4"/>
      <c r="H19" s="4"/>
    </row>
    <row r="20" spans="1:8" ht="15" x14ac:dyDescent="0.2">
      <c r="A20" s="82"/>
      <c r="B20" s="82"/>
      <c r="C20" s="82"/>
      <c r="D20" s="82"/>
      <c r="E20" s="82"/>
      <c r="F20" s="82"/>
      <c r="G20" s="4"/>
      <c r="H20" s="4"/>
    </row>
    <row r="21" spans="1:8" ht="15" x14ac:dyDescent="0.2">
      <c r="A21" s="82"/>
      <c r="B21" s="82"/>
      <c r="C21" s="82"/>
      <c r="D21" s="82"/>
      <c r="E21" s="82"/>
      <c r="F21" s="82"/>
      <c r="G21" s="4"/>
      <c r="H21" s="4"/>
    </row>
    <row r="22" spans="1:8" ht="15" x14ac:dyDescent="0.2">
      <c r="A22" s="82"/>
      <c r="B22" s="82"/>
      <c r="C22" s="82"/>
      <c r="D22" s="82"/>
      <c r="E22" s="82"/>
      <c r="F22" s="82"/>
      <c r="G22" s="4"/>
      <c r="H22" s="4"/>
    </row>
    <row r="23" spans="1:8" ht="15" x14ac:dyDescent="0.2">
      <c r="A23" s="82"/>
      <c r="B23" s="82"/>
      <c r="C23" s="82"/>
      <c r="D23" s="82"/>
      <c r="E23" s="82"/>
      <c r="F23" s="82"/>
      <c r="G23" s="4"/>
      <c r="H23" s="4"/>
    </row>
    <row r="24" spans="1:8" ht="15" x14ac:dyDescent="0.2">
      <c r="A24" s="82"/>
      <c r="B24" s="82"/>
      <c r="C24" s="82"/>
      <c r="D24" s="82"/>
      <c r="E24" s="82"/>
      <c r="F24" s="82"/>
      <c r="G24" s="4"/>
      <c r="H24" s="4"/>
    </row>
    <row r="25" spans="1:8" ht="15" x14ac:dyDescent="0.2">
      <c r="A25" s="82"/>
      <c r="B25" s="82"/>
      <c r="C25" s="82"/>
      <c r="D25" s="82"/>
      <c r="E25" s="82"/>
      <c r="F25" s="82"/>
      <c r="G25" s="4"/>
      <c r="H25" s="4"/>
    </row>
    <row r="26" spans="1:8" ht="15" x14ac:dyDescent="0.2">
      <c r="A26" s="82"/>
      <c r="B26" s="82"/>
      <c r="C26" s="82"/>
      <c r="D26" s="82"/>
      <c r="E26" s="82"/>
      <c r="F26" s="82"/>
      <c r="G26" s="4"/>
      <c r="H26" s="4"/>
    </row>
    <row r="27" spans="1:8" ht="15" x14ac:dyDescent="0.2">
      <c r="A27" s="82"/>
      <c r="B27" s="82"/>
      <c r="C27" s="82"/>
      <c r="D27" s="82"/>
      <c r="E27" s="82"/>
      <c r="F27" s="82"/>
      <c r="G27" s="4"/>
      <c r="H27" s="4"/>
    </row>
    <row r="28" spans="1:8" ht="15" x14ac:dyDescent="0.2">
      <c r="A28" s="82"/>
      <c r="B28" s="82"/>
      <c r="C28" s="82"/>
      <c r="D28" s="82"/>
      <c r="E28" s="82"/>
      <c r="F28" s="82"/>
      <c r="G28" s="4"/>
      <c r="H28" s="4"/>
    </row>
    <row r="29" spans="1:8" ht="15" x14ac:dyDescent="0.2">
      <c r="A29" s="82"/>
      <c r="B29" s="82"/>
      <c r="C29" s="82"/>
      <c r="D29" s="82"/>
      <c r="E29" s="82"/>
      <c r="F29" s="82"/>
      <c r="G29" s="4"/>
      <c r="H29" s="4"/>
    </row>
    <row r="30" spans="1:8" ht="15" x14ac:dyDescent="0.2">
      <c r="A30" s="82"/>
      <c r="B30" s="82"/>
      <c r="C30" s="82"/>
      <c r="D30" s="82"/>
      <c r="E30" s="82"/>
      <c r="F30" s="82"/>
      <c r="G30" s="4"/>
      <c r="H30" s="4"/>
    </row>
    <row r="31" spans="1:8" ht="15" x14ac:dyDescent="0.2">
      <c r="A31" s="82"/>
      <c r="B31" s="82"/>
      <c r="C31" s="82"/>
      <c r="D31" s="82"/>
      <c r="E31" s="82"/>
      <c r="F31" s="82"/>
      <c r="G31" s="4"/>
      <c r="H31" s="4"/>
    </row>
    <row r="32" spans="1:8" ht="15" x14ac:dyDescent="0.2">
      <c r="A32" s="82"/>
      <c r="B32" s="82"/>
      <c r="C32" s="82"/>
      <c r="D32" s="82"/>
      <c r="E32" s="82"/>
      <c r="F32" s="82"/>
      <c r="G32" s="4"/>
      <c r="H32" s="4"/>
    </row>
    <row r="33" spans="1:9" ht="15" x14ac:dyDescent="0.2">
      <c r="A33" s="82"/>
      <c r="B33" s="82"/>
      <c r="C33" s="82"/>
      <c r="D33" s="82"/>
      <c r="E33" s="82"/>
      <c r="F33" s="82"/>
      <c r="G33" s="4"/>
      <c r="H33" s="4"/>
    </row>
    <row r="34" spans="1:9" ht="15" x14ac:dyDescent="0.3">
      <c r="A34" s="82"/>
      <c r="B34" s="94"/>
      <c r="C34" s="94"/>
      <c r="D34" s="94"/>
      <c r="E34" s="94"/>
      <c r="F34" s="94" t="s">
        <v>340</v>
      </c>
      <c r="G34" s="81">
        <f>SUM(G9:G33)</f>
        <v>0</v>
      </c>
      <c r="H34" s="81">
        <f>SUM(H9:H33)</f>
        <v>0</v>
      </c>
    </row>
    <row r="35" spans="1:9" ht="15" x14ac:dyDescent="0.3">
      <c r="A35" s="215"/>
      <c r="B35" s="215"/>
      <c r="C35" s="215"/>
      <c r="D35" s="215"/>
      <c r="E35" s="215"/>
      <c r="F35" s="215"/>
      <c r="G35" s="215"/>
      <c r="H35" s="172"/>
      <c r="I35" s="172"/>
    </row>
    <row r="36" spans="1:9" ht="15" x14ac:dyDescent="0.3">
      <c r="A36" s="216" t="s">
        <v>453</v>
      </c>
      <c r="B36" s="216"/>
      <c r="C36" s="215"/>
      <c r="D36" s="215"/>
      <c r="E36" s="215"/>
      <c r="F36" s="215"/>
      <c r="G36" s="215"/>
      <c r="H36" s="172"/>
      <c r="I36" s="172"/>
    </row>
    <row r="37" spans="1:9" ht="15" x14ac:dyDescent="0.3">
      <c r="A37" s="216"/>
      <c r="B37" s="216"/>
      <c r="C37" s="215"/>
      <c r="D37" s="215"/>
      <c r="E37" s="215"/>
      <c r="F37" s="215"/>
      <c r="G37" s="215"/>
      <c r="H37" s="172"/>
      <c r="I37" s="172"/>
    </row>
    <row r="38" spans="1:9" ht="15" x14ac:dyDescent="0.3">
      <c r="A38" s="216"/>
      <c r="B38" s="216"/>
      <c r="C38" s="172"/>
      <c r="D38" s="172"/>
      <c r="E38" s="172"/>
      <c r="F38" s="172"/>
      <c r="G38" s="172"/>
      <c r="H38" s="172"/>
      <c r="I38" s="172"/>
    </row>
    <row r="39" spans="1:9" ht="15" x14ac:dyDescent="0.3">
      <c r="A39" s="216"/>
      <c r="B39" s="216"/>
      <c r="C39" s="172"/>
      <c r="D39" s="172"/>
      <c r="E39" s="172"/>
      <c r="F39" s="172"/>
      <c r="G39" s="172"/>
      <c r="H39" s="172"/>
      <c r="I39" s="172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78" t="s">
        <v>107</v>
      </c>
      <c r="B41" s="178"/>
      <c r="C41" s="172"/>
      <c r="D41" s="172"/>
      <c r="E41" s="172"/>
      <c r="F41" s="172"/>
      <c r="G41" s="172"/>
      <c r="H41" s="172"/>
      <c r="I41" s="172"/>
    </row>
    <row r="42" spans="1:9" ht="15" x14ac:dyDescent="0.3">
      <c r="A42" s="172"/>
      <c r="B42" s="172"/>
      <c r="C42" s="172"/>
      <c r="D42" s="172"/>
      <c r="E42" s="172"/>
      <c r="F42" s="172"/>
      <c r="G42" s="172"/>
      <c r="H42" s="172"/>
      <c r="I42" s="172"/>
    </row>
    <row r="43" spans="1:9" ht="15" x14ac:dyDescent="0.3">
      <c r="A43" s="172"/>
      <c r="B43" s="172"/>
      <c r="C43" s="172"/>
      <c r="D43" s="172"/>
      <c r="E43" s="172"/>
      <c r="F43" s="172"/>
      <c r="G43" s="172"/>
      <c r="H43" s="172"/>
      <c r="I43" s="179"/>
    </row>
    <row r="44" spans="1:9" ht="15" x14ac:dyDescent="0.3">
      <c r="A44" s="178"/>
      <c r="B44" s="178"/>
      <c r="C44" s="178" t="s">
        <v>417</v>
      </c>
      <c r="D44" s="178"/>
      <c r="E44" s="215"/>
      <c r="F44" s="178"/>
      <c r="G44" s="178"/>
      <c r="H44" s="172"/>
      <c r="I44" s="179"/>
    </row>
    <row r="45" spans="1:9" ht="15" x14ac:dyDescent="0.3">
      <c r="A45" s="172"/>
      <c r="B45" s="172"/>
      <c r="C45" s="172" t="s">
        <v>266</v>
      </c>
      <c r="D45" s="172"/>
      <c r="E45" s="172"/>
      <c r="F45" s="172"/>
      <c r="G45" s="172"/>
      <c r="H45" s="172"/>
      <c r="I45" s="179"/>
    </row>
    <row r="46" spans="1:9" x14ac:dyDescent="0.2">
      <c r="A46" s="180"/>
      <c r="B46" s="180"/>
      <c r="C46" s="180" t="s">
        <v>140</v>
      </c>
      <c r="D46" s="180"/>
      <c r="E46" s="180"/>
      <c r="F46" s="180"/>
      <c r="G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90" zoomScaleNormal="90" zoomScaleSheetLayoutView="85" workbookViewId="0">
      <selection activeCell="A5" sqref="A5"/>
    </sheetView>
  </sheetViews>
  <sheetFormatPr defaultRowHeight="12.75" x14ac:dyDescent="0.2"/>
  <cols>
    <col min="1" max="1" width="5.42578125" style="371" customWidth="1"/>
    <col min="2" max="2" width="27.5703125" style="371" customWidth="1"/>
    <col min="3" max="3" width="19.28515625" style="371" customWidth="1"/>
    <col min="4" max="4" width="16.85546875" style="371" customWidth="1"/>
    <col min="5" max="5" width="26.5703125" style="371" customWidth="1"/>
    <col min="6" max="6" width="17" style="371" customWidth="1"/>
    <col min="7" max="7" width="13.7109375" style="371" customWidth="1"/>
    <col min="8" max="8" width="19.42578125" style="371" bestFit="1" customWidth="1"/>
    <col min="9" max="9" width="18.5703125" style="371" bestFit="1" customWidth="1"/>
    <col min="10" max="10" width="16.7109375" style="371" customWidth="1"/>
    <col min="11" max="11" width="17.7109375" style="371" customWidth="1"/>
    <col min="12" max="12" width="12.85546875" style="371" customWidth="1"/>
    <col min="13" max="16384" width="9.140625" style="371"/>
  </cols>
  <sheetData>
    <row r="1" spans="1:12" ht="15" x14ac:dyDescent="0.3">
      <c r="A1" s="493" t="s">
        <v>454</v>
      </c>
      <c r="B1" s="493"/>
      <c r="C1" s="493"/>
      <c r="D1" s="493"/>
      <c r="E1" s="370"/>
      <c r="F1" s="332"/>
      <c r="G1" s="332"/>
      <c r="H1" s="332"/>
      <c r="I1" s="332"/>
      <c r="J1" s="365"/>
      <c r="K1" s="366"/>
      <c r="L1" s="366" t="s">
        <v>110</v>
      </c>
    </row>
    <row r="2" spans="1:12" ht="15" x14ac:dyDescent="0.3">
      <c r="A2" s="306" t="s">
        <v>141</v>
      </c>
      <c r="B2" s="372"/>
      <c r="C2" s="332"/>
      <c r="D2" s="332"/>
      <c r="E2" s="332"/>
      <c r="F2" s="332"/>
      <c r="G2" s="332"/>
      <c r="H2" s="332"/>
      <c r="I2" s="332"/>
      <c r="J2" s="365"/>
      <c r="K2" s="487" t="s">
        <v>662</v>
      </c>
      <c r="L2" s="488"/>
    </row>
    <row r="3" spans="1:12" ht="15" x14ac:dyDescent="0.3">
      <c r="A3" s="306"/>
      <c r="B3" s="306"/>
      <c r="C3" s="372"/>
      <c r="D3" s="372"/>
      <c r="E3" s="372"/>
      <c r="F3" s="372"/>
      <c r="G3" s="372"/>
      <c r="H3" s="372"/>
      <c r="I3" s="372"/>
      <c r="J3" s="365"/>
      <c r="K3" s="365"/>
      <c r="L3" s="365"/>
    </row>
    <row r="4" spans="1:12" ht="15" x14ac:dyDescent="0.3">
      <c r="A4" s="72" t="str">
        <f>'[5]ფორმა N2'!A4</f>
        <v>ანგარიშვალდებული პირის დასახელება:</v>
      </c>
      <c r="B4" s="332"/>
      <c r="C4" s="332"/>
      <c r="D4" s="332"/>
      <c r="E4" s="332"/>
      <c r="F4" s="332"/>
      <c r="G4" s="332"/>
      <c r="H4" s="332"/>
      <c r="I4" s="332"/>
      <c r="J4" s="306"/>
      <c r="K4" s="306"/>
      <c r="L4" s="306"/>
    </row>
    <row r="5" spans="1:12" ht="15" x14ac:dyDescent="0.3">
      <c r="A5" s="309" t="s">
        <v>1427</v>
      </c>
      <c r="B5" s="373"/>
      <c r="C5" s="373"/>
      <c r="D5" s="373"/>
      <c r="E5" s="373"/>
      <c r="F5" s="373"/>
      <c r="G5" s="373"/>
      <c r="H5" s="373"/>
      <c r="I5" s="373"/>
      <c r="J5" s="374"/>
      <c r="K5" s="374"/>
    </row>
    <row r="6" spans="1:12" ht="15" x14ac:dyDescent="0.3">
      <c r="A6" s="332"/>
      <c r="B6" s="332"/>
      <c r="C6" s="332"/>
      <c r="D6" s="332"/>
      <c r="E6" s="332"/>
      <c r="F6" s="332"/>
      <c r="G6" s="332"/>
      <c r="H6" s="332"/>
      <c r="I6" s="332"/>
      <c r="J6" s="306"/>
      <c r="K6" s="306"/>
      <c r="L6" s="306"/>
    </row>
    <row r="7" spans="1:12" ht="15" x14ac:dyDescent="0.2">
      <c r="A7" s="364"/>
      <c r="B7" s="364"/>
      <c r="C7" s="364"/>
      <c r="D7" s="364"/>
      <c r="E7" s="364"/>
      <c r="F7" s="364"/>
      <c r="G7" s="364"/>
      <c r="H7" s="364"/>
      <c r="I7" s="364"/>
      <c r="J7" s="73"/>
      <c r="K7" s="73"/>
      <c r="L7" s="73"/>
    </row>
    <row r="8" spans="1:12" ht="45" x14ac:dyDescent="0.2">
      <c r="A8" s="85" t="s">
        <v>64</v>
      </c>
      <c r="B8" s="85" t="s">
        <v>455</v>
      </c>
      <c r="C8" s="85" t="s">
        <v>456</v>
      </c>
      <c r="D8" s="85" t="s">
        <v>457</v>
      </c>
      <c r="E8" s="85" t="s">
        <v>458</v>
      </c>
      <c r="F8" s="85" t="s">
        <v>459</v>
      </c>
      <c r="G8" s="85" t="s">
        <v>460</v>
      </c>
      <c r="H8" s="85" t="s">
        <v>461</v>
      </c>
      <c r="I8" s="85" t="s">
        <v>462</v>
      </c>
      <c r="J8" s="85" t="s">
        <v>463</v>
      </c>
      <c r="K8" s="85" t="s">
        <v>464</v>
      </c>
      <c r="L8" s="85" t="s">
        <v>311</v>
      </c>
    </row>
    <row r="9" spans="1:12" ht="30" x14ac:dyDescent="0.2">
      <c r="A9" s="93">
        <v>1</v>
      </c>
      <c r="B9" s="375" t="s">
        <v>664</v>
      </c>
      <c r="C9" s="93" t="s">
        <v>665</v>
      </c>
      <c r="D9" s="93">
        <v>205284789</v>
      </c>
      <c r="E9" s="93" t="s">
        <v>666</v>
      </c>
      <c r="F9" s="93" t="s">
        <v>667</v>
      </c>
      <c r="G9" s="93"/>
      <c r="H9" s="93" t="s">
        <v>668</v>
      </c>
      <c r="I9" s="93" t="s">
        <v>669</v>
      </c>
      <c r="J9" s="4">
        <v>7.3000000000000001E-3</v>
      </c>
      <c r="K9" s="4">
        <v>2183.6799999999998</v>
      </c>
      <c r="L9" s="93"/>
    </row>
    <row r="10" spans="1:12" ht="30" x14ac:dyDescent="0.2">
      <c r="A10" s="93">
        <v>2</v>
      </c>
      <c r="B10" s="375" t="s">
        <v>664</v>
      </c>
      <c r="C10" s="93" t="s">
        <v>670</v>
      </c>
      <c r="D10" s="93">
        <v>404399664</v>
      </c>
      <c r="E10" s="93" t="s">
        <v>666</v>
      </c>
      <c r="F10" s="93" t="s">
        <v>671</v>
      </c>
      <c r="G10" s="93"/>
      <c r="H10" s="93" t="s">
        <v>668</v>
      </c>
      <c r="I10" s="93" t="s">
        <v>669</v>
      </c>
      <c r="J10" s="4">
        <v>5.0000000000000001E-3</v>
      </c>
      <c r="K10" s="4">
        <v>3213.08</v>
      </c>
      <c r="L10" s="93"/>
    </row>
    <row r="11" spans="1:12" ht="30" x14ac:dyDescent="0.2">
      <c r="A11" s="93">
        <v>3</v>
      </c>
      <c r="B11" s="375" t="s">
        <v>672</v>
      </c>
      <c r="C11" s="93" t="s">
        <v>561</v>
      </c>
      <c r="D11" s="93">
        <v>405025529</v>
      </c>
      <c r="E11" s="93" t="s">
        <v>673</v>
      </c>
      <c r="F11" s="93"/>
      <c r="G11" s="93"/>
      <c r="H11" s="93" t="s">
        <v>668</v>
      </c>
      <c r="I11" s="93" t="s">
        <v>674</v>
      </c>
      <c r="J11" s="4">
        <v>1923</v>
      </c>
      <c r="K11" s="4">
        <v>6500</v>
      </c>
      <c r="L11" s="93"/>
    </row>
    <row r="12" spans="1:12" ht="45" x14ac:dyDescent="0.2">
      <c r="A12" s="93">
        <v>4</v>
      </c>
      <c r="B12" s="375" t="s">
        <v>672</v>
      </c>
      <c r="C12" s="93" t="s">
        <v>675</v>
      </c>
      <c r="D12" s="93">
        <v>211352016</v>
      </c>
      <c r="E12" s="93" t="s">
        <v>561</v>
      </c>
      <c r="F12" s="93" t="s">
        <v>676</v>
      </c>
      <c r="G12" s="93"/>
      <c r="H12" s="93" t="s">
        <v>677</v>
      </c>
      <c r="I12" s="93" t="s">
        <v>678</v>
      </c>
      <c r="J12" s="4">
        <v>32.21</v>
      </c>
      <c r="K12" s="4">
        <v>45000</v>
      </c>
      <c r="L12" s="93"/>
    </row>
    <row r="13" spans="1:12" ht="30" x14ac:dyDescent="0.2">
      <c r="A13" s="93">
        <v>5</v>
      </c>
      <c r="B13" s="375" t="s">
        <v>672</v>
      </c>
      <c r="C13" s="93" t="s">
        <v>675</v>
      </c>
      <c r="D13" s="93">
        <v>211352016</v>
      </c>
      <c r="E13" s="93" t="s">
        <v>561</v>
      </c>
      <c r="F13" s="93" t="s">
        <v>676</v>
      </c>
      <c r="G13" s="93"/>
      <c r="H13" s="93" t="s">
        <v>679</v>
      </c>
      <c r="I13" s="93" t="s">
        <v>678</v>
      </c>
      <c r="J13" s="4">
        <v>41.79</v>
      </c>
      <c r="K13" s="4">
        <v>105000</v>
      </c>
      <c r="L13" s="93"/>
    </row>
    <row r="14" spans="1:12" ht="30" x14ac:dyDescent="0.2">
      <c r="A14" s="93">
        <v>6</v>
      </c>
      <c r="B14" s="375" t="s">
        <v>672</v>
      </c>
      <c r="C14" s="93" t="s">
        <v>680</v>
      </c>
      <c r="D14" s="93">
        <v>211352016</v>
      </c>
      <c r="E14" s="93" t="s">
        <v>561</v>
      </c>
      <c r="F14" s="93" t="s">
        <v>681</v>
      </c>
      <c r="G14" s="93"/>
      <c r="H14" s="93" t="s">
        <v>668</v>
      </c>
      <c r="I14" s="93" t="s">
        <v>678</v>
      </c>
      <c r="J14" s="4">
        <v>32.049999999999997</v>
      </c>
      <c r="K14" s="4">
        <v>33398</v>
      </c>
      <c r="L14" s="93"/>
    </row>
    <row r="15" spans="1:12" ht="45" x14ac:dyDescent="0.2">
      <c r="A15" s="93">
        <v>7</v>
      </c>
      <c r="B15" s="375" t="s">
        <v>672</v>
      </c>
      <c r="C15" s="93" t="s">
        <v>680</v>
      </c>
      <c r="D15" s="93">
        <v>211352016</v>
      </c>
      <c r="E15" s="93" t="s">
        <v>561</v>
      </c>
      <c r="F15" s="93" t="s">
        <v>676</v>
      </c>
      <c r="G15" s="93"/>
      <c r="H15" s="93" t="s">
        <v>677</v>
      </c>
      <c r="I15" s="93" t="s">
        <v>678</v>
      </c>
      <c r="J15" s="4">
        <v>32.21</v>
      </c>
      <c r="K15" s="4">
        <v>21220</v>
      </c>
      <c r="L15" s="93"/>
    </row>
    <row r="16" spans="1:12" ht="30" x14ac:dyDescent="0.2">
      <c r="A16" s="93">
        <v>8</v>
      </c>
      <c r="B16" s="375" t="s">
        <v>672</v>
      </c>
      <c r="C16" s="93" t="s">
        <v>680</v>
      </c>
      <c r="D16" s="93">
        <v>211352016</v>
      </c>
      <c r="E16" s="93" t="s">
        <v>561</v>
      </c>
      <c r="F16" s="93" t="s">
        <v>676</v>
      </c>
      <c r="G16" s="93"/>
      <c r="H16" s="93" t="s">
        <v>679</v>
      </c>
      <c r="I16" s="93" t="s">
        <v>678</v>
      </c>
      <c r="J16" s="4">
        <v>41.79</v>
      </c>
      <c r="K16" s="4">
        <v>45382.49</v>
      </c>
      <c r="L16" s="93"/>
    </row>
    <row r="17" spans="1:12" ht="90" x14ac:dyDescent="0.2">
      <c r="A17" s="93">
        <v>9</v>
      </c>
      <c r="B17" s="375" t="s">
        <v>672</v>
      </c>
      <c r="C17" s="93" t="s">
        <v>682</v>
      </c>
      <c r="D17" s="93" t="s">
        <v>683</v>
      </c>
      <c r="E17" s="93" t="s">
        <v>677</v>
      </c>
      <c r="F17" s="93" t="s">
        <v>684</v>
      </c>
      <c r="G17" s="93"/>
      <c r="H17" s="93" t="s">
        <v>685</v>
      </c>
      <c r="I17" s="93" t="s">
        <v>686</v>
      </c>
      <c r="J17" s="4">
        <v>2.25</v>
      </c>
      <c r="K17" s="4">
        <v>1894.32</v>
      </c>
      <c r="L17" s="93"/>
    </row>
    <row r="18" spans="1:12" ht="15" x14ac:dyDescent="0.2">
      <c r="A18" s="82" t="s">
        <v>272</v>
      </c>
      <c r="B18" s="375"/>
      <c r="C18" s="82"/>
      <c r="D18" s="82"/>
      <c r="E18" s="82"/>
      <c r="F18" s="82"/>
      <c r="G18" s="82"/>
      <c r="H18" s="82"/>
      <c r="I18" s="82"/>
      <c r="J18" s="4"/>
      <c r="K18" s="4"/>
      <c r="L18" s="82"/>
    </row>
    <row r="19" spans="1:12" ht="15" x14ac:dyDescent="0.3">
      <c r="A19" s="82"/>
      <c r="B19" s="375"/>
      <c r="C19" s="376"/>
      <c r="D19" s="376"/>
      <c r="E19" s="376"/>
      <c r="F19" s="376"/>
      <c r="G19" s="82"/>
      <c r="H19" s="82"/>
      <c r="I19" s="82"/>
      <c r="J19" s="82" t="s">
        <v>465</v>
      </c>
      <c r="K19" s="377">
        <f>SUM(K9:K18)</f>
        <v>263791.57</v>
      </c>
      <c r="L19" s="82"/>
    </row>
    <row r="20" spans="1:12" ht="15" x14ac:dyDescent="0.3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2" ht="15" x14ac:dyDescent="0.3">
      <c r="A21" s="380" t="s">
        <v>466</v>
      </c>
      <c r="B21" s="380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1:12" ht="15" x14ac:dyDescent="0.3">
      <c r="A22" s="380" t="s">
        <v>467</v>
      </c>
      <c r="B22" s="380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1:12" ht="15" x14ac:dyDescent="0.3">
      <c r="A23" s="381" t="s">
        <v>468</v>
      </c>
      <c r="B23" s="380"/>
      <c r="C23" s="379"/>
      <c r="D23" s="379"/>
      <c r="E23" s="379"/>
      <c r="F23" s="379"/>
      <c r="G23" s="379"/>
      <c r="H23" s="379"/>
      <c r="I23" s="379"/>
      <c r="J23" s="379"/>
      <c r="K23" s="379"/>
    </row>
    <row r="24" spans="1:12" ht="15" x14ac:dyDescent="0.3">
      <c r="A24" s="381" t="s">
        <v>469</v>
      </c>
      <c r="B24" s="380"/>
      <c r="C24" s="379"/>
      <c r="D24" s="379"/>
      <c r="E24" s="379"/>
      <c r="F24" s="379"/>
      <c r="G24" s="379"/>
      <c r="H24" s="379"/>
      <c r="I24" s="379"/>
      <c r="J24" s="379"/>
      <c r="K24" s="379"/>
    </row>
    <row r="25" spans="1:12" ht="15" x14ac:dyDescent="0.3">
      <c r="A25" s="381"/>
      <c r="B25" s="380"/>
      <c r="C25" s="379"/>
      <c r="D25" s="379"/>
      <c r="E25" s="379"/>
      <c r="F25" s="379"/>
      <c r="G25" s="379"/>
      <c r="H25" s="379"/>
      <c r="I25" s="379"/>
      <c r="J25" s="379"/>
      <c r="K25" s="379"/>
    </row>
    <row r="26" spans="1:12" ht="15" x14ac:dyDescent="0.3">
      <c r="A26" s="381"/>
      <c r="B26" s="380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2" x14ac:dyDescent="0.2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382"/>
    </row>
    <row r="28" spans="1:12" ht="15" x14ac:dyDescent="0.3">
      <c r="A28" s="494" t="s">
        <v>107</v>
      </c>
      <c r="B28" s="494"/>
      <c r="C28" s="383"/>
      <c r="D28" s="384"/>
      <c r="E28" s="384"/>
      <c r="F28" s="383"/>
      <c r="G28" s="383"/>
      <c r="H28" s="383"/>
      <c r="I28" s="383"/>
      <c r="J28" s="383"/>
      <c r="K28" s="379"/>
    </row>
    <row r="29" spans="1:12" ht="15" x14ac:dyDescent="0.3">
      <c r="A29" s="383"/>
      <c r="B29" s="384"/>
      <c r="C29" s="383"/>
      <c r="D29" s="384"/>
      <c r="E29" s="384"/>
      <c r="F29" s="383"/>
      <c r="G29" s="383"/>
      <c r="H29" s="383"/>
      <c r="I29" s="383"/>
      <c r="J29" s="385"/>
      <c r="K29" s="379"/>
    </row>
    <row r="30" spans="1:12" ht="15" customHeight="1" x14ac:dyDescent="0.3">
      <c r="A30" s="383"/>
      <c r="B30" s="384"/>
      <c r="C30" s="495" t="s">
        <v>264</v>
      </c>
      <c r="D30" s="495"/>
      <c r="E30" s="386"/>
      <c r="F30" s="387"/>
      <c r="G30" s="496" t="s">
        <v>470</v>
      </c>
      <c r="H30" s="496"/>
      <c r="I30" s="496"/>
      <c r="J30" s="388"/>
      <c r="K30" s="379"/>
    </row>
    <row r="31" spans="1:12" ht="15" x14ac:dyDescent="0.3">
      <c r="A31" s="383"/>
      <c r="B31" s="384"/>
      <c r="C31" s="383"/>
      <c r="D31" s="384"/>
      <c r="E31" s="384"/>
      <c r="F31" s="383"/>
      <c r="G31" s="497"/>
      <c r="H31" s="497"/>
      <c r="I31" s="497"/>
      <c r="J31" s="388"/>
      <c r="K31" s="379"/>
    </row>
    <row r="32" spans="1:12" ht="15" x14ac:dyDescent="0.3">
      <c r="A32" s="383"/>
      <c r="B32" s="384"/>
      <c r="C32" s="492" t="s">
        <v>140</v>
      </c>
      <c r="D32" s="492"/>
      <c r="E32" s="386"/>
      <c r="F32" s="387"/>
      <c r="G32" s="383"/>
      <c r="H32" s="383"/>
      <c r="I32" s="383"/>
      <c r="J32" s="383"/>
      <c r="K32" s="379"/>
    </row>
  </sheetData>
  <mergeCells count="6">
    <mergeCell ref="C32:D32"/>
    <mergeCell ref="A1:D1"/>
    <mergeCell ref="K2:L2"/>
    <mergeCell ref="A28:B28"/>
    <mergeCell ref="C30:D30"/>
    <mergeCell ref="G30:I31"/>
  </mergeCells>
  <dataValidations count="1">
    <dataValidation type="list" allowBlank="1" showInputMessage="1" showErrorMessage="1" sqref="B9:B1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Normal="100" zoomScaleSheetLayoutView="70" workbookViewId="0">
      <selection activeCell="A6" sqref="A6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9" t="s">
        <v>441</v>
      </c>
      <c r="B1" s="71"/>
      <c r="C1" s="498" t="s">
        <v>110</v>
      </c>
      <c r="D1" s="498"/>
    </row>
    <row r="2" spans="1:5" x14ac:dyDescent="0.3">
      <c r="A2" s="69" t="s">
        <v>442</v>
      </c>
      <c r="B2" s="71"/>
      <c r="C2" s="487" t="s">
        <v>662</v>
      </c>
      <c r="D2" s="488"/>
    </row>
    <row r="3" spans="1:5" x14ac:dyDescent="0.3">
      <c r="A3" s="71" t="s">
        <v>141</v>
      </c>
      <c r="B3" s="71"/>
      <c r="C3" s="70"/>
      <c r="D3" s="70"/>
    </row>
    <row r="4" spans="1:5" x14ac:dyDescent="0.3">
      <c r="A4" s="69"/>
      <c r="B4" s="71"/>
      <c r="C4" s="70"/>
      <c r="D4" s="70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2"/>
      <c r="D5" s="71"/>
      <c r="E5" s="5"/>
    </row>
    <row r="6" spans="1:5" x14ac:dyDescent="0.3">
      <c r="A6" s="113" t="s">
        <v>490</v>
      </c>
      <c r="B6" s="114"/>
      <c r="C6" s="114"/>
      <c r="D6" s="57"/>
      <c r="E6" s="5"/>
    </row>
    <row r="7" spans="1:5" x14ac:dyDescent="0.3">
      <c r="A7" s="72"/>
      <c r="B7" s="72"/>
      <c r="C7" s="72"/>
      <c r="D7" s="71"/>
      <c r="E7" s="5"/>
    </row>
    <row r="8" spans="1:5" s="6" customFormat="1" x14ac:dyDescent="0.3">
      <c r="A8" s="95"/>
      <c r="B8" s="95"/>
      <c r="C8" s="73"/>
      <c r="D8" s="73"/>
    </row>
    <row r="9" spans="1:5" s="6" customFormat="1" ht="30" x14ac:dyDescent="0.3">
      <c r="A9" s="100" t="s">
        <v>64</v>
      </c>
      <c r="B9" s="74" t="s">
        <v>11</v>
      </c>
      <c r="C9" s="74" t="s">
        <v>10</v>
      </c>
      <c r="D9" s="74" t="s">
        <v>9</v>
      </c>
    </row>
    <row r="10" spans="1:5" s="7" customFormat="1" x14ac:dyDescent="0.2">
      <c r="A10" s="13">
        <v>1</v>
      </c>
      <c r="B10" s="13" t="s">
        <v>108</v>
      </c>
      <c r="C10" s="77">
        <f>SUM(C11,C14,C17,C20:C22)</f>
        <v>0</v>
      </c>
      <c r="D10" s="77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7">
        <f>SUM(C12:C13)</f>
        <v>0</v>
      </c>
      <c r="D11" s="77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2"/>
      <c r="D12" s="33"/>
    </row>
    <row r="13" spans="1:5" s="9" customFormat="1" ht="18" x14ac:dyDescent="0.2">
      <c r="A13" s="16" t="s">
        <v>31</v>
      </c>
      <c r="B13" s="16" t="s">
        <v>71</v>
      </c>
      <c r="C13" s="32"/>
      <c r="D13" s="33"/>
    </row>
    <row r="14" spans="1:5" s="3" customFormat="1" x14ac:dyDescent="0.2">
      <c r="A14" s="14">
        <v>1.2</v>
      </c>
      <c r="B14" s="14" t="s">
        <v>69</v>
      </c>
      <c r="C14" s="77">
        <f>SUM(C15:C16)</f>
        <v>0</v>
      </c>
      <c r="D14" s="77">
        <f>SUM(D15:D16)</f>
        <v>0</v>
      </c>
    </row>
    <row r="15" spans="1:5" x14ac:dyDescent="0.3">
      <c r="A15" s="16" t="s">
        <v>32</v>
      </c>
      <c r="B15" s="16" t="s">
        <v>72</v>
      </c>
      <c r="C15" s="32"/>
      <c r="D15" s="33"/>
    </row>
    <row r="16" spans="1:5" x14ac:dyDescent="0.3">
      <c r="A16" s="16" t="s">
        <v>33</v>
      </c>
      <c r="B16" s="16" t="s">
        <v>73</v>
      </c>
      <c r="C16" s="32"/>
      <c r="D16" s="33"/>
    </row>
    <row r="17" spans="1:9" x14ac:dyDescent="0.3">
      <c r="A17" s="14">
        <v>1.3</v>
      </c>
      <c r="B17" s="14" t="s">
        <v>74</v>
      </c>
      <c r="C17" s="77">
        <f>SUM(C18:C19)</f>
        <v>0</v>
      </c>
      <c r="D17" s="77">
        <f>SUM(D18:D19)</f>
        <v>0</v>
      </c>
    </row>
    <row r="18" spans="1:9" x14ac:dyDescent="0.3">
      <c r="A18" s="16" t="s">
        <v>50</v>
      </c>
      <c r="B18" s="16" t="s">
        <v>75</v>
      </c>
      <c r="C18" s="32"/>
      <c r="D18" s="33"/>
    </row>
    <row r="19" spans="1:9" x14ac:dyDescent="0.3">
      <c r="A19" s="16" t="s">
        <v>51</v>
      </c>
      <c r="B19" s="16" t="s">
        <v>76</v>
      </c>
      <c r="C19" s="32"/>
      <c r="D19" s="33"/>
    </row>
    <row r="20" spans="1:9" x14ac:dyDescent="0.3">
      <c r="A20" s="14">
        <v>1.4</v>
      </c>
      <c r="B20" s="14" t="s">
        <v>77</v>
      </c>
      <c r="C20" s="32"/>
      <c r="D20" s="33"/>
    </row>
    <row r="21" spans="1:9" x14ac:dyDescent="0.3">
      <c r="A21" s="14">
        <v>1.5</v>
      </c>
      <c r="B21" s="14" t="s">
        <v>78</v>
      </c>
      <c r="C21" s="32"/>
      <c r="D21" s="33"/>
    </row>
    <row r="22" spans="1:9" x14ac:dyDescent="0.3">
      <c r="A22" s="14">
        <v>1.6</v>
      </c>
      <c r="B22" s="14" t="s">
        <v>8</v>
      </c>
      <c r="C22" s="32"/>
      <c r="D22" s="33"/>
    </row>
    <row r="25" spans="1:9" s="23" customFormat="1" ht="12.75" x14ac:dyDescent="0.2"/>
    <row r="26" spans="1:9" x14ac:dyDescent="0.3">
      <c r="A26" s="64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4" t="s">
        <v>267</v>
      </c>
      <c r="D29" s="12"/>
      <c r="E29"/>
      <c r="F29"/>
      <c r="G29"/>
      <c r="H29"/>
      <c r="I29"/>
    </row>
    <row r="30" spans="1:9" x14ac:dyDescent="0.3">
      <c r="A30"/>
      <c r="B30" s="2" t="s">
        <v>266</v>
      </c>
      <c r="D30" s="12"/>
      <c r="E30"/>
      <c r="F30"/>
      <c r="G30"/>
      <c r="H30"/>
      <c r="I30"/>
    </row>
    <row r="31" spans="1:9" customFormat="1" ht="12.75" x14ac:dyDescent="0.2">
      <c r="B31" s="60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Normal="100" zoomScaleSheetLayoutView="7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443</v>
      </c>
      <c r="B1" s="72"/>
      <c r="C1" s="489" t="s">
        <v>110</v>
      </c>
      <c r="D1" s="489"/>
      <c r="E1" s="86"/>
    </row>
    <row r="2" spans="1:5" s="6" customFormat="1" x14ac:dyDescent="0.3">
      <c r="A2" s="69" t="s">
        <v>440</v>
      </c>
      <c r="B2" s="72"/>
      <c r="C2" s="487" t="s">
        <v>662</v>
      </c>
      <c r="D2" s="488"/>
      <c r="E2" s="86"/>
    </row>
    <row r="3" spans="1:5" s="6" customFormat="1" x14ac:dyDescent="0.3">
      <c r="A3" s="71" t="s">
        <v>141</v>
      </c>
      <c r="B3" s="69"/>
      <c r="C3" s="151"/>
      <c r="D3" s="151"/>
      <c r="E3" s="86"/>
    </row>
    <row r="4" spans="1:5" s="6" customFormat="1" x14ac:dyDescent="0.3">
      <c r="A4" s="71"/>
      <c r="B4" s="71"/>
      <c r="C4" s="151"/>
      <c r="D4" s="151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113" t="s">
        <v>490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0"/>
      <c r="B8" s="150"/>
      <c r="C8" s="73"/>
      <c r="D8" s="73"/>
      <c r="E8" s="86"/>
    </row>
    <row r="9" spans="1:5" s="6" customFormat="1" ht="30" x14ac:dyDescent="0.3">
      <c r="A9" s="84" t="s">
        <v>64</v>
      </c>
      <c r="B9" s="84" t="s">
        <v>326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291</v>
      </c>
      <c r="B10" s="93"/>
      <c r="C10" s="4"/>
      <c r="D10" s="4"/>
      <c r="E10" s="88"/>
    </row>
    <row r="11" spans="1:5" s="10" customFormat="1" x14ac:dyDescent="0.2">
      <c r="A11" s="93" t="s">
        <v>292</v>
      </c>
      <c r="B11" s="93"/>
      <c r="C11" s="4"/>
      <c r="D11" s="4"/>
      <c r="E11" s="89"/>
    </row>
    <row r="12" spans="1:5" s="10" customFormat="1" x14ac:dyDescent="0.2">
      <c r="A12" s="93" t="s">
        <v>293</v>
      </c>
      <c r="B12" s="82"/>
      <c r="C12" s="4"/>
      <c r="D12" s="4"/>
      <c r="E12" s="89"/>
    </row>
    <row r="13" spans="1:5" s="10" customFormat="1" x14ac:dyDescent="0.2">
      <c r="A13" s="82" t="s">
        <v>273</v>
      </c>
      <c r="B13" s="82"/>
      <c r="C13" s="4"/>
      <c r="D13" s="4"/>
      <c r="E13" s="89"/>
    </row>
    <row r="14" spans="1:5" s="10" customFormat="1" x14ac:dyDescent="0.2">
      <c r="A14" s="82" t="s">
        <v>273</v>
      </c>
      <c r="B14" s="82"/>
      <c r="C14" s="4"/>
      <c r="D14" s="4"/>
      <c r="E14" s="89"/>
    </row>
    <row r="15" spans="1:5" s="10" customFormat="1" x14ac:dyDescent="0.2">
      <c r="A15" s="82" t="s">
        <v>273</v>
      </c>
      <c r="B15" s="82"/>
      <c r="C15" s="4"/>
      <c r="D15" s="4"/>
      <c r="E15" s="89"/>
    </row>
    <row r="16" spans="1:5" s="10" customFormat="1" x14ac:dyDescent="0.2">
      <c r="A16" s="82" t="s">
        <v>273</v>
      </c>
      <c r="B16" s="82"/>
      <c r="C16" s="4"/>
      <c r="D16" s="4"/>
      <c r="E16" s="89"/>
    </row>
    <row r="17" spans="1:9" x14ac:dyDescent="0.3">
      <c r="A17" s="94"/>
      <c r="B17" s="94" t="s">
        <v>328</v>
      </c>
      <c r="C17" s="81">
        <f>SUM(C10:C16)</f>
        <v>0</v>
      </c>
      <c r="D17" s="81">
        <f>SUM(D10:D16)</f>
        <v>0</v>
      </c>
      <c r="E17" s="91"/>
    </row>
    <row r="18" spans="1:9" x14ac:dyDescent="0.3">
      <c r="A18" s="42"/>
      <c r="B18" s="42"/>
    </row>
    <row r="19" spans="1:9" x14ac:dyDescent="0.3">
      <c r="A19" s="2" t="s">
        <v>387</v>
      </c>
      <c r="E19" s="5"/>
    </row>
    <row r="20" spans="1:9" x14ac:dyDescent="0.3">
      <c r="A20" s="2" t="s">
        <v>389</v>
      </c>
    </row>
    <row r="21" spans="1:9" x14ac:dyDescent="0.3">
      <c r="A21" s="203"/>
    </row>
    <row r="22" spans="1:9" x14ac:dyDescent="0.3">
      <c r="A22" s="203" t="s">
        <v>388</v>
      </c>
    </row>
    <row r="23" spans="1:9" s="23" customFormat="1" ht="12.75" x14ac:dyDescent="0.2"/>
    <row r="24" spans="1:9" x14ac:dyDescent="0.3">
      <c r="A24" s="64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4"/>
      <c r="B27" s="64" t="s">
        <v>430</v>
      </c>
      <c r="D27" s="12"/>
      <c r="E27"/>
      <c r="F27"/>
      <c r="G27"/>
      <c r="H27"/>
      <c r="I27"/>
    </row>
    <row r="28" spans="1:9" x14ac:dyDescent="0.3">
      <c r="B28" s="2" t="s">
        <v>431</v>
      </c>
      <c r="D28" s="12"/>
      <c r="E28"/>
      <c r="F28"/>
      <c r="G28"/>
      <c r="H28"/>
      <c r="I28"/>
    </row>
    <row r="29" spans="1:9" customFormat="1" ht="12.75" x14ac:dyDescent="0.2">
      <c r="A29" s="60"/>
      <c r="B29" s="60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showGridLines="0" topLeftCell="A28" zoomScaleSheetLayoutView="70" workbookViewId="0">
      <selection activeCell="C2" sqref="C2:D2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256" width="9.140625" style="2"/>
    <col min="257" max="257" width="12.85546875" style="2" customWidth="1"/>
    <col min="258" max="258" width="65.5703125" style="2" customWidth="1"/>
    <col min="259" max="260" width="14.85546875" style="2" customWidth="1"/>
    <col min="261" max="261" width="0.85546875" style="2" customWidth="1"/>
    <col min="262" max="512" width="9.140625" style="2"/>
    <col min="513" max="513" width="12.85546875" style="2" customWidth="1"/>
    <col min="514" max="514" width="65.5703125" style="2" customWidth="1"/>
    <col min="515" max="516" width="14.85546875" style="2" customWidth="1"/>
    <col min="517" max="517" width="0.85546875" style="2" customWidth="1"/>
    <col min="518" max="768" width="9.140625" style="2"/>
    <col min="769" max="769" width="12.85546875" style="2" customWidth="1"/>
    <col min="770" max="770" width="65.5703125" style="2" customWidth="1"/>
    <col min="771" max="772" width="14.85546875" style="2" customWidth="1"/>
    <col min="773" max="773" width="0.85546875" style="2" customWidth="1"/>
    <col min="774" max="1024" width="9.140625" style="2"/>
    <col min="1025" max="1025" width="12.85546875" style="2" customWidth="1"/>
    <col min="1026" max="1026" width="65.5703125" style="2" customWidth="1"/>
    <col min="1027" max="1028" width="14.85546875" style="2" customWidth="1"/>
    <col min="1029" max="1029" width="0.85546875" style="2" customWidth="1"/>
    <col min="1030" max="1280" width="9.140625" style="2"/>
    <col min="1281" max="1281" width="12.85546875" style="2" customWidth="1"/>
    <col min="1282" max="1282" width="65.5703125" style="2" customWidth="1"/>
    <col min="1283" max="1284" width="14.85546875" style="2" customWidth="1"/>
    <col min="1285" max="1285" width="0.85546875" style="2" customWidth="1"/>
    <col min="1286" max="1536" width="9.140625" style="2"/>
    <col min="1537" max="1537" width="12.85546875" style="2" customWidth="1"/>
    <col min="1538" max="1538" width="65.5703125" style="2" customWidth="1"/>
    <col min="1539" max="1540" width="14.85546875" style="2" customWidth="1"/>
    <col min="1541" max="1541" width="0.85546875" style="2" customWidth="1"/>
    <col min="1542" max="1792" width="9.140625" style="2"/>
    <col min="1793" max="1793" width="12.85546875" style="2" customWidth="1"/>
    <col min="1794" max="1794" width="65.5703125" style="2" customWidth="1"/>
    <col min="1795" max="1796" width="14.85546875" style="2" customWidth="1"/>
    <col min="1797" max="1797" width="0.85546875" style="2" customWidth="1"/>
    <col min="1798" max="2048" width="9.140625" style="2"/>
    <col min="2049" max="2049" width="12.85546875" style="2" customWidth="1"/>
    <col min="2050" max="2050" width="65.5703125" style="2" customWidth="1"/>
    <col min="2051" max="2052" width="14.85546875" style="2" customWidth="1"/>
    <col min="2053" max="2053" width="0.85546875" style="2" customWidth="1"/>
    <col min="2054" max="2304" width="9.140625" style="2"/>
    <col min="2305" max="2305" width="12.85546875" style="2" customWidth="1"/>
    <col min="2306" max="2306" width="65.5703125" style="2" customWidth="1"/>
    <col min="2307" max="2308" width="14.85546875" style="2" customWidth="1"/>
    <col min="2309" max="2309" width="0.85546875" style="2" customWidth="1"/>
    <col min="2310" max="2560" width="9.140625" style="2"/>
    <col min="2561" max="2561" width="12.85546875" style="2" customWidth="1"/>
    <col min="2562" max="2562" width="65.5703125" style="2" customWidth="1"/>
    <col min="2563" max="2564" width="14.85546875" style="2" customWidth="1"/>
    <col min="2565" max="2565" width="0.85546875" style="2" customWidth="1"/>
    <col min="2566" max="2816" width="9.140625" style="2"/>
    <col min="2817" max="2817" width="12.85546875" style="2" customWidth="1"/>
    <col min="2818" max="2818" width="65.5703125" style="2" customWidth="1"/>
    <col min="2819" max="2820" width="14.85546875" style="2" customWidth="1"/>
    <col min="2821" max="2821" width="0.85546875" style="2" customWidth="1"/>
    <col min="2822" max="3072" width="9.140625" style="2"/>
    <col min="3073" max="3073" width="12.85546875" style="2" customWidth="1"/>
    <col min="3074" max="3074" width="65.5703125" style="2" customWidth="1"/>
    <col min="3075" max="3076" width="14.85546875" style="2" customWidth="1"/>
    <col min="3077" max="3077" width="0.85546875" style="2" customWidth="1"/>
    <col min="3078" max="3328" width="9.140625" style="2"/>
    <col min="3329" max="3329" width="12.85546875" style="2" customWidth="1"/>
    <col min="3330" max="3330" width="65.5703125" style="2" customWidth="1"/>
    <col min="3331" max="3332" width="14.85546875" style="2" customWidth="1"/>
    <col min="3333" max="3333" width="0.85546875" style="2" customWidth="1"/>
    <col min="3334" max="3584" width="9.140625" style="2"/>
    <col min="3585" max="3585" width="12.85546875" style="2" customWidth="1"/>
    <col min="3586" max="3586" width="65.5703125" style="2" customWidth="1"/>
    <col min="3587" max="3588" width="14.85546875" style="2" customWidth="1"/>
    <col min="3589" max="3589" width="0.85546875" style="2" customWidth="1"/>
    <col min="3590" max="3840" width="9.140625" style="2"/>
    <col min="3841" max="3841" width="12.85546875" style="2" customWidth="1"/>
    <col min="3842" max="3842" width="65.5703125" style="2" customWidth="1"/>
    <col min="3843" max="3844" width="14.85546875" style="2" customWidth="1"/>
    <col min="3845" max="3845" width="0.85546875" style="2" customWidth="1"/>
    <col min="3846" max="4096" width="9.140625" style="2"/>
    <col min="4097" max="4097" width="12.85546875" style="2" customWidth="1"/>
    <col min="4098" max="4098" width="65.5703125" style="2" customWidth="1"/>
    <col min="4099" max="4100" width="14.85546875" style="2" customWidth="1"/>
    <col min="4101" max="4101" width="0.85546875" style="2" customWidth="1"/>
    <col min="4102" max="4352" width="9.140625" style="2"/>
    <col min="4353" max="4353" width="12.85546875" style="2" customWidth="1"/>
    <col min="4354" max="4354" width="65.5703125" style="2" customWidth="1"/>
    <col min="4355" max="4356" width="14.85546875" style="2" customWidth="1"/>
    <col min="4357" max="4357" width="0.85546875" style="2" customWidth="1"/>
    <col min="4358" max="4608" width="9.140625" style="2"/>
    <col min="4609" max="4609" width="12.85546875" style="2" customWidth="1"/>
    <col min="4610" max="4610" width="65.5703125" style="2" customWidth="1"/>
    <col min="4611" max="4612" width="14.85546875" style="2" customWidth="1"/>
    <col min="4613" max="4613" width="0.85546875" style="2" customWidth="1"/>
    <col min="4614" max="4864" width="9.140625" style="2"/>
    <col min="4865" max="4865" width="12.85546875" style="2" customWidth="1"/>
    <col min="4866" max="4866" width="65.5703125" style="2" customWidth="1"/>
    <col min="4867" max="4868" width="14.85546875" style="2" customWidth="1"/>
    <col min="4869" max="4869" width="0.85546875" style="2" customWidth="1"/>
    <col min="4870" max="5120" width="9.140625" style="2"/>
    <col min="5121" max="5121" width="12.85546875" style="2" customWidth="1"/>
    <col min="5122" max="5122" width="65.5703125" style="2" customWidth="1"/>
    <col min="5123" max="5124" width="14.85546875" style="2" customWidth="1"/>
    <col min="5125" max="5125" width="0.85546875" style="2" customWidth="1"/>
    <col min="5126" max="5376" width="9.140625" style="2"/>
    <col min="5377" max="5377" width="12.85546875" style="2" customWidth="1"/>
    <col min="5378" max="5378" width="65.5703125" style="2" customWidth="1"/>
    <col min="5379" max="5380" width="14.85546875" style="2" customWidth="1"/>
    <col min="5381" max="5381" width="0.85546875" style="2" customWidth="1"/>
    <col min="5382" max="5632" width="9.140625" style="2"/>
    <col min="5633" max="5633" width="12.85546875" style="2" customWidth="1"/>
    <col min="5634" max="5634" width="65.5703125" style="2" customWidth="1"/>
    <col min="5635" max="5636" width="14.85546875" style="2" customWidth="1"/>
    <col min="5637" max="5637" width="0.85546875" style="2" customWidth="1"/>
    <col min="5638" max="5888" width="9.140625" style="2"/>
    <col min="5889" max="5889" width="12.85546875" style="2" customWidth="1"/>
    <col min="5890" max="5890" width="65.5703125" style="2" customWidth="1"/>
    <col min="5891" max="5892" width="14.85546875" style="2" customWidth="1"/>
    <col min="5893" max="5893" width="0.85546875" style="2" customWidth="1"/>
    <col min="5894" max="6144" width="9.140625" style="2"/>
    <col min="6145" max="6145" width="12.85546875" style="2" customWidth="1"/>
    <col min="6146" max="6146" width="65.5703125" style="2" customWidth="1"/>
    <col min="6147" max="6148" width="14.85546875" style="2" customWidth="1"/>
    <col min="6149" max="6149" width="0.85546875" style="2" customWidth="1"/>
    <col min="6150" max="6400" width="9.140625" style="2"/>
    <col min="6401" max="6401" width="12.85546875" style="2" customWidth="1"/>
    <col min="6402" max="6402" width="65.5703125" style="2" customWidth="1"/>
    <col min="6403" max="6404" width="14.85546875" style="2" customWidth="1"/>
    <col min="6405" max="6405" width="0.85546875" style="2" customWidth="1"/>
    <col min="6406" max="6656" width="9.140625" style="2"/>
    <col min="6657" max="6657" width="12.85546875" style="2" customWidth="1"/>
    <col min="6658" max="6658" width="65.5703125" style="2" customWidth="1"/>
    <col min="6659" max="6660" width="14.85546875" style="2" customWidth="1"/>
    <col min="6661" max="6661" width="0.85546875" style="2" customWidth="1"/>
    <col min="6662" max="6912" width="9.140625" style="2"/>
    <col min="6913" max="6913" width="12.85546875" style="2" customWidth="1"/>
    <col min="6914" max="6914" width="65.5703125" style="2" customWidth="1"/>
    <col min="6915" max="6916" width="14.85546875" style="2" customWidth="1"/>
    <col min="6917" max="6917" width="0.85546875" style="2" customWidth="1"/>
    <col min="6918" max="7168" width="9.140625" style="2"/>
    <col min="7169" max="7169" width="12.85546875" style="2" customWidth="1"/>
    <col min="7170" max="7170" width="65.5703125" style="2" customWidth="1"/>
    <col min="7171" max="7172" width="14.85546875" style="2" customWidth="1"/>
    <col min="7173" max="7173" width="0.85546875" style="2" customWidth="1"/>
    <col min="7174" max="7424" width="9.140625" style="2"/>
    <col min="7425" max="7425" width="12.85546875" style="2" customWidth="1"/>
    <col min="7426" max="7426" width="65.5703125" style="2" customWidth="1"/>
    <col min="7427" max="7428" width="14.85546875" style="2" customWidth="1"/>
    <col min="7429" max="7429" width="0.85546875" style="2" customWidth="1"/>
    <col min="7430" max="7680" width="9.140625" style="2"/>
    <col min="7681" max="7681" width="12.85546875" style="2" customWidth="1"/>
    <col min="7682" max="7682" width="65.5703125" style="2" customWidth="1"/>
    <col min="7683" max="7684" width="14.85546875" style="2" customWidth="1"/>
    <col min="7685" max="7685" width="0.85546875" style="2" customWidth="1"/>
    <col min="7686" max="7936" width="9.140625" style="2"/>
    <col min="7937" max="7937" width="12.85546875" style="2" customWidth="1"/>
    <col min="7938" max="7938" width="65.5703125" style="2" customWidth="1"/>
    <col min="7939" max="7940" width="14.85546875" style="2" customWidth="1"/>
    <col min="7941" max="7941" width="0.85546875" style="2" customWidth="1"/>
    <col min="7942" max="8192" width="9.140625" style="2"/>
    <col min="8193" max="8193" width="12.85546875" style="2" customWidth="1"/>
    <col min="8194" max="8194" width="65.5703125" style="2" customWidth="1"/>
    <col min="8195" max="8196" width="14.85546875" style="2" customWidth="1"/>
    <col min="8197" max="8197" width="0.85546875" style="2" customWidth="1"/>
    <col min="8198" max="8448" width="9.140625" style="2"/>
    <col min="8449" max="8449" width="12.85546875" style="2" customWidth="1"/>
    <col min="8450" max="8450" width="65.5703125" style="2" customWidth="1"/>
    <col min="8451" max="8452" width="14.85546875" style="2" customWidth="1"/>
    <col min="8453" max="8453" width="0.85546875" style="2" customWidth="1"/>
    <col min="8454" max="8704" width="9.140625" style="2"/>
    <col min="8705" max="8705" width="12.85546875" style="2" customWidth="1"/>
    <col min="8706" max="8706" width="65.5703125" style="2" customWidth="1"/>
    <col min="8707" max="8708" width="14.85546875" style="2" customWidth="1"/>
    <col min="8709" max="8709" width="0.85546875" style="2" customWidth="1"/>
    <col min="8710" max="8960" width="9.140625" style="2"/>
    <col min="8961" max="8961" width="12.85546875" style="2" customWidth="1"/>
    <col min="8962" max="8962" width="65.5703125" style="2" customWidth="1"/>
    <col min="8963" max="8964" width="14.85546875" style="2" customWidth="1"/>
    <col min="8965" max="8965" width="0.85546875" style="2" customWidth="1"/>
    <col min="8966" max="9216" width="9.140625" style="2"/>
    <col min="9217" max="9217" width="12.85546875" style="2" customWidth="1"/>
    <col min="9218" max="9218" width="65.5703125" style="2" customWidth="1"/>
    <col min="9219" max="9220" width="14.85546875" style="2" customWidth="1"/>
    <col min="9221" max="9221" width="0.85546875" style="2" customWidth="1"/>
    <col min="9222" max="9472" width="9.140625" style="2"/>
    <col min="9473" max="9473" width="12.85546875" style="2" customWidth="1"/>
    <col min="9474" max="9474" width="65.5703125" style="2" customWidth="1"/>
    <col min="9475" max="9476" width="14.85546875" style="2" customWidth="1"/>
    <col min="9477" max="9477" width="0.85546875" style="2" customWidth="1"/>
    <col min="9478" max="9728" width="9.140625" style="2"/>
    <col min="9729" max="9729" width="12.85546875" style="2" customWidth="1"/>
    <col min="9730" max="9730" width="65.5703125" style="2" customWidth="1"/>
    <col min="9731" max="9732" width="14.85546875" style="2" customWidth="1"/>
    <col min="9733" max="9733" width="0.85546875" style="2" customWidth="1"/>
    <col min="9734" max="9984" width="9.140625" style="2"/>
    <col min="9985" max="9985" width="12.85546875" style="2" customWidth="1"/>
    <col min="9986" max="9986" width="65.5703125" style="2" customWidth="1"/>
    <col min="9987" max="9988" width="14.85546875" style="2" customWidth="1"/>
    <col min="9989" max="9989" width="0.85546875" style="2" customWidth="1"/>
    <col min="9990" max="10240" width="9.140625" style="2"/>
    <col min="10241" max="10241" width="12.85546875" style="2" customWidth="1"/>
    <col min="10242" max="10242" width="65.5703125" style="2" customWidth="1"/>
    <col min="10243" max="10244" width="14.85546875" style="2" customWidth="1"/>
    <col min="10245" max="10245" width="0.85546875" style="2" customWidth="1"/>
    <col min="10246" max="10496" width="9.140625" style="2"/>
    <col min="10497" max="10497" width="12.85546875" style="2" customWidth="1"/>
    <col min="10498" max="10498" width="65.5703125" style="2" customWidth="1"/>
    <col min="10499" max="10500" width="14.85546875" style="2" customWidth="1"/>
    <col min="10501" max="10501" width="0.85546875" style="2" customWidth="1"/>
    <col min="10502" max="10752" width="9.140625" style="2"/>
    <col min="10753" max="10753" width="12.85546875" style="2" customWidth="1"/>
    <col min="10754" max="10754" width="65.5703125" style="2" customWidth="1"/>
    <col min="10755" max="10756" width="14.85546875" style="2" customWidth="1"/>
    <col min="10757" max="10757" width="0.85546875" style="2" customWidth="1"/>
    <col min="10758" max="11008" width="9.140625" style="2"/>
    <col min="11009" max="11009" width="12.85546875" style="2" customWidth="1"/>
    <col min="11010" max="11010" width="65.5703125" style="2" customWidth="1"/>
    <col min="11011" max="11012" width="14.85546875" style="2" customWidth="1"/>
    <col min="11013" max="11013" width="0.85546875" style="2" customWidth="1"/>
    <col min="11014" max="11264" width="9.140625" style="2"/>
    <col min="11265" max="11265" width="12.85546875" style="2" customWidth="1"/>
    <col min="11266" max="11266" width="65.5703125" style="2" customWidth="1"/>
    <col min="11267" max="11268" width="14.85546875" style="2" customWidth="1"/>
    <col min="11269" max="11269" width="0.85546875" style="2" customWidth="1"/>
    <col min="11270" max="11520" width="9.140625" style="2"/>
    <col min="11521" max="11521" width="12.85546875" style="2" customWidth="1"/>
    <col min="11522" max="11522" width="65.5703125" style="2" customWidth="1"/>
    <col min="11523" max="11524" width="14.85546875" style="2" customWidth="1"/>
    <col min="11525" max="11525" width="0.85546875" style="2" customWidth="1"/>
    <col min="11526" max="11776" width="9.140625" style="2"/>
    <col min="11777" max="11777" width="12.85546875" style="2" customWidth="1"/>
    <col min="11778" max="11778" width="65.5703125" style="2" customWidth="1"/>
    <col min="11779" max="11780" width="14.85546875" style="2" customWidth="1"/>
    <col min="11781" max="11781" width="0.85546875" style="2" customWidth="1"/>
    <col min="11782" max="12032" width="9.140625" style="2"/>
    <col min="12033" max="12033" width="12.85546875" style="2" customWidth="1"/>
    <col min="12034" max="12034" width="65.5703125" style="2" customWidth="1"/>
    <col min="12035" max="12036" width="14.85546875" style="2" customWidth="1"/>
    <col min="12037" max="12037" width="0.85546875" style="2" customWidth="1"/>
    <col min="12038" max="12288" width="9.140625" style="2"/>
    <col min="12289" max="12289" width="12.85546875" style="2" customWidth="1"/>
    <col min="12290" max="12290" width="65.5703125" style="2" customWidth="1"/>
    <col min="12291" max="12292" width="14.85546875" style="2" customWidth="1"/>
    <col min="12293" max="12293" width="0.85546875" style="2" customWidth="1"/>
    <col min="12294" max="12544" width="9.140625" style="2"/>
    <col min="12545" max="12545" width="12.85546875" style="2" customWidth="1"/>
    <col min="12546" max="12546" width="65.5703125" style="2" customWidth="1"/>
    <col min="12547" max="12548" width="14.85546875" style="2" customWidth="1"/>
    <col min="12549" max="12549" width="0.85546875" style="2" customWidth="1"/>
    <col min="12550" max="12800" width="9.140625" style="2"/>
    <col min="12801" max="12801" width="12.85546875" style="2" customWidth="1"/>
    <col min="12802" max="12802" width="65.5703125" style="2" customWidth="1"/>
    <col min="12803" max="12804" width="14.85546875" style="2" customWidth="1"/>
    <col min="12805" max="12805" width="0.85546875" style="2" customWidth="1"/>
    <col min="12806" max="13056" width="9.140625" style="2"/>
    <col min="13057" max="13057" width="12.85546875" style="2" customWidth="1"/>
    <col min="13058" max="13058" width="65.5703125" style="2" customWidth="1"/>
    <col min="13059" max="13060" width="14.85546875" style="2" customWidth="1"/>
    <col min="13061" max="13061" width="0.85546875" style="2" customWidth="1"/>
    <col min="13062" max="13312" width="9.140625" style="2"/>
    <col min="13313" max="13313" width="12.85546875" style="2" customWidth="1"/>
    <col min="13314" max="13314" width="65.5703125" style="2" customWidth="1"/>
    <col min="13315" max="13316" width="14.85546875" style="2" customWidth="1"/>
    <col min="13317" max="13317" width="0.85546875" style="2" customWidth="1"/>
    <col min="13318" max="13568" width="9.140625" style="2"/>
    <col min="13569" max="13569" width="12.85546875" style="2" customWidth="1"/>
    <col min="13570" max="13570" width="65.5703125" style="2" customWidth="1"/>
    <col min="13571" max="13572" width="14.85546875" style="2" customWidth="1"/>
    <col min="13573" max="13573" width="0.85546875" style="2" customWidth="1"/>
    <col min="13574" max="13824" width="9.140625" style="2"/>
    <col min="13825" max="13825" width="12.85546875" style="2" customWidth="1"/>
    <col min="13826" max="13826" width="65.5703125" style="2" customWidth="1"/>
    <col min="13827" max="13828" width="14.85546875" style="2" customWidth="1"/>
    <col min="13829" max="13829" width="0.85546875" style="2" customWidth="1"/>
    <col min="13830" max="14080" width="9.140625" style="2"/>
    <col min="14081" max="14081" width="12.85546875" style="2" customWidth="1"/>
    <col min="14082" max="14082" width="65.5703125" style="2" customWidth="1"/>
    <col min="14083" max="14084" width="14.85546875" style="2" customWidth="1"/>
    <col min="14085" max="14085" width="0.85546875" style="2" customWidth="1"/>
    <col min="14086" max="14336" width="9.140625" style="2"/>
    <col min="14337" max="14337" width="12.85546875" style="2" customWidth="1"/>
    <col min="14338" max="14338" width="65.5703125" style="2" customWidth="1"/>
    <col min="14339" max="14340" width="14.85546875" style="2" customWidth="1"/>
    <col min="14341" max="14341" width="0.85546875" style="2" customWidth="1"/>
    <col min="14342" max="14592" width="9.140625" style="2"/>
    <col min="14593" max="14593" width="12.85546875" style="2" customWidth="1"/>
    <col min="14594" max="14594" width="65.5703125" style="2" customWidth="1"/>
    <col min="14595" max="14596" width="14.85546875" style="2" customWidth="1"/>
    <col min="14597" max="14597" width="0.85546875" style="2" customWidth="1"/>
    <col min="14598" max="14848" width="9.140625" style="2"/>
    <col min="14849" max="14849" width="12.85546875" style="2" customWidth="1"/>
    <col min="14850" max="14850" width="65.5703125" style="2" customWidth="1"/>
    <col min="14851" max="14852" width="14.85546875" style="2" customWidth="1"/>
    <col min="14853" max="14853" width="0.85546875" style="2" customWidth="1"/>
    <col min="14854" max="15104" width="9.140625" style="2"/>
    <col min="15105" max="15105" width="12.85546875" style="2" customWidth="1"/>
    <col min="15106" max="15106" width="65.5703125" style="2" customWidth="1"/>
    <col min="15107" max="15108" width="14.85546875" style="2" customWidth="1"/>
    <col min="15109" max="15109" width="0.85546875" style="2" customWidth="1"/>
    <col min="15110" max="15360" width="9.140625" style="2"/>
    <col min="15361" max="15361" width="12.85546875" style="2" customWidth="1"/>
    <col min="15362" max="15362" width="65.5703125" style="2" customWidth="1"/>
    <col min="15363" max="15364" width="14.85546875" style="2" customWidth="1"/>
    <col min="15365" max="15365" width="0.85546875" style="2" customWidth="1"/>
    <col min="15366" max="15616" width="9.140625" style="2"/>
    <col min="15617" max="15617" width="12.85546875" style="2" customWidth="1"/>
    <col min="15618" max="15618" width="65.5703125" style="2" customWidth="1"/>
    <col min="15619" max="15620" width="14.85546875" style="2" customWidth="1"/>
    <col min="15621" max="15621" width="0.85546875" style="2" customWidth="1"/>
    <col min="15622" max="15872" width="9.140625" style="2"/>
    <col min="15873" max="15873" width="12.85546875" style="2" customWidth="1"/>
    <col min="15874" max="15874" width="65.5703125" style="2" customWidth="1"/>
    <col min="15875" max="15876" width="14.85546875" style="2" customWidth="1"/>
    <col min="15877" max="15877" width="0.85546875" style="2" customWidth="1"/>
    <col min="15878" max="16128" width="9.140625" style="2"/>
    <col min="16129" max="16129" width="12.85546875" style="2" customWidth="1"/>
    <col min="16130" max="16130" width="65.5703125" style="2" customWidth="1"/>
    <col min="16131" max="16132" width="14.85546875" style="2" customWidth="1"/>
    <col min="16133" max="16133" width="0.85546875" style="2" customWidth="1"/>
    <col min="16134" max="16384" width="9.140625" style="2"/>
  </cols>
  <sheetData>
    <row r="1" spans="1:5" x14ac:dyDescent="0.3">
      <c r="A1" s="69" t="s">
        <v>225</v>
      </c>
      <c r="B1" s="115"/>
      <c r="C1" s="499" t="s">
        <v>199</v>
      </c>
      <c r="D1" s="499"/>
      <c r="E1" s="99"/>
    </row>
    <row r="2" spans="1:5" x14ac:dyDescent="0.3">
      <c r="A2" s="71" t="s">
        <v>141</v>
      </c>
      <c r="B2" s="115"/>
      <c r="C2" s="500">
        <v>42528</v>
      </c>
      <c r="D2" s="500"/>
      <c r="E2" s="99"/>
    </row>
    <row r="3" spans="1:5" x14ac:dyDescent="0.3">
      <c r="A3" s="110"/>
      <c r="B3" s="115"/>
      <c r="C3" s="72"/>
      <c r="D3" s="72"/>
      <c r="E3" s="99"/>
    </row>
    <row r="4" spans="1:5" x14ac:dyDescent="0.3">
      <c r="A4" s="71" t="str">
        <f>'[6]ფორმა N2'!A4</f>
        <v>ანგარიშვალდებული პირის დასახელება:</v>
      </c>
      <c r="B4" s="71"/>
      <c r="C4" s="71"/>
      <c r="D4" s="71"/>
      <c r="E4" s="102"/>
    </row>
    <row r="5" spans="1:5" x14ac:dyDescent="0.3">
      <c r="A5" s="113" t="s">
        <v>490</v>
      </c>
      <c r="B5" s="114"/>
      <c r="C5" s="114"/>
      <c r="D5" s="57"/>
      <c r="E5" s="102"/>
    </row>
    <row r="6" spans="1:5" x14ac:dyDescent="0.3">
      <c r="A6" s="72"/>
      <c r="B6" s="71"/>
      <c r="C6" s="71"/>
      <c r="D6" s="71"/>
      <c r="E6" s="102"/>
    </row>
    <row r="7" spans="1:5" x14ac:dyDescent="0.3">
      <c r="A7" s="109"/>
      <c r="B7" s="116"/>
      <c r="C7" s="117"/>
      <c r="D7" s="117"/>
      <c r="E7" s="99"/>
    </row>
    <row r="8" spans="1:5" ht="45" x14ac:dyDescent="0.3">
      <c r="A8" s="118" t="s">
        <v>114</v>
      </c>
      <c r="B8" s="118" t="s">
        <v>191</v>
      </c>
      <c r="C8" s="118" t="s">
        <v>297</v>
      </c>
      <c r="D8" s="118" t="s">
        <v>253</v>
      </c>
      <c r="E8" s="99"/>
    </row>
    <row r="9" spans="1:5" x14ac:dyDescent="0.3">
      <c r="A9" s="47"/>
      <c r="B9" s="48"/>
      <c r="C9" s="144"/>
      <c r="D9" s="144"/>
      <c r="E9" s="99"/>
    </row>
    <row r="10" spans="1:5" x14ac:dyDescent="0.3">
      <c r="A10" s="49" t="s">
        <v>192</v>
      </c>
      <c r="B10" s="50"/>
      <c r="C10" s="119">
        <f>SUM(C11,C34)</f>
        <v>4990451.83</v>
      </c>
      <c r="D10" s="119">
        <f>SUM(D11,D34)</f>
        <v>4994648.75</v>
      </c>
      <c r="E10" s="99"/>
    </row>
    <row r="11" spans="1:5" x14ac:dyDescent="0.3">
      <c r="A11" s="51" t="s">
        <v>193</v>
      </c>
      <c r="B11" s="52"/>
      <c r="C11" s="80">
        <f>SUM(C12:C32)</f>
        <v>122208.65999999999</v>
      </c>
      <c r="D11" s="80">
        <f>SUM(D12:D32)</f>
        <v>124550.57999999999</v>
      </c>
      <c r="E11" s="99"/>
    </row>
    <row r="12" spans="1:5" x14ac:dyDescent="0.3">
      <c r="A12" s="55">
        <v>1110</v>
      </c>
      <c r="B12" s="54" t="s">
        <v>143</v>
      </c>
      <c r="C12" s="8">
        <v>133.94999999999999</v>
      </c>
      <c r="D12" s="8">
        <v>133.94999999999999</v>
      </c>
      <c r="E12" s="99"/>
    </row>
    <row r="13" spans="1:5" x14ac:dyDescent="0.3">
      <c r="A13" s="55">
        <v>1120</v>
      </c>
      <c r="B13" s="54" t="s">
        <v>144</v>
      </c>
      <c r="C13" s="8"/>
      <c r="D13" s="8"/>
      <c r="E13" s="99"/>
    </row>
    <row r="14" spans="1:5" x14ac:dyDescent="0.3">
      <c r="A14" s="55">
        <v>1211</v>
      </c>
      <c r="B14" s="54" t="s">
        <v>145</v>
      </c>
      <c r="C14" s="8">
        <v>1260.3800000000001</v>
      </c>
      <c r="D14" s="8">
        <v>3865.31</v>
      </c>
      <c r="E14" s="99"/>
    </row>
    <row r="15" spans="1:5" x14ac:dyDescent="0.3">
      <c r="A15" s="55">
        <v>1212</v>
      </c>
      <c r="B15" s="54" t="s">
        <v>146</v>
      </c>
      <c r="C15" s="8">
        <v>6785.9</v>
      </c>
      <c r="D15" s="8">
        <v>6522.89</v>
      </c>
      <c r="E15" s="99"/>
    </row>
    <row r="16" spans="1:5" x14ac:dyDescent="0.3">
      <c r="A16" s="55">
        <v>1213</v>
      </c>
      <c r="B16" s="54" t="s">
        <v>147</v>
      </c>
      <c r="C16" s="8"/>
      <c r="D16" s="8"/>
      <c r="E16" s="99"/>
    </row>
    <row r="17" spans="1:5" x14ac:dyDescent="0.3">
      <c r="A17" s="55">
        <v>1214</v>
      </c>
      <c r="B17" s="54" t="s">
        <v>148</v>
      </c>
      <c r="C17" s="8"/>
      <c r="D17" s="8"/>
      <c r="E17" s="99"/>
    </row>
    <row r="18" spans="1:5" x14ac:dyDescent="0.3">
      <c r="A18" s="55">
        <v>1215</v>
      </c>
      <c r="B18" s="54" t="s">
        <v>149</v>
      </c>
      <c r="C18" s="8"/>
      <c r="D18" s="8"/>
      <c r="E18" s="99"/>
    </row>
    <row r="19" spans="1:5" x14ac:dyDescent="0.3">
      <c r="A19" s="55">
        <v>1300</v>
      </c>
      <c r="B19" s="54" t="s">
        <v>150</v>
      </c>
      <c r="C19" s="8"/>
      <c r="D19" s="8"/>
      <c r="E19" s="99"/>
    </row>
    <row r="20" spans="1:5" x14ac:dyDescent="0.3">
      <c r="A20" s="55">
        <v>1410</v>
      </c>
      <c r="B20" s="54" t="s">
        <v>151</v>
      </c>
      <c r="C20" s="8"/>
      <c r="D20" s="8"/>
      <c r="E20" s="99"/>
    </row>
    <row r="21" spans="1:5" x14ac:dyDescent="0.3">
      <c r="A21" s="55">
        <v>1421</v>
      </c>
      <c r="B21" s="54" t="s">
        <v>152</v>
      </c>
      <c r="C21" s="8"/>
      <c r="D21" s="8"/>
      <c r="E21" s="99"/>
    </row>
    <row r="22" spans="1:5" x14ac:dyDescent="0.3">
      <c r="A22" s="55">
        <v>1422</v>
      </c>
      <c r="B22" s="54" t="s">
        <v>153</v>
      </c>
      <c r="C22" s="8"/>
      <c r="D22" s="8"/>
      <c r="E22" s="99"/>
    </row>
    <row r="23" spans="1:5" x14ac:dyDescent="0.3">
      <c r="A23" s="55">
        <v>1423</v>
      </c>
      <c r="B23" s="54" t="s">
        <v>154</v>
      </c>
      <c r="C23" s="8"/>
      <c r="D23" s="8"/>
      <c r="E23" s="99"/>
    </row>
    <row r="24" spans="1:5" x14ac:dyDescent="0.3">
      <c r="A24" s="55">
        <v>1431</v>
      </c>
      <c r="B24" s="54" t="s">
        <v>155</v>
      </c>
      <c r="C24" s="8"/>
      <c r="D24" s="8"/>
      <c r="E24" s="99"/>
    </row>
    <row r="25" spans="1:5" x14ac:dyDescent="0.3">
      <c r="A25" s="55">
        <v>1432</v>
      </c>
      <c r="B25" s="54" t="s">
        <v>156</v>
      </c>
      <c r="C25" s="8"/>
      <c r="D25" s="8"/>
      <c r="E25" s="99"/>
    </row>
    <row r="26" spans="1:5" x14ac:dyDescent="0.3">
      <c r="A26" s="55">
        <v>1433</v>
      </c>
      <c r="B26" s="54" t="s">
        <v>157</v>
      </c>
      <c r="C26" s="8"/>
      <c r="D26" s="8"/>
      <c r="E26" s="99"/>
    </row>
    <row r="27" spans="1:5" x14ac:dyDescent="0.3">
      <c r="A27" s="55">
        <v>1441</v>
      </c>
      <c r="B27" s="54" t="s">
        <v>158</v>
      </c>
      <c r="C27" s="8"/>
      <c r="D27" s="8"/>
      <c r="E27" s="99"/>
    </row>
    <row r="28" spans="1:5" x14ac:dyDescent="0.3">
      <c r="A28" s="55">
        <v>1442</v>
      </c>
      <c r="B28" s="54" t="s">
        <v>159</v>
      </c>
      <c r="C28" s="8">
        <v>114028.43</v>
      </c>
      <c r="D28" s="8">
        <v>114028.43</v>
      </c>
      <c r="E28" s="99"/>
    </row>
    <row r="29" spans="1:5" x14ac:dyDescent="0.3">
      <c r="A29" s="55">
        <v>1443</v>
      </c>
      <c r="B29" s="54" t="s">
        <v>160</v>
      </c>
      <c r="C29" s="8"/>
      <c r="D29" s="8"/>
      <c r="E29" s="99"/>
    </row>
    <row r="30" spans="1:5" x14ac:dyDescent="0.3">
      <c r="A30" s="55">
        <v>1444</v>
      </c>
      <c r="B30" s="54" t="s">
        <v>161</v>
      </c>
      <c r="C30" s="8"/>
      <c r="D30" s="8"/>
      <c r="E30" s="99"/>
    </row>
    <row r="31" spans="1:5" x14ac:dyDescent="0.3">
      <c r="A31" s="55">
        <v>1445</v>
      </c>
      <c r="B31" s="54" t="s">
        <v>162</v>
      </c>
      <c r="C31" s="8"/>
      <c r="D31" s="8"/>
      <c r="E31" s="99"/>
    </row>
    <row r="32" spans="1:5" x14ac:dyDescent="0.3">
      <c r="A32" s="55">
        <v>1446</v>
      </c>
      <c r="B32" s="54" t="s">
        <v>163</v>
      </c>
      <c r="C32" s="8"/>
      <c r="D32" s="8"/>
      <c r="E32" s="99"/>
    </row>
    <row r="33" spans="1:5" x14ac:dyDescent="0.3">
      <c r="A33" s="29"/>
      <c r="E33" s="99"/>
    </row>
    <row r="34" spans="1:5" x14ac:dyDescent="0.3">
      <c r="A34" s="56" t="s">
        <v>194</v>
      </c>
      <c r="B34" s="54"/>
      <c r="C34" s="80">
        <f>SUM(C35:C42)</f>
        <v>4868243.17</v>
      </c>
      <c r="D34" s="80">
        <f>SUM(D35:D42)</f>
        <v>4870098.17</v>
      </c>
      <c r="E34" s="99"/>
    </row>
    <row r="35" spans="1:5" x14ac:dyDescent="0.3">
      <c r="A35" s="55">
        <v>2110</v>
      </c>
      <c r="B35" s="54" t="s">
        <v>100</v>
      </c>
      <c r="C35" s="8">
        <v>3360057.04</v>
      </c>
      <c r="D35" s="8">
        <v>3360057.04</v>
      </c>
      <c r="E35" s="99"/>
    </row>
    <row r="36" spans="1:5" x14ac:dyDescent="0.3">
      <c r="A36" s="55">
        <v>2120</v>
      </c>
      <c r="B36" s="54" t="s">
        <v>164</v>
      </c>
      <c r="C36" s="8">
        <v>353887.86</v>
      </c>
      <c r="D36" s="8">
        <v>353887.86</v>
      </c>
      <c r="E36" s="99"/>
    </row>
    <row r="37" spans="1:5" x14ac:dyDescent="0.3">
      <c r="A37" s="55">
        <v>2130</v>
      </c>
      <c r="B37" s="54" t="s">
        <v>101</v>
      </c>
      <c r="C37" s="8">
        <v>1125293.27</v>
      </c>
      <c r="D37" s="8">
        <v>1127148.27</v>
      </c>
      <c r="E37" s="99"/>
    </row>
    <row r="38" spans="1:5" x14ac:dyDescent="0.3">
      <c r="A38" s="55">
        <v>2140</v>
      </c>
      <c r="B38" s="54" t="s">
        <v>397</v>
      </c>
      <c r="C38" s="8"/>
      <c r="D38" s="8"/>
      <c r="E38" s="99"/>
    </row>
    <row r="39" spans="1:5" x14ac:dyDescent="0.3">
      <c r="A39" s="55">
        <v>2150</v>
      </c>
      <c r="B39" s="54" t="s">
        <v>400</v>
      </c>
      <c r="C39" s="8">
        <v>29005</v>
      </c>
      <c r="D39" s="8">
        <v>29005</v>
      </c>
      <c r="E39" s="99"/>
    </row>
    <row r="40" spans="1:5" x14ac:dyDescent="0.3">
      <c r="A40" s="55">
        <v>2220</v>
      </c>
      <c r="B40" s="54" t="s">
        <v>102</v>
      </c>
      <c r="C40" s="8"/>
      <c r="D40" s="8"/>
      <c r="E40" s="99"/>
    </row>
    <row r="41" spans="1:5" x14ac:dyDescent="0.3">
      <c r="A41" s="55">
        <v>2300</v>
      </c>
      <c r="B41" s="54" t="s">
        <v>165</v>
      </c>
      <c r="C41" s="8"/>
      <c r="D41" s="8"/>
      <c r="E41" s="99"/>
    </row>
    <row r="42" spans="1:5" x14ac:dyDescent="0.3">
      <c r="A42" s="55">
        <v>2400</v>
      </c>
      <c r="B42" s="54" t="s">
        <v>166</v>
      </c>
      <c r="C42" s="8"/>
      <c r="D42" s="8"/>
      <c r="E42" s="99"/>
    </row>
    <row r="43" spans="1:5" x14ac:dyDescent="0.3">
      <c r="A43" s="30"/>
      <c r="E43" s="99"/>
    </row>
    <row r="44" spans="1:5" x14ac:dyDescent="0.3">
      <c r="A44" s="53" t="s">
        <v>198</v>
      </c>
      <c r="B44" s="54"/>
      <c r="C44" s="80">
        <f>SUM(C45,C64)</f>
        <v>5008903.22</v>
      </c>
      <c r="D44" s="80">
        <f>SUM(D45,D64)</f>
        <v>5004495.63</v>
      </c>
      <c r="E44" s="99"/>
    </row>
    <row r="45" spans="1:5" x14ac:dyDescent="0.3">
      <c r="A45" s="56" t="s">
        <v>195</v>
      </c>
      <c r="B45" s="54"/>
      <c r="C45" s="80">
        <f>SUM(C46:C61)</f>
        <v>76620.01999999999</v>
      </c>
      <c r="D45" s="80">
        <f>SUM(D46:D61)</f>
        <v>276937.24</v>
      </c>
      <c r="E45" s="99"/>
    </row>
    <row r="46" spans="1:5" x14ac:dyDescent="0.3">
      <c r="A46" s="55">
        <v>3100</v>
      </c>
      <c r="B46" s="54" t="s">
        <v>167</v>
      </c>
      <c r="C46" s="8"/>
      <c r="D46" s="8"/>
      <c r="E46" s="99"/>
    </row>
    <row r="47" spans="1:5" x14ac:dyDescent="0.3">
      <c r="A47" s="55">
        <v>3210</v>
      </c>
      <c r="B47" s="54" t="s">
        <v>168</v>
      </c>
      <c r="C47" s="8">
        <v>76620.01999999999</v>
      </c>
      <c r="D47" s="8">
        <v>276937.24</v>
      </c>
      <c r="E47" s="99"/>
    </row>
    <row r="48" spans="1:5" x14ac:dyDescent="0.3">
      <c r="A48" s="55">
        <v>3221</v>
      </c>
      <c r="B48" s="54" t="s">
        <v>169</v>
      </c>
      <c r="C48" s="8"/>
      <c r="D48" s="8"/>
      <c r="E48" s="99"/>
    </row>
    <row r="49" spans="1:5" x14ac:dyDescent="0.3">
      <c r="A49" s="55">
        <v>3222</v>
      </c>
      <c r="B49" s="54" t="s">
        <v>170</v>
      </c>
      <c r="C49" s="8"/>
      <c r="D49" s="8"/>
      <c r="E49" s="99"/>
    </row>
    <row r="50" spans="1:5" x14ac:dyDescent="0.3">
      <c r="A50" s="55">
        <v>3223</v>
      </c>
      <c r="B50" s="54" t="s">
        <v>171</v>
      </c>
      <c r="C50" s="8"/>
      <c r="D50" s="8"/>
      <c r="E50" s="99"/>
    </row>
    <row r="51" spans="1:5" x14ac:dyDescent="0.3">
      <c r="A51" s="55">
        <v>3224</v>
      </c>
      <c r="B51" s="54" t="s">
        <v>172</v>
      </c>
      <c r="C51" s="8"/>
      <c r="D51" s="8"/>
      <c r="E51" s="99"/>
    </row>
    <row r="52" spans="1:5" x14ac:dyDescent="0.3">
      <c r="A52" s="55">
        <v>3231</v>
      </c>
      <c r="B52" s="54" t="s">
        <v>173</v>
      </c>
      <c r="C52" s="8"/>
      <c r="D52" s="8"/>
      <c r="E52" s="99"/>
    </row>
    <row r="53" spans="1:5" x14ac:dyDescent="0.3">
      <c r="A53" s="55">
        <v>3232</v>
      </c>
      <c r="B53" s="54" t="s">
        <v>174</v>
      </c>
      <c r="C53" s="8"/>
      <c r="D53" s="8"/>
      <c r="E53" s="99"/>
    </row>
    <row r="54" spans="1:5" x14ac:dyDescent="0.3">
      <c r="A54" s="55">
        <v>3234</v>
      </c>
      <c r="B54" s="54" t="s">
        <v>175</v>
      </c>
      <c r="C54" s="8"/>
      <c r="D54" s="8"/>
      <c r="E54" s="99"/>
    </row>
    <row r="55" spans="1:5" ht="30" x14ac:dyDescent="0.3">
      <c r="A55" s="55">
        <v>3236</v>
      </c>
      <c r="B55" s="54" t="s">
        <v>190</v>
      </c>
      <c r="C55" s="8"/>
      <c r="D55" s="8"/>
      <c r="E55" s="99"/>
    </row>
    <row r="56" spans="1:5" ht="45" x14ac:dyDescent="0.3">
      <c r="A56" s="55">
        <v>3237</v>
      </c>
      <c r="B56" s="54" t="s">
        <v>176</v>
      </c>
      <c r="C56" s="8"/>
      <c r="D56" s="8"/>
      <c r="E56" s="99"/>
    </row>
    <row r="57" spans="1:5" x14ac:dyDescent="0.3">
      <c r="A57" s="55">
        <v>3241</v>
      </c>
      <c r="B57" s="54" t="s">
        <v>177</v>
      </c>
      <c r="C57" s="8"/>
      <c r="D57" s="8"/>
      <c r="E57" s="99"/>
    </row>
    <row r="58" spans="1:5" x14ac:dyDescent="0.3">
      <c r="A58" s="55">
        <v>3242</v>
      </c>
      <c r="B58" s="54" t="s">
        <v>178</v>
      </c>
      <c r="C58" s="8"/>
      <c r="D58" s="8"/>
      <c r="E58" s="99"/>
    </row>
    <row r="59" spans="1:5" x14ac:dyDescent="0.3">
      <c r="A59" s="55">
        <v>3243</v>
      </c>
      <c r="B59" s="54" t="s">
        <v>179</v>
      </c>
      <c r="C59" s="8"/>
      <c r="D59" s="8"/>
      <c r="E59" s="99"/>
    </row>
    <row r="60" spans="1:5" x14ac:dyDescent="0.3">
      <c r="A60" s="55">
        <v>3245</v>
      </c>
      <c r="B60" s="54" t="s">
        <v>180</v>
      </c>
      <c r="C60" s="8"/>
      <c r="D60" s="8"/>
      <c r="E60" s="99"/>
    </row>
    <row r="61" spans="1:5" x14ac:dyDescent="0.3">
      <c r="A61" s="55">
        <v>3246</v>
      </c>
      <c r="B61" s="54" t="s">
        <v>181</v>
      </c>
      <c r="C61" s="8"/>
      <c r="D61" s="8"/>
      <c r="E61" s="99"/>
    </row>
    <row r="62" spans="1:5" x14ac:dyDescent="0.3">
      <c r="A62" s="30"/>
      <c r="E62" s="99"/>
    </row>
    <row r="63" spans="1:5" x14ac:dyDescent="0.3">
      <c r="A63" s="31"/>
      <c r="E63" s="99"/>
    </row>
    <row r="64" spans="1:5" x14ac:dyDescent="0.3">
      <c r="A64" s="56" t="s">
        <v>196</v>
      </c>
      <c r="B64" s="54"/>
      <c r="C64" s="80">
        <f>SUM(C65:C67)</f>
        <v>4932283.2</v>
      </c>
      <c r="D64" s="80">
        <f>SUM(D65:D67)</f>
        <v>4727558.3899999997</v>
      </c>
      <c r="E64" s="99"/>
    </row>
    <row r="65" spans="1:5" x14ac:dyDescent="0.3">
      <c r="A65" s="55">
        <v>5100</v>
      </c>
      <c r="B65" s="54" t="s">
        <v>251</v>
      </c>
      <c r="C65" s="8"/>
      <c r="D65" s="8"/>
      <c r="E65" s="99"/>
    </row>
    <row r="66" spans="1:5" x14ac:dyDescent="0.3">
      <c r="A66" s="55">
        <v>5220</v>
      </c>
      <c r="B66" s="54" t="s">
        <v>419</v>
      </c>
      <c r="C66" s="8">
        <v>4932283.2</v>
      </c>
      <c r="D66" s="8">
        <v>4727558.3899999997</v>
      </c>
      <c r="E66" s="99"/>
    </row>
    <row r="67" spans="1:5" x14ac:dyDescent="0.3">
      <c r="A67" s="55">
        <v>5230</v>
      </c>
      <c r="B67" s="54" t="s">
        <v>420</v>
      </c>
      <c r="C67" s="8"/>
      <c r="D67" s="8"/>
      <c r="E67" s="99"/>
    </row>
    <row r="68" spans="1:5" x14ac:dyDescent="0.3">
      <c r="A68" s="30"/>
      <c r="E68" s="99"/>
    </row>
    <row r="69" spans="1:5" x14ac:dyDescent="0.3">
      <c r="A69" s="2"/>
      <c r="E69" s="99"/>
    </row>
    <row r="70" spans="1:5" x14ac:dyDescent="0.3">
      <c r="A70" s="53" t="s">
        <v>197</v>
      </c>
      <c r="B70" s="54"/>
      <c r="C70" s="8"/>
      <c r="D70" s="8"/>
      <c r="E70" s="99"/>
    </row>
    <row r="71" spans="1:5" ht="30" x14ac:dyDescent="0.3">
      <c r="A71" s="55">
        <v>1</v>
      </c>
      <c r="B71" s="54" t="s">
        <v>182</v>
      </c>
      <c r="C71" s="8"/>
      <c r="D71" s="8"/>
      <c r="E71" s="99"/>
    </row>
    <row r="72" spans="1:5" x14ac:dyDescent="0.3">
      <c r="A72" s="55">
        <v>2</v>
      </c>
      <c r="B72" s="54" t="s">
        <v>183</v>
      </c>
      <c r="C72" s="8"/>
      <c r="D72" s="8"/>
      <c r="E72" s="99"/>
    </row>
    <row r="73" spans="1:5" x14ac:dyDescent="0.3">
      <c r="A73" s="55">
        <v>3</v>
      </c>
      <c r="B73" s="54" t="s">
        <v>184</v>
      </c>
      <c r="C73" s="8"/>
      <c r="D73" s="8"/>
      <c r="E73" s="99"/>
    </row>
    <row r="74" spans="1:5" x14ac:dyDescent="0.3">
      <c r="A74" s="55">
        <v>4</v>
      </c>
      <c r="B74" s="54" t="s">
        <v>357</v>
      </c>
      <c r="C74" s="8"/>
      <c r="D74" s="8"/>
      <c r="E74" s="99"/>
    </row>
    <row r="75" spans="1:5" x14ac:dyDescent="0.3">
      <c r="A75" s="55">
        <v>5</v>
      </c>
      <c r="B75" s="54" t="s">
        <v>185</v>
      </c>
      <c r="C75" s="8"/>
      <c r="D75" s="8"/>
      <c r="E75" s="99"/>
    </row>
    <row r="76" spans="1:5" x14ac:dyDescent="0.3">
      <c r="A76" s="55">
        <v>6</v>
      </c>
      <c r="B76" s="54" t="s">
        <v>186</v>
      </c>
      <c r="C76" s="8"/>
      <c r="D76" s="8"/>
      <c r="E76" s="99"/>
    </row>
    <row r="77" spans="1:5" x14ac:dyDescent="0.3">
      <c r="A77" s="55">
        <v>7</v>
      </c>
      <c r="B77" s="54" t="s">
        <v>187</v>
      </c>
      <c r="C77" s="8"/>
      <c r="D77" s="8"/>
      <c r="E77" s="99"/>
    </row>
    <row r="78" spans="1:5" x14ac:dyDescent="0.3">
      <c r="A78" s="55">
        <v>8</v>
      </c>
      <c r="B78" s="54" t="s">
        <v>188</v>
      </c>
      <c r="C78" s="8"/>
      <c r="D78" s="8"/>
      <c r="E78" s="99"/>
    </row>
    <row r="79" spans="1:5" x14ac:dyDescent="0.3">
      <c r="A79" s="55">
        <v>9</v>
      </c>
      <c r="B79" s="54" t="s">
        <v>189</v>
      </c>
      <c r="C79" s="8"/>
      <c r="D79" s="8"/>
      <c r="E79" s="99"/>
    </row>
    <row r="83" spans="1:9" x14ac:dyDescent="0.3">
      <c r="A83" s="2"/>
      <c r="B83" s="2"/>
    </row>
    <row r="84" spans="1:9" x14ac:dyDescent="0.3">
      <c r="A84" s="64" t="s">
        <v>107</v>
      </c>
      <c r="B84" s="2"/>
      <c r="E84" s="280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4" t="s">
        <v>430</v>
      </c>
      <c r="D87" s="12"/>
      <c r="E87"/>
      <c r="F87"/>
      <c r="G87"/>
      <c r="H87"/>
      <c r="I87"/>
    </row>
    <row r="88" spans="1:9" x14ac:dyDescent="0.3">
      <c r="A88"/>
      <c r="B88" s="2" t="s">
        <v>431</v>
      </c>
      <c r="D88" s="12"/>
      <c r="E88"/>
      <c r="F88"/>
      <c r="G88"/>
      <c r="H88"/>
      <c r="I88"/>
    </row>
    <row r="89" spans="1:9" customFormat="1" ht="12.75" x14ac:dyDescent="0.2">
      <c r="B89" s="60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SheetLayoutView="7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19.5703125" style="2" customWidth="1"/>
    <col min="3" max="3" width="30.5703125" style="2" customWidth="1"/>
    <col min="4" max="4" width="13.140625" style="2" customWidth="1"/>
    <col min="5" max="5" width="12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256" width="9.140625" style="2"/>
    <col min="257" max="257" width="4.85546875" style="2" customWidth="1"/>
    <col min="258" max="258" width="19.5703125" style="2" customWidth="1"/>
    <col min="259" max="259" width="30.5703125" style="2" customWidth="1"/>
    <col min="260" max="260" width="13.140625" style="2" customWidth="1"/>
    <col min="261" max="261" width="12" style="2" customWidth="1"/>
    <col min="262" max="262" width="12.42578125" style="2" customWidth="1"/>
    <col min="263" max="264" width="13.85546875" style="2" customWidth="1"/>
    <col min="265" max="265" width="13.7109375" style="2" customWidth="1"/>
    <col min="266" max="266" width="15" style="2" customWidth="1"/>
    <col min="267" max="267" width="0.85546875" style="2" customWidth="1"/>
    <col min="268" max="512" width="9.140625" style="2"/>
    <col min="513" max="513" width="4.85546875" style="2" customWidth="1"/>
    <col min="514" max="514" width="19.5703125" style="2" customWidth="1"/>
    <col min="515" max="515" width="30.5703125" style="2" customWidth="1"/>
    <col min="516" max="516" width="13.140625" style="2" customWidth="1"/>
    <col min="517" max="517" width="12" style="2" customWidth="1"/>
    <col min="518" max="518" width="12.42578125" style="2" customWidth="1"/>
    <col min="519" max="520" width="13.85546875" style="2" customWidth="1"/>
    <col min="521" max="521" width="13.7109375" style="2" customWidth="1"/>
    <col min="522" max="522" width="15" style="2" customWidth="1"/>
    <col min="523" max="523" width="0.85546875" style="2" customWidth="1"/>
    <col min="524" max="768" width="9.140625" style="2"/>
    <col min="769" max="769" width="4.85546875" style="2" customWidth="1"/>
    <col min="770" max="770" width="19.5703125" style="2" customWidth="1"/>
    <col min="771" max="771" width="30.5703125" style="2" customWidth="1"/>
    <col min="772" max="772" width="13.140625" style="2" customWidth="1"/>
    <col min="773" max="773" width="12" style="2" customWidth="1"/>
    <col min="774" max="774" width="12.42578125" style="2" customWidth="1"/>
    <col min="775" max="776" width="13.85546875" style="2" customWidth="1"/>
    <col min="777" max="777" width="13.7109375" style="2" customWidth="1"/>
    <col min="778" max="778" width="15" style="2" customWidth="1"/>
    <col min="779" max="779" width="0.85546875" style="2" customWidth="1"/>
    <col min="780" max="1024" width="9.140625" style="2"/>
    <col min="1025" max="1025" width="4.85546875" style="2" customWidth="1"/>
    <col min="1026" max="1026" width="19.5703125" style="2" customWidth="1"/>
    <col min="1027" max="1027" width="30.5703125" style="2" customWidth="1"/>
    <col min="1028" max="1028" width="13.140625" style="2" customWidth="1"/>
    <col min="1029" max="1029" width="12" style="2" customWidth="1"/>
    <col min="1030" max="1030" width="12.42578125" style="2" customWidth="1"/>
    <col min="1031" max="1032" width="13.85546875" style="2" customWidth="1"/>
    <col min="1033" max="1033" width="13.7109375" style="2" customWidth="1"/>
    <col min="1034" max="1034" width="15" style="2" customWidth="1"/>
    <col min="1035" max="1035" width="0.85546875" style="2" customWidth="1"/>
    <col min="1036" max="1280" width="9.140625" style="2"/>
    <col min="1281" max="1281" width="4.85546875" style="2" customWidth="1"/>
    <col min="1282" max="1282" width="19.5703125" style="2" customWidth="1"/>
    <col min="1283" max="1283" width="30.5703125" style="2" customWidth="1"/>
    <col min="1284" max="1284" width="13.140625" style="2" customWidth="1"/>
    <col min="1285" max="1285" width="12" style="2" customWidth="1"/>
    <col min="1286" max="1286" width="12.42578125" style="2" customWidth="1"/>
    <col min="1287" max="1288" width="13.85546875" style="2" customWidth="1"/>
    <col min="1289" max="1289" width="13.7109375" style="2" customWidth="1"/>
    <col min="1290" max="1290" width="15" style="2" customWidth="1"/>
    <col min="1291" max="1291" width="0.85546875" style="2" customWidth="1"/>
    <col min="1292" max="1536" width="9.140625" style="2"/>
    <col min="1537" max="1537" width="4.85546875" style="2" customWidth="1"/>
    <col min="1538" max="1538" width="19.5703125" style="2" customWidth="1"/>
    <col min="1539" max="1539" width="30.5703125" style="2" customWidth="1"/>
    <col min="1540" max="1540" width="13.140625" style="2" customWidth="1"/>
    <col min="1541" max="1541" width="12" style="2" customWidth="1"/>
    <col min="1542" max="1542" width="12.42578125" style="2" customWidth="1"/>
    <col min="1543" max="1544" width="13.85546875" style="2" customWidth="1"/>
    <col min="1545" max="1545" width="13.7109375" style="2" customWidth="1"/>
    <col min="1546" max="1546" width="15" style="2" customWidth="1"/>
    <col min="1547" max="1547" width="0.85546875" style="2" customWidth="1"/>
    <col min="1548" max="1792" width="9.140625" style="2"/>
    <col min="1793" max="1793" width="4.85546875" style="2" customWidth="1"/>
    <col min="1794" max="1794" width="19.5703125" style="2" customWidth="1"/>
    <col min="1795" max="1795" width="30.5703125" style="2" customWidth="1"/>
    <col min="1796" max="1796" width="13.140625" style="2" customWidth="1"/>
    <col min="1797" max="1797" width="12" style="2" customWidth="1"/>
    <col min="1798" max="1798" width="12.42578125" style="2" customWidth="1"/>
    <col min="1799" max="1800" width="13.85546875" style="2" customWidth="1"/>
    <col min="1801" max="1801" width="13.7109375" style="2" customWidth="1"/>
    <col min="1802" max="1802" width="15" style="2" customWidth="1"/>
    <col min="1803" max="1803" width="0.85546875" style="2" customWidth="1"/>
    <col min="1804" max="2048" width="9.140625" style="2"/>
    <col min="2049" max="2049" width="4.85546875" style="2" customWidth="1"/>
    <col min="2050" max="2050" width="19.5703125" style="2" customWidth="1"/>
    <col min="2051" max="2051" width="30.5703125" style="2" customWidth="1"/>
    <col min="2052" max="2052" width="13.140625" style="2" customWidth="1"/>
    <col min="2053" max="2053" width="12" style="2" customWidth="1"/>
    <col min="2054" max="2054" width="12.42578125" style="2" customWidth="1"/>
    <col min="2055" max="2056" width="13.85546875" style="2" customWidth="1"/>
    <col min="2057" max="2057" width="13.7109375" style="2" customWidth="1"/>
    <col min="2058" max="2058" width="15" style="2" customWidth="1"/>
    <col min="2059" max="2059" width="0.85546875" style="2" customWidth="1"/>
    <col min="2060" max="2304" width="9.140625" style="2"/>
    <col min="2305" max="2305" width="4.85546875" style="2" customWidth="1"/>
    <col min="2306" max="2306" width="19.5703125" style="2" customWidth="1"/>
    <col min="2307" max="2307" width="30.5703125" style="2" customWidth="1"/>
    <col min="2308" max="2308" width="13.140625" style="2" customWidth="1"/>
    <col min="2309" max="2309" width="12" style="2" customWidth="1"/>
    <col min="2310" max="2310" width="12.42578125" style="2" customWidth="1"/>
    <col min="2311" max="2312" width="13.85546875" style="2" customWidth="1"/>
    <col min="2313" max="2313" width="13.7109375" style="2" customWidth="1"/>
    <col min="2314" max="2314" width="15" style="2" customWidth="1"/>
    <col min="2315" max="2315" width="0.85546875" style="2" customWidth="1"/>
    <col min="2316" max="2560" width="9.140625" style="2"/>
    <col min="2561" max="2561" width="4.85546875" style="2" customWidth="1"/>
    <col min="2562" max="2562" width="19.5703125" style="2" customWidth="1"/>
    <col min="2563" max="2563" width="30.5703125" style="2" customWidth="1"/>
    <col min="2564" max="2564" width="13.140625" style="2" customWidth="1"/>
    <col min="2565" max="2565" width="12" style="2" customWidth="1"/>
    <col min="2566" max="2566" width="12.42578125" style="2" customWidth="1"/>
    <col min="2567" max="2568" width="13.85546875" style="2" customWidth="1"/>
    <col min="2569" max="2569" width="13.7109375" style="2" customWidth="1"/>
    <col min="2570" max="2570" width="15" style="2" customWidth="1"/>
    <col min="2571" max="2571" width="0.85546875" style="2" customWidth="1"/>
    <col min="2572" max="2816" width="9.140625" style="2"/>
    <col min="2817" max="2817" width="4.85546875" style="2" customWidth="1"/>
    <col min="2818" max="2818" width="19.5703125" style="2" customWidth="1"/>
    <col min="2819" max="2819" width="30.5703125" style="2" customWidth="1"/>
    <col min="2820" max="2820" width="13.140625" style="2" customWidth="1"/>
    <col min="2821" max="2821" width="12" style="2" customWidth="1"/>
    <col min="2822" max="2822" width="12.42578125" style="2" customWidth="1"/>
    <col min="2823" max="2824" width="13.85546875" style="2" customWidth="1"/>
    <col min="2825" max="2825" width="13.7109375" style="2" customWidth="1"/>
    <col min="2826" max="2826" width="15" style="2" customWidth="1"/>
    <col min="2827" max="2827" width="0.85546875" style="2" customWidth="1"/>
    <col min="2828" max="3072" width="9.140625" style="2"/>
    <col min="3073" max="3073" width="4.85546875" style="2" customWidth="1"/>
    <col min="3074" max="3074" width="19.5703125" style="2" customWidth="1"/>
    <col min="3075" max="3075" width="30.5703125" style="2" customWidth="1"/>
    <col min="3076" max="3076" width="13.140625" style="2" customWidth="1"/>
    <col min="3077" max="3077" width="12" style="2" customWidth="1"/>
    <col min="3078" max="3078" width="12.42578125" style="2" customWidth="1"/>
    <col min="3079" max="3080" width="13.85546875" style="2" customWidth="1"/>
    <col min="3081" max="3081" width="13.7109375" style="2" customWidth="1"/>
    <col min="3082" max="3082" width="15" style="2" customWidth="1"/>
    <col min="3083" max="3083" width="0.85546875" style="2" customWidth="1"/>
    <col min="3084" max="3328" width="9.140625" style="2"/>
    <col min="3329" max="3329" width="4.85546875" style="2" customWidth="1"/>
    <col min="3330" max="3330" width="19.5703125" style="2" customWidth="1"/>
    <col min="3331" max="3331" width="30.5703125" style="2" customWidth="1"/>
    <col min="3332" max="3332" width="13.140625" style="2" customWidth="1"/>
    <col min="3333" max="3333" width="12" style="2" customWidth="1"/>
    <col min="3334" max="3334" width="12.42578125" style="2" customWidth="1"/>
    <col min="3335" max="3336" width="13.85546875" style="2" customWidth="1"/>
    <col min="3337" max="3337" width="13.7109375" style="2" customWidth="1"/>
    <col min="3338" max="3338" width="15" style="2" customWidth="1"/>
    <col min="3339" max="3339" width="0.85546875" style="2" customWidth="1"/>
    <col min="3340" max="3584" width="9.140625" style="2"/>
    <col min="3585" max="3585" width="4.85546875" style="2" customWidth="1"/>
    <col min="3586" max="3586" width="19.5703125" style="2" customWidth="1"/>
    <col min="3587" max="3587" width="30.5703125" style="2" customWidth="1"/>
    <col min="3588" max="3588" width="13.140625" style="2" customWidth="1"/>
    <col min="3589" max="3589" width="12" style="2" customWidth="1"/>
    <col min="3590" max="3590" width="12.42578125" style="2" customWidth="1"/>
    <col min="3591" max="3592" width="13.85546875" style="2" customWidth="1"/>
    <col min="3593" max="3593" width="13.7109375" style="2" customWidth="1"/>
    <col min="3594" max="3594" width="15" style="2" customWidth="1"/>
    <col min="3595" max="3595" width="0.85546875" style="2" customWidth="1"/>
    <col min="3596" max="3840" width="9.140625" style="2"/>
    <col min="3841" max="3841" width="4.85546875" style="2" customWidth="1"/>
    <col min="3842" max="3842" width="19.5703125" style="2" customWidth="1"/>
    <col min="3843" max="3843" width="30.5703125" style="2" customWidth="1"/>
    <col min="3844" max="3844" width="13.140625" style="2" customWidth="1"/>
    <col min="3845" max="3845" width="12" style="2" customWidth="1"/>
    <col min="3846" max="3846" width="12.42578125" style="2" customWidth="1"/>
    <col min="3847" max="3848" width="13.85546875" style="2" customWidth="1"/>
    <col min="3849" max="3849" width="13.7109375" style="2" customWidth="1"/>
    <col min="3850" max="3850" width="15" style="2" customWidth="1"/>
    <col min="3851" max="3851" width="0.85546875" style="2" customWidth="1"/>
    <col min="3852" max="4096" width="9.140625" style="2"/>
    <col min="4097" max="4097" width="4.85546875" style="2" customWidth="1"/>
    <col min="4098" max="4098" width="19.5703125" style="2" customWidth="1"/>
    <col min="4099" max="4099" width="30.5703125" style="2" customWidth="1"/>
    <col min="4100" max="4100" width="13.140625" style="2" customWidth="1"/>
    <col min="4101" max="4101" width="12" style="2" customWidth="1"/>
    <col min="4102" max="4102" width="12.42578125" style="2" customWidth="1"/>
    <col min="4103" max="4104" width="13.85546875" style="2" customWidth="1"/>
    <col min="4105" max="4105" width="13.7109375" style="2" customWidth="1"/>
    <col min="4106" max="4106" width="15" style="2" customWidth="1"/>
    <col min="4107" max="4107" width="0.85546875" style="2" customWidth="1"/>
    <col min="4108" max="4352" width="9.140625" style="2"/>
    <col min="4353" max="4353" width="4.85546875" style="2" customWidth="1"/>
    <col min="4354" max="4354" width="19.5703125" style="2" customWidth="1"/>
    <col min="4355" max="4355" width="30.5703125" style="2" customWidth="1"/>
    <col min="4356" max="4356" width="13.140625" style="2" customWidth="1"/>
    <col min="4357" max="4357" width="12" style="2" customWidth="1"/>
    <col min="4358" max="4358" width="12.42578125" style="2" customWidth="1"/>
    <col min="4359" max="4360" width="13.85546875" style="2" customWidth="1"/>
    <col min="4361" max="4361" width="13.7109375" style="2" customWidth="1"/>
    <col min="4362" max="4362" width="15" style="2" customWidth="1"/>
    <col min="4363" max="4363" width="0.85546875" style="2" customWidth="1"/>
    <col min="4364" max="4608" width="9.140625" style="2"/>
    <col min="4609" max="4609" width="4.85546875" style="2" customWidth="1"/>
    <col min="4610" max="4610" width="19.5703125" style="2" customWidth="1"/>
    <col min="4611" max="4611" width="30.5703125" style="2" customWidth="1"/>
    <col min="4612" max="4612" width="13.140625" style="2" customWidth="1"/>
    <col min="4613" max="4613" width="12" style="2" customWidth="1"/>
    <col min="4614" max="4614" width="12.42578125" style="2" customWidth="1"/>
    <col min="4615" max="4616" width="13.85546875" style="2" customWidth="1"/>
    <col min="4617" max="4617" width="13.7109375" style="2" customWidth="1"/>
    <col min="4618" max="4618" width="15" style="2" customWidth="1"/>
    <col min="4619" max="4619" width="0.85546875" style="2" customWidth="1"/>
    <col min="4620" max="4864" width="9.140625" style="2"/>
    <col min="4865" max="4865" width="4.85546875" style="2" customWidth="1"/>
    <col min="4866" max="4866" width="19.5703125" style="2" customWidth="1"/>
    <col min="4867" max="4867" width="30.5703125" style="2" customWidth="1"/>
    <col min="4868" max="4868" width="13.140625" style="2" customWidth="1"/>
    <col min="4869" max="4869" width="12" style="2" customWidth="1"/>
    <col min="4870" max="4870" width="12.42578125" style="2" customWidth="1"/>
    <col min="4871" max="4872" width="13.85546875" style="2" customWidth="1"/>
    <col min="4873" max="4873" width="13.7109375" style="2" customWidth="1"/>
    <col min="4874" max="4874" width="15" style="2" customWidth="1"/>
    <col min="4875" max="4875" width="0.85546875" style="2" customWidth="1"/>
    <col min="4876" max="5120" width="9.140625" style="2"/>
    <col min="5121" max="5121" width="4.85546875" style="2" customWidth="1"/>
    <col min="5122" max="5122" width="19.5703125" style="2" customWidth="1"/>
    <col min="5123" max="5123" width="30.5703125" style="2" customWidth="1"/>
    <col min="5124" max="5124" width="13.140625" style="2" customWidth="1"/>
    <col min="5125" max="5125" width="12" style="2" customWidth="1"/>
    <col min="5126" max="5126" width="12.42578125" style="2" customWidth="1"/>
    <col min="5127" max="5128" width="13.85546875" style="2" customWidth="1"/>
    <col min="5129" max="5129" width="13.7109375" style="2" customWidth="1"/>
    <col min="5130" max="5130" width="15" style="2" customWidth="1"/>
    <col min="5131" max="5131" width="0.85546875" style="2" customWidth="1"/>
    <col min="5132" max="5376" width="9.140625" style="2"/>
    <col min="5377" max="5377" width="4.85546875" style="2" customWidth="1"/>
    <col min="5378" max="5378" width="19.5703125" style="2" customWidth="1"/>
    <col min="5379" max="5379" width="30.5703125" style="2" customWidth="1"/>
    <col min="5380" max="5380" width="13.140625" style="2" customWidth="1"/>
    <col min="5381" max="5381" width="12" style="2" customWidth="1"/>
    <col min="5382" max="5382" width="12.42578125" style="2" customWidth="1"/>
    <col min="5383" max="5384" width="13.85546875" style="2" customWidth="1"/>
    <col min="5385" max="5385" width="13.7109375" style="2" customWidth="1"/>
    <col min="5386" max="5386" width="15" style="2" customWidth="1"/>
    <col min="5387" max="5387" width="0.85546875" style="2" customWidth="1"/>
    <col min="5388" max="5632" width="9.140625" style="2"/>
    <col min="5633" max="5633" width="4.85546875" style="2" customWidth="1"/>
    <col min="5634" max="5634" width="19.5703125" style="2" customWidth="1"/>
    <col min="5635" max="5635" width="30.5703125" style="2" customWidth="1"/>
    <col min="5636" max="5636" width="13.140625" style="2" customWidth="1"/>
    <col min="5637" max="5637" width="12" style="2" customWidth="1"/>
    <col min="5638" max="5638" width="12.42578125" style="2" customWidth="1"/>
    <col min="5639" max="5640" width="13.85546875" style="2" customWidth="1"/>
    <col min="5641" max="5641" width="13.7109375" style="2" customWidth="1"/>
    <col min="5642" max="5642" width="15" style="2" customWidth="1"/>
    <col min="5643" max="5643" width="0.85546875" style="2" customWidth="1"/>
    <col min="5644" max="5888" width="9.140625" style="2"/>
    <col min="5889" max="5889" width="4.85546875" style="2" customWidth="1"/>
    <col min="5890" max="5890" width="19.5703125" style="2" customWidth="1"/>
    <col min="5891" max="5891" width="30.5703125" style="2" customWidth="1"/>
    <col min="5892" max="5892" width="13.140625" style="2" customWidth="1"/>
    <col min="5893" max="5893" width="12" style="2" customWidth="1"/>
    <col min="5894" max="5894" width="12.42578125" style="2" customWidth="1"/>
    <col min="5895" max="5896" width="13.85546875" style="2" customWidth="1"/>
    <col min="5897" max="5897" width="13.7109375" style="2" customWidth="1"/>
    <col min="5898" max="5898" width="15" style="2" customWidth="1"/>
    <col min="5899" max="5899" width="0.85546875" style="2" customWidth="1"/>
    <col min="5900" max="6144" width="9.140625" style="2"/>
    <col min="6145" max="6145" width="4.85546875" style="2" customWidth="1"/>
    <col min="6146" max="6146" width="19.5703125" style="2" customWidth="1"/>
    <col min="6147" max="6147" width="30.5703125" style="2" customWidth="1"/>
    <col min="6148" max="6148" width="13.140625" style="2" customWidth="1"/>
    <col min="6149" max="6149" width="12" style="2" customWidth="1"/>
    <col min="6150" max="6150" width="12.42578125" style="2" customWidth="1"/>
    <col min="6151" max="6152" width="13.85546875" style="2" customWidth="1"/>
    <col min="6153" max="6153" width="13.7109375" style="2" customWidth="1"/>
    <col min="6154" max="6154" width="15" style="2" customWidth="1"/>
    <col min="6155" max="6155" width="0.85546875" style="2" customWidth="1"/>
    <col min="6156" max="6400" width="9.140625" style="2"/>
    <col min="6401" max="6401" width="4.85546875" style="2" customWidth="1"/>
    <col min="6402" max="6402" width="19.5703125" style="2" customWidth="1"/>
    <col min="6403" max="6403" width="30.5703125" style="2" customWidth="1"/>
    <col min="6404" max="6404" width="13.140625" style="2" customWidth="1"/>
    <col min="6405" max="6405" width="12" style="2" customWidth="1"/>
    <col min="6406" max="6406" width="12.42578125" style="2" customWidth="1"/>
    <col min="6407" max="6408" width="13.85546875" style="2" customWidth="1"/>
    <col min="6409" max="6409" width="13.7109375" style="2" customWidth="1"/>
    <col min="6410" max="6410" width="15" style="2" customWidth="1"/>
    <col min="6411" max="6411" width="0.85546875" style="2" customWidth="1"/>
    <col min="6412" max="6656" width="9.140625" style="2"/>
    <col min="6657" max="6657" width="4.85546875" style="2" customWidth="1"/>
    <col min="6658" max="6658" width="19.5703125" style="2" customWidth="1"/>
    <col min="6659" max="6659" width="30.5703125" style="2" customWidth="1"/>
    <col min="6660" max="6660" width="13.140625" style="2" customWidth="1"/>
    <col min="6661" max="6661" width="12" style="2" customWidth="1"/>
    <col min="6662" max="6662" width="12.42578125" style="2" customWidth="1"/>
    <col min="6663" max="6664" width="13.85546875" style="2" customWidth="1"/>
    <col min="6665" max="6665" width="13.7109375" style="2" customWidth="1"/>
    <col min="6666" max="6666" width="15" style="2" customWidth="1"/>
    <col min="6667" max="6667" width="0.85546875" style="2" customWidth="1"/>
    <col min="6668" max="6912" width="9.140625" style="2"/>
    <col min="6913" max="6913" width="4.85546875" style="2" customWidth="1"/>
    <col min="6914" max="6914" width="19.5703125" style="2" customWidth="1"/>
    <col min="6915" max="6915" width="30.5703125" style="2" customWidth="1"/>
    <col min="6916" max="6916" width="13.140625" style="2" customWidth="1"/>
    <col min="6917" max="6917" width="12" style="2" customWidth="1"/>
    <col min="6918" max="6918" width="12.42578125" style="2" customWidth="1"/>
    <col min="6919" max="6920" width="13.85546875" style="2" customWidth="1"/>
    <col min="6921" max="6921" width="13.7109375" style="2" customWidth="1"/>
    <col min="6922" max="6922" width="15" style="2" customWidth="1"/>
    <col min="6923" max="6923" width="0.85546875" style="2" customWidth="1"/>
    <col min="6924" max="7168" width="9.140625" style="2"/>
    <col min="7169" max="7169" width="4.85546875" style="2" customWidth="1"/>
    <col min="7170" max="7170" width="19.5703125" style="2" customWidth="1"/>
    <col min="7171" max="7171" width="30.5703125" style="2" customWidth="1"/>
    <col min="7172" max="7172" width="13.140625" style="2" customWidth="1"/>
    <col min="7173" max="7173" width="12" style="2" customWidth="1"/>
    <col min="7174" max="7174" width="12.42578125" style="2" customWidth="1"/>
    <col min="7175" max="7176" width="13.85546875" style="2" customWidth="1"/>
    <col min="7177" max="7177" width="13.7109375" style="2" customWidth="1"/>
    <col min="7178" max="7178" width="15" style="2" customWidth="1"/>
    <col min="7179" max="7179" width="0.85546875" style="2" customWidth="1"/>
    <col min="7180" max="7424" width="9.140625" style="2"/>
    <col min="7425" max="7425" width="4.85546875" style="2" customWidth="1"/>
    <col min="7426" max="7426" width="19.5703125" style="2" customWidth="1"/>
    <col min="7427" max="7427" width="30.5703125" style="2" customWidth="1"/>
    <col min="7428" max="7428" width="13.140625" style="2" customWidth="1"/>
    <col min="7429" max="7429" width="12" style="2" customWidth="1"/>
    <col min="7430" max="7430" width="12.42578125" style="2" customWidth="1"/>
    <col min="7431" max="7432" width="13.85546875" style="2" customWidth="1"/>
    <col min="7433" max="7433" width="13.7109375" style="2" customWidth="1"/>
    <col min="7434" max="7434" width="15" style="2" customWidth="1"/>
    <col min="7435" max="7435" width="0.85546875" style="2" customWidth="1"/>
    <col min="7436" max="7680" width="9.140625" style="2"/>
    <col min="7681" max="7681" width="4.85546875" style="2" customWidth="1"/>
    <col min="7682" max="7682" width="19.5703125" style="2" customWidth="1"/>
    <col min="7683" max="7683" width="30.5703125" style="2" customWidth="1"/>
    <col min="7684" max="7684" width="13.140625" style="2" customWidth="1"/>
    <col min="7685" max="7685" width="12" style="2" customWidth="1"/>
    <col min="7686" max="7686" width="12.42578125" style="2" customWidth="1"/>
    <col min="7687" max="7688" width="13.85546875" style="2" customWidth="1"/>
    <col min="7689" max="7689" width="13.7109375" style="2" customWidth="1"/>
    <col min="7690" max="7690" width="15" style="2" customWidth="1"/>
    <col min="7691" max="7691" width="0.85546875" style="2" customWidth="1"/>
    <col min="7692" max="7936" width="9.140625" style="2"/>
    <col min="7937" max="7937" width="4.85546875" style="2" customWidth="1"/>
    <col min="7938" max="7938" width="19.5703125" style="2" customWidth="1"/>
    <col min="7939" max="7939" width="30.5703125" style="2" customWidth="1"/>
    <col min="7940" max="7940" width="13.140625" style="2" customWidth="1"/>
    <col min="7941" max="7941" width="12" style="2" customWidth="1"/>
    <col min="7942" max="7942" width="12.42578125" style="2" customWidth="1"/>
    <col min="7943" max="7944" width="13.85546875" style="2" customWidth="1"/>
    <col min="7945" max="7945" width="13.7109375" style="2" customWidth="1"/>
    <col min="7946" max="7946" width="15" style="2" customWidth="1"/>
    <col min="7947" max="7947" width="0.85546875" style="2" customWidth="1"/>
    <col min="7948" max="8192" width="9.140625" style="2"/>
    <col min="8193" max="8193" width="4.85546875" style="2" customWidth="1"/>
    <col min="8194" max="8194" width="19.5703125" style="2" customWidth="1"/>
    <col min="8195" max="8195" width="30.5703125" style="2" customWidth="1"/>
    <col min="8196" max="8196" width="13.140625" style="2" customWidth="1"/>
    <col min="8197" max="8197" width="12" style="2" customWidth="1"/>
    <col min="8198" max="8198" width="12.42578125" style="2" customWidth="1"/>
    <col min="8199" max="8200" width="13.85546875" style="2" customWidth="1"/>
    <col min="8201" max="8201" width="13.7109375" style="2" customWidth="1"/>
    <col min="8202" max="8202" width="15" style="2" customWidth="1"/>
    <col min="8203" max="8203" width="0.85546875" style="2" customWidth="1"/>
    <col min="8204" max="8448" width="9.140625" style="2"/>
    <col min="8449" max="8449" width="4.85546875" style="2" customWidth="1"/>
    <col min="8450" max="8450" width="19.5703125" style="2" customWidth="1"/>
    <col min="8451" max="8451" width="30.5703125" style="2" customWidth="1"/>
    <col min="8452" max="8452" width="13.140625" style="2" customWidth="1"/>
    <col min="8453" max="8453" width="12" style="2" customWidth="1"/>
    <col min="8454" max="8454" width="12.42578125" style="2" customWidth="1"/>
    <col min="8455" max="8456" width="13.85546875" style="2" customWidth="1"/>
    <col min="8457" max="8457" width="13.7109375" style="2" customWidth="1"/>
    <col min="8458" max="8458" width="15" style="2" customWidth="1"/>
    <col min="8459" max="8459" width="0.85546875" style="2" customWidth="1"/>
    <col min="8460" max="8704" width="9.140625" style="2"/>
    <col min="8705" max="8705" width="4.85546875" style="2" customWidth="1"/>
    <col min="8706" max="8706" width="19.5703125" style="2" customWidth="1"/>
    <col min="8707" max="8707" width="30.5703125" style="2" customWidth="1"/>
    <col min="8708" max="8708" width="13.140625" style="2" customWidth="1"/>
    <col min="8709" max="8709" width="12" style="2" customWidth="1"/>
    <col min="8710" max="8710" width="12.42578125" style="2" customWidth="1"/>
    <col min="8711" max="8712" width="13.85546875" style="2" customWidth="1"/>
    <col min="8713" max="8713" width="13.7109375" style="2" customWidth="1"/>
    <col min="8714" max="8714" width="15" style="2" customWidth="1"/>
    <col min="8715" max="8715" width="0.85546875" style="2" customWidth="1"/>
    <col min="8716" max="8960" width="9.140625" style="2"/>
    <col min="8961" max="8961" width="4.85546875" style="2" customWidth="1"/>
    <col min="8962" max="8962" width="19.5703125" style="2" customWidth="1"/>
    <col min="8963" max="8963" width="30.5703125" style="2" customWidth="1"/>
    <col min="8964" max="8964" width="13.140625" style="2" customWidth="1"/>
    <col min="8965" max="8965" width="12" style="2" customWidth="1"/>
    <col min="8966" max="8966" width="12.42578125" style="2" customWidth="1"/>
    <col min="8967" max="8968" width="13.85546875" style="2" customWidth="1"/>
    <col min="8969" max="8969" width="13.7109375" style="2" customWidth="1"/>
    <col min="8970" max="8970" width="15" style="2" customWidth="1"/>
    <col min="8971" max="8971" width="0.85546875" style="2" customWidth="1"/>
    <col min="8972" max="9216" width="9.140625" style="2"/>
    <col min="9217" max="9217" width="4.85546875" style="2" customWidth="1"/>
    <col min="9218" max="9218" width="19.5703125" style="2" customWidth="1"/>
    <col min="9219" max="9219" width="30.5703125" style="2" customWidth="1"/>
    <col min="9220" max="9220" width="13.140625" style="2" customWidth="1"/>
    <col min="9221" max="9221" width="12" style="2" customWidth="1"/>
    <col min="9222" max="9222" width="12.42578125" style="2" customWidth="1"/>
    <col min="9223" max="9224" width="13.85546875" style="2" customWidth="1"/>
    <col min="9225" max="9225" width="13.7109375" style="2" customWidth="1"/>
    <col min="9226" max="9226" width="15" style="2" customWidth="1"/>
    <col min="9227" max="9227" width="0.85546875" style="2" customWidth="1"/>
    <col min="9228" max="9472" width="9.140625" style="2"/>
    <col min="9473" max="9473" width="4.85546875" style="2" customWidth="1"/>
    <col min="9474" max="9474" width="19.5703125" style="2" customWidth="1"/>
    <col min="9475" max="9475" width="30.5703125" style="2" customWidth="1"/>
    <col min="9476" max="9476" width="13.140625" style="2" customWidth="1"/>
    <col min="9477" max="9477" width="12" style="2" customWidth="1"/>
    <col min="9478" max="9478" width="12.42578125" style="2" customWidth="1"/>
    <col min="9479" max="9480" width="13.85546875" style="2" customWidth="1"/>
    <col min="9481" max="9481" width="13.7109375" style="2" customWidth="1"/>
    <col min="9482" max="9482" width="15" style="2" customWidth="1"/>
    <col min="9483" max="9483" width="0.85546875" style="2" customWidth="1"/>
    <col min="9484" max="9728" width="9.140625" style="2"/>
    <col min="9729" max="9729" width="4.85546875" style="2" customWidth="1"/>
    <col min="9730" max="9730" width="19.5703125" style="2" customWidth="1"/>
    <col min="9731" max="9731" width="30.5703125" style="2" customWidth="1"/>
    <col min="9732" max="9732" width="13.140625" style="2" customWidth="1"/>
    <col min="9733" max="9733" width="12" style="2" customWidth="1"/>
    <col min="9734" max="9734" width="12.42578125" style="2" customWidth="1"/>
    <col min="9735" max="9736" width="13.85546875" style="2" customWidth="1"/>
    <col min="9737" max="9737" width="13.7109375" style="2" customWidth="1"/>
    <col min="9738" max="9738" width="15" style="2" customWidth="1"/>
    <col min="9739" max="9739" width="0.85546875" style="2" customWidth="1"/>
    <col min="9740" max="9984" width="9.140625" style="2"/>
    <col min="9985" max="9985" width="4.85546875" style="2" customWidth="1"/>
    <col min="9986" max="9986" width="19.5703125" style="2" customWidth="1"/>
    <col min="9987" max="9987" width="30.5703125" style="2" customWidth="1"/>
    <col min="9988" max="9988" width="13.140625" style="2" customWidth="1"/>
    <col min="9989" max="9989" width="12" style="2" customWidth="1"/>
    <col min="9990" max="9990" width="12.42578125" style="2" customWidth="1"/>
    <col min="9991" max="9992" width="13.85546875" style="2" customWidth="1"/>
    <col min="9993" max="9993" width="13.7109375" style="2" customWidth="1"/>
    <col min="9994" max="9994" width="15" style="2" customWidth="1"/>
    <col min="9995" max="9995" width="0.85546875" style="2" customWidth="1"/>
    <col min="9996" max="10240" width="9.140625" style="2"/>
    <col min="10241" max="10241" width="4.85546875" style="2" customWidth="1"/>
    <col min="10242" max="10242" width="19.5703125" style="2" customWidth="1"/>
    <col min="10243" max="10243" width="30.5703125" style="2" customWidth="1"/>
    <col min="10244" max="10244" width="13.140625" style="2" customWidth="1"/>
    <col min="10245" max="10245" width="12" style="2" customWidth="1"/>
    <col min="10246" max="10246" width="12.42578125" style="2" customWidth="1"/>
    <col min="10247" max="10248" width="13.85546875" style="2" customWidth="1"/>
    <col min="10249" max="10249" width="13.7109375" style="2" customWidth="1"/>
    <col min="10250" max="10250" width="15" style="2" customWidth="1"/>
    <col min="10251" max="10251" width="0.85546875" style="2" customWidth="1"/>
    <col min="10252" max="10496" width="9.140625" style="2"/>
    <col min="10497" max="10497" width="4.85546875" style="2" customWidth="1"/>
    <col min="10498" max="10498" width="19.5703125" style="2" customWidth="1"/>
    <col min="10499" max="10499" width="30.5703125" style="2" customWidth="1"/>
    <col min="10500" max="10500" width="13.140625" style="2" customWidth="1"/>
    <col min="10501" max="10501" width="12" style="2" customWidth="1"/>
    <col min="10502" max="10502" width="12.42578125" style="2" customWidth="1"/>
    <col min="10503" max="10504" width="13.85546875" style="2" customWidth="1"/>
    <col min="10505" max="10505" width="13.7109375" style="2" customWidth="1"/>
    <col min="10506" max="10506" width="15" style="2" customWidth="1"/>
    <col min="10507" max="10507" width="0.85546875" style="2" customWidth="1"/>
    <col min="10508" max="10752" width="9.140625" style="2"/>
    <col min="10753" max="10753" width="4.85546875" style="2" customWidth="1"/>
    <col min="10754" max="10754" width="19.5703125" style="2" customWidth="1"/>
    <col min="10755" max="10755" width="30.5703125" style="2" customWidth="1"/>
    <col min="10756" max="10756" width="13.140625" style="2" customWidth="1"/>
    <col min="10757" max="10757" width="12" style="2" customWidth="1"/>
    <col min="10758" max="10758" width="12.42578125" style="2" customWidth="1"/>
    <col min="10759" max="10760" width="13.85546875" style="2" customWidth="1"/>
    <col min="10761" max="10761" width="13.7109375" style="2" customWidth="1"/>
    <col min="10762" max="10762" width="15" style="2" customWidth="1"/>
    <col min="10763" max="10763" width="0.85546875" style="2" customWidth="1"/>
    <col min="10764" max="11008" width="9.140625" style="2"/>
    <col min="11009" max="11009" width="4.85546875" style="2" customWidth="1"/>
    <col min="11010" max="11010" width="19.5703125" style="2" customWidth="1"/>
    <col min="11011" max="11011" width="30.5703125" style="2" customWidth="1"/>
    <col min="11012" max="11012" width="13.140625" style="2" customWidth="1"/>
    <col min="11013" max="11013" width="12" style="2" customWidth="1"/>
    <col min="11014" max="11014" width="12.42578125" style="2" customWidth="1"/>
    <col min="11015" max="11016" width="13.85546875" style="2" customWidth="1"/>
    <col min="11017" max="11017" width="13.7109375" style="2" customWidth="1"/>
    <col min="11018" max="11018" width="15" style="2" customWidth="1"/>
    <col min="11019" max="11019" width="0.85546875" style="2" customWidth="1"/>
    <col min="11020" max="11264" width="9.140625" style="2"/>
    <col min="11265" max="11265" width="4.85546875" style="2" customWidth="1"/>
    <col min="11266" max="11266" width="19.5703125" style="2" customWidth="1"/>
    <col min="11267" max="11267" width="30.5703125" style="2" customWidth="1"/>
    <col min="11268" max="11268" width="13.140625" style="2" customWidth="1"/>
    <col min="11269" max="11269" width="12" style="2" customWidth="1"/>
    <col min="11270" max="11270" width="12.42578125" style="2" customWidth="1"/>
    <col min="11271" max="11272" width="13.85546875" style="2" customWidth="1"/>
    <col min="11273" max="11273" width="13.7109375" style="2" customWidth="1"/>
    <col min="11274" max="11274" width="15" style="2" customWidth="1"/>
    <col min="11275" max="11275" width="0.85546875" style="2" customWidth="1"/>
    <col min="11276" max="11520" width="9.140625" style="2"/>
    <col min="11521" max="11521" width="4.85546875" style="2" customWidth="1"/>
    <col min="11522" max="11522" width="19.5703125" style="2" customWidth="1"/>
    <col min="11523" max="11523" width="30.5703125" style="2" customWidth="1"/>
    <col min="11524" max="11524" width="13.140625" style="2" customWidth="1"/>
    <col min="11525" max="11525" width="12" style="2" customWidth="1"/>
    <col min="11526" max="11526" width="12.42578125" style="2" customWidth="1"/>
    <col min="11527" max="11528" width="13.85546875" style="2" customWidth="1"/>
    <col min="11529" max="11529" width="13.7109375" style="2" customWidth="1"/>
    <col min="11530" max="11530" width="15" style="2" customWidth="1"/>
    <col min="11531" max="11531" width="0.85546875" style="2" customWidth="1"/>
    <col min="11532" max="11776" width="9.140625" style="2"/>
    <col min="11777" max="11777" width="4.85546875" style="2" customWidth="1"/>
    <col min="11778" max="11778" width="19.5703125" style="2" customWidth="1"/>
    <col min="11779" max="11779" width="30.5703125" style="2" customWidth="1"/>
    <col min="11780" max="11780" width="13.140625" style="2" customWidth="1"/>
    <col min="11781" max="11781" width="12" style="2" customWidth="1"/>
    <col min="11782" max="11782" width="12.42578125" style="2" customWidth="1"/>
    <col min="11783" max="11784" width="13.85546875" style="2" customWidth="1"/>
    <col min="11785" max="11785" width="13.7109375" style="2" customWidth="1"/>
    <col min="11786" max="11786" width="15" style="2" customWidth="1"/>
    <col min="11787" max="11787" width="0.85546875" style="2" customWidth="1"/>
    <col min="11788" max="12032" width="9.140625" style="2"/>
    <col min="12033" max="12033" width="4.85546875" style="2" customWidth="1"/>
    <col min="12034" max="12034" width="19.5703125" style="2" customWidth="1"/>
    <col min="12035" max="12035" width="30.5703125" style="2" customWidth="1"/>
    <col min="12036" max="12036" width="13.140625" style="2" customWidth="1"/>
    <col min="12037" max="12037" width="12" style="2" customWidth="1"/>
    <col min="12038" max="12038" width="12.42578125" style="2" customWidth="1"/>
    <col min="12039" max="12040" width="13.85546875" style="2" customWidth="1"/>
    <col min="12041" max="12041" width="13.7109375" style="2" customWidth="1"/>
    <col min="12042" max="12042" width="15" style="2" customWidth="1"/>
    <col min="12043" max="12043" width="0.85546875" style="2" customWidth="1"/>
    <col min="12044" max="12288" width="9.140625" style="2"/>
    <col min="12289" max="12289" width="4.85546875" style="2" customWidth="1"/>
    <col min="12290" max="12290" width="19.5703125" style="2" customWidth="1"/>
    <col min="12291" max="12291" width="30.5703125" style="2" customWidth="1"/>
    <col min="12292" max="12292" width="13.140625" style="2" customWidth="1"/>
    <col min="12293" max="12293" width="12" style="2" customWidth="1"/>
    <col min="12294" max="12294" width="12.42578125" style="2" customWidth="1"/>
    <col min="12295" max="12296" width="13.85546875" style="2" customWidth="1"/>
    <col min="12297" max="12297" width="13.7109375" style="2" customWidth="1"/>
    <col min="12298" max="12298" width="15" style="2" customWidth="1"/>
    <col min="12299" max="12299" width="0.85546875" style="2" customWidth="1"/>
    <col min="12300" max="12544" width="9.140625" style="2"/>
    <col min="12545" max="12545" width="4.85546875" style="2" customWidth="1"/>
    <col min="12546" max="12546" width="19.5703125" style="2" customWidth="1"/>
    <col min="12547" max="12547" width="30.5703125" style="2" customWidth="1"/>
    <col min="12548" max="12548" width="13.140625" style="2" customWidth="1"/>
    <col min="12549" max="12549" width="12" style="2" customWidth="1"/>
    <col min="12550" max="12550" width="12.42578125" style="2" customWidth="1"/>
    <col min="12551" max="12552" width="13.85546875" style="2" customWidth="1"/>
    <col min="12553" max="12553" width="13.7109375" style="2" customWidth="1"/>
    <col min="12554" max="12554" width="15" style="2" customWidth="1"/>
    <col min="12555" max="12555" width="0.85546875" style="2" customWidth="1"/>
    <col min="12556" max="12800" width="9.140625" style="2"/>
    <col min="12801" max="12801" width="4.85546875" style="2" customWidth="1"/>
    <col min="12802" max="12802" width="19.5703125" style="2" customWidth="1"/>
    <col min="12803" max="12803" width="30.5703125" style="2" customWidth="1"/>
    <col min="12804" max="12804" width="13.140625" style="2" customWidth="1"/>
    <col min="12805" max="12805" width="12" style="2" customWidth="1"/>
    <col min="12806" max="12806" width="12.42578125" style="2" customWidth="1"/>
    <col min="12807" max="12808" width="13.85546875" style="2" customWidth="1"/>
    <col min="12809" max="12809" width="13.7109375" style="2" customWidth="1"/>
    <col min="12810" max="12810" width="15" style="2" customWidth="1"/>
    <col min="12811" max="12811" width="0.85546875" style="2" customWidth="1"/>
    <col min="12812" max="13056" width="9.140625" style="2"/>
    <col min="13057" max="13057" width="4.85546875" style="2" customWidth="1"/>
    <col min="13058" max="13058" width="19.5703125" style="2" customWidth="1"/>
    <col min="13059" max="13059" width="30.5703125" style="2" customWidth="1"/>
    <col min="13060" max="13060" width="13.140625" style="2" customWidth="1"/>
    <col min="13061" max="13061" width="12" style="2" customWidth="1"/>
    <col min="13062" max="13062" width="12.42578125" style="2" customWidth="1"/>
    <col min="13063" max="13064" width="13.85546875" style="2" customWidth="1"/>
    <col min="13065" max="13065" width="13.7109375" style="2" customWidth="1"/>
    <col min="13066" max="13066" width="15" style="2" customWidth="1"/>
    <col min="13067" max="13067" width="0.85546875" style="2" customWidth="1"/>
    <col min="13068" max="13312" width="9.140625" style="2"/>
    <col min="13313" max="13313" width="4.85546875" style="2" customWidth="1"/>
    <col min="13314" max="13314" width="19.5703125" style="2" customWidth="1"/>
    <col min="13315" max="13315" width="30.5703125" style="2" customWidth="1"/>
    <col min="13316" max="13316" width="13.140625" style="2" customWidth="1"/>
    <col min="13317" max="13317" width="12" style="2" customWidth="1"/>
    <col min="13318" max="13318" width="12.42578125" style="2" customWidth="1"/>
    <col min="13319" max="13320" width="13.85546875" style="2" customWidth="1"/>
    <col min="13321" max="13321" width="13.7109375" style="2" customWidth="1"/>
    <col min="13322" max="13322" width="15" style="2" customWidth="1"/>
    <col min="13323" max="13323" width="0.85546875" style="2" customWidth="1"/>
    <col min="13324" max="13568" width="9.140625" style="2"/>
    <col min="13569" max="13569" width="4.85546875" style="2" customWidth="1"/>
    <col min="13570" max="13570" width="19.5703125" style="2" customWidth="1"/>
    <col min="13571" max="13571" width="30.5703125" style="2" customWidth="1"/>
    <col min="13572" max="13572" width="13.140625" style="2" customWidth="1"/>
    <col min="13573" max="13573" width="12" style="2" customWidth="1"/>
    <col min="13574" max="13574" width="12.42578125" style="2" customWidth="1"/>
    <col min="13575" max="13576" width="13.85546875" style="2" customWidth="1"/>
    <col min="13577" max="13577" width="13.7109375" style="2" customWidth="1"/>
    <col min="13578" max="13578" width="15" style="2" customWidth="1"/>
    <col min="13579" max="13579" width="0.85546875" style="2" customWidth="1"/>
    <col min="13580" max="13824" width="9.140625" style="2"/>
    <col min="13825" max="13825" width="4.85546875" style="2" customWidth="1"/>
    <col min="13826" max="13826" width="19.5703125" style="2" customWidth="1"/>
    <col min="13827" max="13827" width="30.5703125" style="2" customWidth="1"/>
    <col min="13828" max="13828" width="13.140625" style="2" customWidth="1"/>
    <col min="13829" max="13829" width="12" style="2" customWidth="1"/>
    <col min="13830" max="13830" width="12.42578125" style="2" customWidth="1"/>
    <col min="13831" max="13832" width="13.85546875" style="2" customWidth="1"/>
    <col min="13833" max="13833" width="13.7109375" style="2" customWidth="1"/>
    <col min="13834" max="13834" width="15" style="2" customWidth="1"/>
    <col min="13835" max="13835" width="0.85546875" style="2" customWidth="1"/>
    <col min="13836" max="14080" width="9.140625" style="2"/>
    <col min="14081" max="14081" width="4.85546875" style="2" customWidth="1"/>
    <col min="14082" max="14082" width="19.5703125" style="2" customWidth="1"/>
    <col min="14083" max="14083" width="30.5703125" style="2" customWidth="1"/>
    <col min="14084" max="14084" width="13.140625" style="2" customWidth="1"/>
    <col min="14085" max="14085" width="12" style="2" customWidth="1"/>
    <col min="14086" max="14086" width="12.42578125" style="2" customWidth="1"/>
    <col min="14087" max="14088" width="13.85546875" style="2" customWidth="1"/>
    <col min="14089" max="14089" width="13.7109375" style="2" customWidth="1"/>
    <col min="14090" max="14090" width="15" style="2" customWidth="1"/>
    <col min="14091" max="14091" width="0.85546875" style="2" customWidth="1"/>
    <col min="14092" max="14336" width="9.140625" style="2"/>
    <col min="14337" max="14337" width="4.85546875" style="2" customWidth="1"/>
    <col min="14338" max="14338" width="19.5703125" style="2" customWidth="1"/>
    <col min="14339" max="14339" width="30.5703125" style="2" customWidth="1"/>
    <col min="14340" max="14340" width="13.140625" style="2" customWidth="1"/>
    <col min="14341" max="14341" width="12" style="2" customWidth="1"/>
    <col min="14342" max="14342" width="12.42578125" style="2" customWidth="1"/>
    <col min="14343" max="14344" width="13.85546875" style="2" customWidth="1"/>
    <col min="14345" max="14345" width="13.7109375" style="2" customWidth="1"/>
    <col min="14346" max="14346" width="15" style="2" customWidth="1"/>
    <col min="14347" max="14347" width="0.85546875" style="2" customWidth="1"/>
    <col min="14348" max="14592" width="9.140625" style="2"/>
    <col min="14593" max="14593" width="4.85546875" style="2" customWidth="1"/>
    <col min="14594" max="14594" width="19.5703125" style="2" customWidth="1"/>
    <col min="14595" max="14595" width="30.5703125" style="2" customWidth="1"/>
    <col min="14596" max="14596" width="13.140625" style="2" customWidth="1"/>
    <col min="14597" max="14597" width="12" style="2" customWidth="1"/>
    <col min="14598" max="14598" width="12.42578125" style="2" customWidth="1"/>
    <col min="14599" max="14600" width="13.85546875" style="2" customWidth="1"/>
    <col min="14601" max="14601" width="13.7109375" style="2" customWidth="1"/>
    <col min="14602" max="14602" width="15" style="2" customWidth="1"/>
    <col min="14603" max="14603" width="0.85546875" style="2" customWidth="1"/>
    <col min="14604" max="14848" width="9.140625" style="2"/>
    <col min="14849" max="14849" width="4.85546875" style="2" customWidth="1"/>
    <col min="14850" max="14850" width="19.5703125" style="2" customWidth="1"/>
    <col min="14851" max="14851" width="30.5703125" style="2" customWidth="1"/>
    <col min="14852" max="14852" width="13.140625" style="2" customWidth="1"/>
    <col min="14853" max="14853" width="12" style="2" customWidth="1"/>
    <col min="14854" max="14854" width="12.42578125" style="2" customWidth="1"/>
    <col min="14855" max="14856" width="13.85546875" style="2" customWidth="1"/>
    <col min="14857" max="14857" width="13.7109375" style="2" customWidth="1"/>
    <col min="14858" max="14858" width="15" style="2" customWidth="1"/>
    <col min="14859" max="14859" width="0.85546875" style="2" customWidth="1"/>
    <col min="14860" max="15104" width="9.140625" style="2"/>
    <col min="15105" max="15105" width="4.85546875" style="2" customWidth="1"/>
    <col min="15106" max="15106" width="19.5703125" style="2" customWidth="1"/>
    <col min="15107" max="15107" width="30.5703125" style="2" customWidth="1"/>
    <col min="15108" max="15108" width="13.140625" style="2" customWidth="1"/>
    <col min="15109" max="15109" width="12" style="2" customWidth="1"/>
    <col min="15110" max="15110" width="12.42578125" style="2" customWidth="1"/>
    <col min="15111" max="15112" width="13.85546875" style="2" customWidth="1"/>
    <col min="15113" max="15113" width="13.7109375" style="2" customWidth="1"/>
    <col min="15114" max="15114" width="15" style="2" customWidth="1"/>
    <col min="15115" max="15115" width="0.85546875" style="2" customWidth="1"/>
    <col min="15116" max="15360" width="9.140625" style="2"/>
    <col min="15361" max="15361" width="4.85546875" style="2" customWidth="1"/>
    <col min="15362" max="15362" width="19.5703125" style="2" customWidth="1"/>
    <col min="15363" max="15363" width="30.5703125" style="2" customWidth="1"/>
    <col min="15364" max="15364" width="13.140625" style="2" customWidth="1"/>
    <col min="15365" max="15365" width="12" style="2" customWidth="1"/>
    <col min="15366" max="15366" width="12.42578125" style="2" customWidth="1"/>
    <col min="15367" max="15368" width="13.85546875" style="2" customWidth="1"/>
    <col min="15369" max="15369" width="13.7109375" style="2" customWidth="1"/>
    <col min="15370" max="15370" width="15" style="2" customWidth="1"/>
    <col min="15371" max="15371" width="0.85546875" style="2" customWidth="1"/>
    <col min="15372" max="15616" width="9.140625" style="2"/>
    <col min="15617" max="15617" width="4.85546875" style="2" customWidth="1"/>
    <col min="15618" max="15618" width="19.5703125" style="2" customWidth="1"/>
    <col min="15619" max="15619" width="30.5703125" style="2" customWidth="1"/>
    <col min="15620" max="15620" width="13.140625" style="2" customWidth="1"/>
    <col min="15621" max="15621" width="12" style="2" customWidth="1"/>
    <col min="15622" max="15622" width="12.42578125" style="2" customWidth="1"/>
    <col min="15623" max="15624" width="13.85546875" style="2" customWidth="1"/>
    <col min="15625" max="15625" width="13.7109375" style="2" customWidth="1"/>
    <col min="15626" max="15626" width="15" style="2" customWidth="1"/>
    <col min="15627" max="15627" width="0.85546875" style="2" customWidth="1"/>
    <col min="15628" max="15872" width="9.140625" style="2"/>
    <col min="15873" max="15873" width="4.85546875" style="2" customWidth="1"/>
    <col min="15874" max="15874" width="19.5703125" style="2" customWidth="1"/>
    <col min="15875" max="15875" width="30.5703125" style="2" customWidth="1"/>
    <col min="15876" max="15876" width="13.140625" style="2" customWidth="1"/>
    <col min="15877" max="15877" width="12" style="2" customWidth="1"/>
    <col min="15878" max="15878" width="12.42578125" style="2" customWidth="1"/>
    <col min="15879" max="15880" width="13.85546875" style="2" customWidth="1"/>
    <col min="15881" max="15881" width="13.7109375" style="2" customWidth="1"/>
    <col min="15882" max="15882" width="15" style="2" customWidth="1"/>
    <col min="15883" max="15883" width="0.85546875" style="2" customWidth="1"/>
    <col min="15884" max="16128" width="9.140625" style="2"/>
    <col min="16129" max="16129" width="4.85546875" style="2" customWidth="1"/>
    <col min="16130" max="16130" width="19.5703125" style="2" customWidth="1"/>
    <col min="16131" max="16131" width="30.5703125" style="2" customWidth="1"/>
    <col min="16132" max="16132" width="13.140625" style="2" customWidth="1"/>
    <col min="16133" max="16133" width="12" style="2" customWidth="1"/>
    <col min="16134" max="16134" width="12.42578125" style="2" customWidth="1"/>
    <col min="16135" max="16136" width="13.85546875" style="2" customWidth="1"/>
    <col min="16137" max="16137" width="13.7109375" style="2" customWidth="1"/>
    <col min="16138" max="16138" width="15" style="2" customWidth="1"/>
    <col min="16139" max="16139" width="0.85546875" style="2" customWidth="1"/>
    <col min="16140" max="16384" width="9.140625" style="2"/>
  </cols>
  <sheetData>
    <row r="1" spans="1:11" x14ac:dyDescent="0.3">
      <c r="A1" s="69" t="s">
        <v>437</v>
      </c>
      <c r="B1" s="71"/>
      <c r="C1" s="71"/>
      <c r="D1" s="71"/>
      <c r="E1" s="71"/>
      <c r="F1" s="71"/>
      <c r="G1" s="71"/>
      <c r="H1" s="71"/>
      <c r="I1" s="489" t="s">
        <v>110</v>
      </c>
      <c r="J1" s="489"/>
      <c r="K1" s="99"/>
    </row>
    <row r="2" spans="1:11" x14ac:dyDescent="0.3">
      <c r="A2" s="71" t="s">
        <v>141</v>
      </c>
      <c r="B2" s="71"/>
      <c r="C2" s="71"/>
      <c r="D2" s="71"/>
      <c r="E2" s="71"/>
      <c r="F2" s="71"/>
      <c r="G2" s="71"/>
      <c r="H2" s="71"/>
      <c r="I2" s="487" t="s">
        <v>662</v>
      </c>
      <c r="J2" s="488"/>
      <c r="K2" s="99"/>
    </row>
    <row r="3" spans="1:11" x14ac:dyDescent="0.3">
      <c r="A3" s="71"/>
      <c r="B3" s="71"/>
      <c r="C3" s="71"/>
      <c r="D3" s="71"/>
      <c r="E3" s="71"/>
      <c r="F3" s="71"/>
      <c r="G3" s="71"/>
      <c r="H3" s="71"/>
      <c r="I3" s="281"/>
      <c r="J3" s="281"/>
      <c r="K3" s="99"/>
    </row>
    <row r="4" spans="1:11" x14ac:dyDescent="0.3">
      <c r="A4" s="71" t="str">
        <f>'[7]ფორმა N2'!A4</f>
        <v>ანგარიშვალდებული პირის დასახელება:</v>
      </c>
      <c r="B4" s="71"/>
      <c r="C4" s="71"/>
      <c r="D4" s="71"/>
      <c r="E4" s="71"/>
      <c r="F4" s="120"/>
      <c r="G4" s="71"/>
      <c r="H4" s="71"/>
      <c r="I4" s="71"/>
      <c r="J4" s="71"/>
      <c r="K4" s="99"/>
    </row>
    <row r="5" spans="1:11" x14ac:dyDescent="0.3">
      <c r="A5" s="501" t="s">
        <v>490</v>
      </c>
      <c r="B5" s="502"/>
      <c r="C5" s="502"/>
      <c r="D5" s="502"/>
      <c r="E5" s="224"/>
      <c r="F5" s="225"/>
      <c r="G5" s="224"/>
      <c r="H5" s="224"/>
      <c r="I5" s="224"/>
      <c r="J5" s="224"/>
      <c r="K5" s="99"/>
    </row>
    <row r="6" spans="1:11" x14ac:dyDescent="0.3">
      <c r="A6" s="72"/>
      <c r="B6" s="72"/>
      <c r="C6" s="71"/>
      <c r="D6" s="71"/>
      <c r="E6" s="71"/>
      <c r="F6" s="120"/>
      <c r="G6" s="71"/>
      <c r="H6" s="71"/>
      <c r="I6" s="71"/>
      <c r="J6" s="71"/>
      <c r="K6" s="99"/>
    </row>
    <row r="7" spans="1:11" x14ac:dyDescent="0.3">
      <c r="A7" s="121"/>
      <c r="B7" s="117"/>
      <c r="C7" s="117"/>
      <c r="D7" s="117"/>
      <c r="E7" s="117"/>
      <c r="F7" s="117"/>
      <c r="G7" s="117"/>
      <c r="H7" s="117"/>
      <c r="I7" s="117"/>
      <c r="J7" s="117"/>
      <c r="K7" s="99"/>
    </row>
    <row r="8" spans="1:11" s="25" customFormat="1" ht="45" x14ac:dyDescent="0.3">
      <c r="A8" s="123" t="s">
        <v>64</v>
      </c>
      <c r="B8" s="123" t="s">
        <v>112</v>
      </c>
      <c r="C8" s="124" t="s">
        <v>114</v>
      </c>
      <c r="D8" s="124" t="s">
        <v>271</v>
      </c>
      <c r="E8" s="124" t="s">
        <v>113</v>
      </c>
      <c r="F8" s="122" t="s">
        <v>252</v>
      </c>
      <c r="G8" s="122" t="s">
        <v>288</v>
      </c>
      <c r="H8" s="122" t="s">
        <v>289</v>
      </c>
      <c r="I8" s="122" t="s">
        <v>253</v>
      </c>
      <c r="J8" s="125" t="s">
        <v>115</v>
      </c>
      <c r="K8" s="99"/>
    </row>
    <row r="9" spans="1:11" s="25" customFormat="1" x14ac:dyDescent="0.3">
      <c r="A9" s="148">
        <v>1</v>
      </c>
      <c r="B9" s="148">
        <v>2</v>
      </c>
      <c r="C9" s="149">
        <v>3</v>
      </c>
      <c r="D9" s="149">
        <v>4</v>
      </c>
      <c r="E9" s="149">
        <v>5</v>
      </c>
      <c r="F9" s="149">
        <v>6</v>
      </c>
      <c r="G9" s="149">
        <v>7</v>
      </c>
      <c r="H9" s="149">
        <v>8</v>
      </c>
      <c r="I9" s="149">
        <v>9</v>
      </c>
      <c r="J9" s="149">
        <v>10</v>
      </c>
      <c r="K9" s="99"/>
    </row>
    <row r="10" spans="1:11" s="25" customFormat="1" x14ac:dyDescent="0.3">
      <c r="A10" s="145"/>
      <c r="B10" s="282" t="s">
        <v>491</v>
      </c>
      <c r="C10" s="146" t="s">
        <v>492</v>
      </c>
      <c r="D10" s="147" t="s">
        <v>222</v>
      </c>
      <c r="E10" s="283" t="s">
        <v>493</v>
      </c>
      <c r="F10" s="26">
        <v>7196.9699999997392</v>
      </c>
      <c r="G10" s="26">
        <v>782640.42</v>
      </c>
      <c r="H10" s="26">
        <v>788898.01</v>
      </c>
      <c r="I10" s="26">
        <f t="shared" ref="I10:I15" si="0">F10+G10-H10</f>
        <v>939.37999999977183</v>
      </c>
      <c r="J10" s="26" t="s">
        <v>494</v>
      </c>
      <c r="K10" s="99"/>
    </row>
    <row r="11" spans="1:11" x14ac:dyDescent="0.3">
      <c r="A11" s="145"/>
      <c r="B11" s="282" t="s">
        <v>491</v>
      </c>
      <c r="C11" s="146" t="s">
        <v>495</v>
      </c>
      <c r="D11" s="147" t="s">
        <v>496</v>
      </c>
      <c r="E11" s="283" t="s">
        <v>493</v>
      </c>
      <c r="F11" s="26">
        <v>6629.5299999999988</v>
      </c>
      <c r="G11" s="26"/>
      <c r="H11" s="26"/>
      <c r="I11" s="26">
        <f t="shared" si="0"/>
        <v>6629.5299999999988</v>
      </c>
      <c r="J11" s="26" t="s">
        <v>494</v>
      </c>
    </row>
    <row r="12" spans="1:11" x14ac:dyDescent="0.3">
      <c r="A12" s="145"/>
      <c r="B12" s="282" t="s">
        <v>491</v>
      </c>
      <c r="C12" s="146" t="s">
        <v>497</v>
      </c>
      <c r="D12" s="147" t="s">
        <v>498</v>
      </c>
      <c r="E12" s="283" t="s">
        <v>493</v>
      </c>
      <c r="F12" s="26">
        <v>261.49999999999955</v>
      </c>
      <c r="G12" s="26"/>
      <c r="H12" s="26"/>
      <c r="I12" s="26">
        <f t="shared" si="0"/>
        <v>261.49999999999955</v>
      </c>
      <c r="J12" s="26" t="s">
        <v>494</v>
      </c>
    </row>
    <row r="13" spans="1:11" x14ac:dyDescent="0.3">
      <c r="A13" s="145"/>
      <c r="B13" s="282" t="s">
        <v>491</v>
      </c>
      <c r="C13" s="146" t="s">
        <v>499</v>
      </c>
      <c r="D13" s="147" t="s">
        <v>500</v>
      </c>
      <c r="E13" s="283" t="s">
        <v>493</v>
      </c>
      <c r="F13" s="26">
        <v>753.5</v>
      </c>
      <c r="G13" s="26"/>
      <c r="H13" s="26"/>
      <c r="I13" s="26">
        <f t="shared" si="0"/>
        <v>753.5</v>
      </c>
      <c r="J13" s="26" t="s">
        <v>494</v>
      </c>
    </row>
    <row r="14" spans="1:11" x14ac:dyDescent="0.3">
      <c r="A14" s="145"/>
      <c r="B14" s="282" t="s">
        <v>491</v>
      </c>
      <c r="C14" s="146" t="s">
        <v>501</v>
      </c>
      <c r="D14" s="147" t="s">
        <v>222</v>
      </c>
      <c r="E14" s="284">
        <v>40943</v>
      </c>
      <c r="F14" s="26">
        <v>0</v>
      </c>
      <c r="G14" s="26"/>
      <c r="H14" s="26"/>
      <c r="I14" s="26">
        <f t="shared" si="0"/>
        <v>0</v>
      </c>
      <c r="J14" s="26" t="s">
        <v>494</v>
      </c>
    </row>
    <row r="15" spans="1:11" x14ac:dyDescent="0.3">
      <c r="A15" s="145"/>
      <c r="B15" s="282" t="s">
        <v>502</v>
      </c>
      <c r="C15" s="146" t="s">
        <v>503</v>
      </c>
      <c r="D15" s="147" t="s">
        <v>222</v>
      </c>
      <c r="E15" s="283"/>
      <c r="F15" s="26">
        <v>65</v>
      </c>
      <c r="G15" s="26"/>
      <c r="H15" s="26">
        <v>5</v>
      </c>
      <c r="I15" s="26">
        <f t="shared" si="0"/>
        <v>60</v>
      </c>
      <c r="J15" s="26" t="s">
        <v>494</v>
      </c>
    </row>
    <row r="16" spans="1:11" x14ac:dyDescent="0.3">
      <c r="A16" s="145"/>
      <c r="B16" s="282"/>
      <c r="C16" s="146"/>
      <c r="D16" s="147"/>
      <c r="E16" s="284"/>
      <c r="F16" s="26"/>
      <c r="G16" s="26"/>
      <c r="H16" s="26"/>
      <c r="I16" s="26"/>
      <c r="J16" s="26"/>
    </row>
    <row r="17" spans="1:10" x14ac:dyDescent="0.3">
      <c r="A17" s="98"/>
      <c r="B17" s="220" t="s">
        <v>107</v>
      </c>
      <c r="C17" s="98"/>
      <c r="D17" s="98"/>
      <c r="E17" s="98"/>
      <c r="F17" s="221"/>
      <c r="G17" s="98"/>
      <c r="H17" s="98"/>
      <c r="I17" s="98"/>
      <c r="J17" s="98"/>
    </row>
    <row r="18" spans="1:10" x14ac:dyDescent="0.3">
      <c r="A18" s="98"/>
      <c r="B18" s="98"/>
      <c r="C18" s="98"/>
      <c r="D18" s="98"/>
      <c r="E18" s="98"/>
      <c r="F18" s="285"/>
      <c r="G18" s="285"/>
      <c r="H18" s="285"/>
      <c r="I18" s="285"/>
      <c r="J18" s="285"/>
    </row>
    <row r="19" spans="1:10" x14ac:dyDescent="0.3">
      <c r="A19" s="98"/>
      <c r="B19" s="98"/>
      <c r="C19" s="274"/>
      <c r="D19" s="98"/>
      <c r="E19" s="98"/>
      <c r="F19" s="274"/>
      <c r="G19" s="286"/>
      <c r="H19" s="286"/>
      <c r="I19" s="285"/>
      <c r="J19" s="285"/>
    </row>
    <row r="20" spans="1:10" x14ac:dyDescent="0.3">
      <c r="A20" s="285"/>
      <c r="B20" s="98"/>
      <c r="C20" s="222" t="s">
        <v>264</v>
      </c>
      <c r="D20" s="222"/>
      <c r="E20" s="98"/>
      <c r="F20" s="98" t="s">
        <v>269</v>
      </c>
      <c r="G20" s="285"/>
      <c r="H20" s="285"/>
      <c r="I20" s="285"/>
      <c r="J20" s="285"/>
    </row>
    <row r="21" spans="1:10" x14ac:dyDescent="0.3">
      <c r="A21" s="285"/>
      <c r="B21" s="98"/>
      <c r="C21" s="223" t="s">
        <v>140</v>
      </c>
      <c r="D21" s="98"/>
      <c r="E21" s="98"/>
      <c r="F21" s="98" t="s">
        <v>265</v>
      </c>
      <c r="G21" s="285"/>
      <c r="H21" s="285"/>
      <c r="I21" s="285"/>
      <c r="J21" s="285"/>
    </row>
    <row r="22" spans="1:10" s="287" customFormat="1" x14ac:dyDescent="0.3">
      <c r="A22" s="285"/>
      <c r="B22" s="98"/>
      <c r="C22" s="98"/>
      <c r="D22" s="223"/>
      <c r="E22" s="285"/>
      <c r="F22" s="285"/>
      <c r="G22" s="285"/>
      <c r="H22" s="285"/>
      <c r="I22" s="285"/>
      <c r="J22" s="285"/>
    </row>
    <row r="23" spans="1:10" s="287" customFormat="1" ht="12.75" x14ac:dyDescent="0.2">
      <c r="A23" s="285"/>
      <c r="B23" s="285"/>
      <c r="C23" s="285"/>
      <c r="D23" s="285"/>
      <c r="E23" s="285"/>
      <c r="F23" s="285"/>
      <c r="G23" s="285"/>
      <c r="H23" s="285"/>
      <c r="I23" s="285"/>
      <c r="J23" s="285"/>
    </row>
    <row r="24" spans="1:10" s="287" customFormat="1" ht="12.75" x14ac:dyDescent="0.2"/>
    <row r="25" spans="1:10" s="287" customFormat="1" ht="12.75" x14ac:dyDescent="0.2"/>
    <row r="26" spans="1:10" s="287" customFormat="1" ht="12.75" x14ac:dyDescent="0.2"/>
    <row r="27" spans="1:10" s="287" customFormat="1" ht="12.75" x14ac:dyDescent="0.2"/>
  </sheetData>
  <mergeCells count="3">
    <mergeCell ref="I1:J1"/>
    <mergeCell ref="I2:J2"/>
    <mergeCell ref="A5:D5"/>
  </mergeCells>
  <dataValidations count="3">
    <dataValidation allowBlank="1" showInputMessage="1" showErrorMessage="1" prompt="თვე/დღე/წელი" sqref="J10:J16 JF10:JF16 TB10:TB16 ACX10:ACX16 AMT10:AMT16 AWP10:AWP16 BGL10:BGL16 BQH10:BQH16 CAD10:CAD16 CJZ10:CJZ16 CTV10:CTV16 DDR10:DDR16 DNN10:DNN16 DXJ10:DXJ16 EHF10:EHF16 ERB10:ERB16 FAX10:FAX16 FKT10:FKT16 FUP10:FUP16 GEL10:GEL16 GOH10:GOH16 GYD10:GYD16 HHZ10:HHZ16 HRV10:HRV16 IBR10:IBR16 ILN10:ILN16 IVJ10:IVJ16 JFF10:JFF16 JPB10:JPB16 JYX10:JYX16 KIT10:KIT16 KSP10:KSP16 LCL10:LCL16 LMH10:LMH16 LWD10:LWD16 MFZ10:MFZ16 MPV10:MPV16 MZR10:MZR16 NJN10:NJN16 NTJ10:NTJ16 ODF10:ODF16 ONB10:ONB16 OWX10:OWX16 PGT10:PGT16 PQP10:PQP16 QAL10:QAL16 QKH10:QKH16 QUD10:QUD16 RDZ10:RDZ16 RNV10:RNV16 RXR10:RXR16 SHN10:SHN16 SRJ10:SRJ16 TBF10:TBF16 TLB10:TLB16 TUX10:TUX16 UET10:UET16 UOP10:UOP16 UYL10:UYL16 VIH10:VIH16 VSD10:VSD16 WBZ10:WBZ16 WLV10:WLV16 WVR10:WVR16 J65546:J65552 JF65546:JF65552 TB65546:TB65552 ACX65546:ACX65552 AMT65546:AMT65552 AWP65546:AWP65552 BGL65546:BGL65552 BQH65546:BQH65552 CAD65546:CAD65552 CJZ65546:CJZ65552 CTV65546:CTV65552 DDR65546:DDR65552 DNN65546:DNN65552 DXJ65546:DXJ65552 EHF65546:EHF65552 ERB65546:ERB65552 FAX65546:FAX65552 FKT65546:FKT65552 FUP65546:FUP65552 GEL65546:GEL65552 GOH65546:GOH65552 GYD65546:GYD65552 HHZ65546:HHZ65552 HRV65546:HRV65552 IBR65546:IBR65552 ILN65546:ILN65552 IVJ65546:IVJ65552 JFF65546:JFF65552 JPB65546:JPB65552 JYX65546:JYX65552 KIT65546:KIT65552 KSP65546:KSP65552 LCL65546:LCL65552 LMH65546:LMH65552 LWD65546:LWD65552 MFZ65546:MFZ65552 MPV65546:MPV65552 MZR65546:MZR65552 NJN65546:NJN65552 NTJ65546:NTJ65552 ODF65546:ODF65552 ONB65546:ONB65552 OWX65546:OWX65552 PGT65546:PGT65552 PQP65546:PQP65552 QAL65546:QAL65552 QKH65546:QKH65552 QUD65546:QUD65552 RDZ65546:RDZ65552 RNV65546:RNV65552 RXR65546:RXR65552 SHN65546:SHN65552 SRJ65546:SRJ65552 TBF65546:TBF65552 TLB65546:TLB65552 TUX65546:TUX65552 UET65546:UET65552 UOP65546:UOP65552 UYL65546:UYL65552 VIH65546:VIH65552 VSD65546:VSD65552 WBZ65546:WBZ65552 WLV65546:WLV65552 WVR65546:WVR65552 J131082:J131088 JF131082:JF131088 TB131082:TB131088 ACX131082:ACX131088 AMT131082:AMT131088 AWP131082:AWP131088 BGL131082:BGL131088 BQH131082:BQH131088 CAD131082:CAD131088 CJZ131082:CJZ131088 CTV131082:CTV131088 DDR131082:DDR131088 DNN131082:DNN131088 DXJ131082:DXJ131088 EHF131082:EHF131088 ERB131082:ERB131088 FAX131082:FAX131088 FKT131082:FKT131088 FUP131082:FUP131088 GEL131082:GEL131088 GOH131082:GOH131088 GYD131082:GYD131088 HHZ131082:HHZ131088 HRV131082:HRV131088 IBR131082:IBR131088 ILN131082:ILN131088 IVJ131082:IVJ131088 JFF131082:JFF131088 JPB131082:JPB131088 JYX131082:JYX131088 KIT131082:KIT131088 KSP131082:KSP131088 LCL131082:LCL131088 LMH131082:LMH131088 LWD131082:LWD131088 MFZ131082:MFZ131088 MPV131082:MPV131088 MZR131082:MZR131088 NJN131082:NJN131088 NTJ131082:NTJ131088 ODF131082:ODF131088 ONB131082:ONB131088 OWX131082:OWX131088 PGT131082:PGT131088 PQP131082:PQP131088 QAL131082:QAL131088 QKH131082:QKH131088 QUD131082:QUD131088 RDZ131082:RDZ131088 RNV131082:RNV131088 RXR131082:RXR131088 SHN131082:SHN131088 SRJ131082:SRJ131088 TBF131082:TBF131088 TLB131082:TLB131088 TUX131082:TUX131088 UET131082:UET131088 UOP131082:UOP131088 UYL131082:UYL131088 VIH131082:VIH131088 VSD131082:VSD131088 WBZ131082:WBZ131088 WLV131082:WLV131088 WVR131082:WVR131088 J196618:J196624 JF196618:JF196624 TB196618:TB196624 ACX196618:ACX196624 AMT196618:AMT196624 AWP196618:AWP196624 BGL196618:BGL196624 BQH196618:BQH196624 CAD196618:CAD196624 CJZ196618:CJZ196624 CTV196618:CTV196624 DDR196618:DDR196624 DNN196618:DNN196624 DXJ196618:DXJ196624 EHF196618:EHF196624 ERB196618:ERB196624 FAX196618:FAX196624 FKT196618:FKT196624 FUP196618:FUP196624 GEL196618:GEL196624 GOH196618:GOH196624 GYD196618:GYD196624 HHZ196618:HHZ196624 HRV196618:HRV196624 IBR196618:IBR196624 ILN196618:ILN196624 IVJ196618:IVJ196624 JFF196618:JFF196624 JPB196618:JPB196624 JYX196618:JYX196624 KIT196618:KIT196624 KSP196618:KSP196624 LCL196618:LCL196624 LMH196618:LMH196624 LWD196618:LWD196624 MFZ196618:MFZ196624 MPV196618:MPV196624 MZR196618:MZR196624 NJN196618:NJN196624 NTJ196618:NTJ196624 ODF196618:ODF196624 ONB196618:ONB196624 OWX196618:OWX196624 PGT196618:PGT196624 PQP196618:PQP196624 QAL196618:QAL196624 QKH196618:QKH196624 QUD196618:QUD196624 RDZ196618:RDZ196624 RNV196618:RNV196624 RXR196618:RXR196624 SHN196618:SHN196624 SRJ196618:SRJ196624 TBF196618:TBF196624 TLB196618:TLB196624 TUX196618:TUX196624 UET196618:UET196624 UOP196618:UOP196624 UYL196618:UYL196624 VIH196618:VIH196624 VSD196618:VSD196624 WBZ196618:WBZ196624 WLV196618:WLV196624 WVR196618:WVR196624 J262154:J262160 JF262154:JF262160 TB262154:TB262160 ACX262154:ACX262160 AMT262154:AMT262160 AWP262154:AWP262160 BGL262154:BGL262160 BQH262154:BQH262160 CAD262154:CAD262160 CJZ262154:CJZ262160 CTV262154:CTV262160 DDR262154:DDR262160 DNN262154:DNN262160 DXJ262154:DXJ262160 EHF262154:EHF262160 ERB262154:ERB262160 FAX262154:FAX262160 FKT262154:FKT262160 FUP262154:FUP262160 GEL262154:GEL262160 GOH262154:GOH262160 GYD262154:GYD262160 HHZ262154:HHZ262160 HRV262154:HRV262160 IBR262154:IBR262160 ILN262154:ILN262160 IVJ262154:IVJ262160 JFF262154:JFF262160 JPB262154:JPB262160 JYX262154:JYX262160 KIT262154:KIT262160 KSP262154:KSP262160 LCL262154:LCL262160 LMH262154:LMH262160 LWD262154:LWD262160 MFZ262154:MFZ262160 MPV262154:MPV262160 MZR262154:MZR262160 NJN262154:NJN262160 NTJ262154:NTJ262160 ODF262154:ODF262160 ONB262154:ONB262160 OWX262154:OWX262160 PGT262154:PGT262160 PQP262154:PQP262160 QAL262154:QAL262160 QKH262154:QKH262160 QUD262154:QUD262160 RDZ262154:RDZ262160 RNV262154:RNV262160 RXR262154:RXR262160 SHN262154:SHN262160 SRJ262154:SRJ262160 TBF262154:TBF262160 TLB262154:TLB262160 TUX262154:TUX262160 UET262154:UET262160 UOP262154:UOP262160 UYL262154:UYL262160 VIH262154:VIH262160 VSD262154:VSD262160 WBZ262154:WBZ262160 WLV262154:WLV262160 WVR262154:WVR262160 J327690:J327696 JF327690:JF327696 TB327690:TB327696 ACX327690:ACX327696 AMT327690:AMT327696 AWP327690:AWP327696 BGL327690:BGL327696 BQH327690:BQH327696 CAD327690:CAD327696 CJZ327690:CJZ327696 CTV327690:CTV327696 DDR327690:DDR327696 DNN327690:DNN327696 DXJ327690:DXJ327696 EHF327690:EHF327696 ERB327690:ERB327696 FAX327690:FAX327696 FKT327690:FKT327696 FUP327690:FUP327696 GEL327690:GEL327696 GOH327690:GOH327696 GYD327690:GYD327696 HHZ327690:HHZ327696 HRV327690:HRV327696 IBR327690:IBR327696 ILN327690:ILN327696 IVJ327690:IVJ327696 JFF327690:JFF327696 JPB327690:JPB327696 JYX327690:JYX327696 KIT327690:KIT327696 KSP327690:KSP327696 LCL327690:LCL327696 LMH327690:LMH327696 LWD327690:LWD327696 MFZ327690:MFZ327696 MPV327690:MPV327696 MZR327690:MZR327696 NJN327690:NJN327696 NTJ327690:NTJ327696 ODF327690:ODF327696 ONB327690:ONB327696 OWX327690:OWX327696 PGT327690:PGT327696 PQP327690:PQP327696 QAL327690:QAL327696 QKH327690:QKH327696 QUD327690:QUD327696 RDZ327690:RDZ327696 RNV327690:RNV327696 RXR327690:RXR327696 SHN327690:SHN327696 SRJ327690:SRJ327696 TBF327690:TBF327696 TLB327690:TLB327696 TUX327690:TUX327696 UET327690:UET327696 UOP327690:UOP327696 UYL327690:UYL327696 VIH327690:VIH327696 VSD327690:VSD327696 WBZ327690:WBZ327696 WLV327690:WLV327696 WVR327690:WVR327696 J393226:J393232 JF393226:JF393232 TB393226:TB393232 ACX393226:ACX393232 AMT393226:AMT393232 AWP393226:AWP393232 BGL393226:BGL393232 BQH393226:BQH393232 CAD393226:CAD393232 CJZ393226:CJZ393232 CTV393226:CTV393232 DDR393226:DDR393232 DNN393226:DNN393232 DXJ393226:DXJ393232 EHF393226:EHF393232 ERB393226:ERB393232 FAX393226:FAX393232 FKT393226:FKT393232 FUP393226:FUP393232 GEL393226:GEL393232 GOH393226:GOH393232 GYD393226:GYD393232 HHZ393226:HHZ393232 HRV393226:HRV393232 IBR393226:IBR393232 ILN393226:ILN393232 IVJ393226:IVJ393232 JFF393226:JFF393232 JPB393226:JPB393232 JYX393226:JYX393232 KIT393226:KIT393232 KSP393226:KSP393232 LCL393226:LCL393232 LMH393226:LMH393232 LWD393226:LWD393232 MFZ393226:MFZ393232 MPV393226:MPV393232 MZR393226:MZR393232 NJN393226:NJN393232 NTJ393226:NTJ393232 ODF393226:ODF393232 ONB393226:ONB393232 OWX393226:OWX393232 PGT393226:PGT393232 PQP393226:PQP393232 QAL393226:QAL393232 QKH393226:QKH393232 QUD393226:QUD393232 RDZ393226:RDZ393232 RNV393226:RNV393232 RXR393226:RXR393232 SHN393226:SHN393232 SRJ393226:SRJ393232 TBF393226:TBF393232 TLB393226:TLB393232 TUX393226:TUX393232 UET393226:UET393232 UOP393226:UOP393232 UYL393226:UYL393232 VIH393226:VIH393232 VSD393226:VSD393232 WBZ393226:WBZ393232 WLV393226:WLV393232 WVR393226:WVR393232 J458762:J458768 JF458762:JF458768 TB458762:TB458768 ACX458762:ACX458768 AMT458762:AMT458768 AWP458762:AWP458768 BGL458762:BGL458768 BQH458762:BQH458768 CAD458762:CAD458768 CJZ458762:CJZ458768 CTV458762:CTV458768 DDR458762:DDR458768 DNN458762:DNN458768 DXJ458762:DXJ458768 EHF458762:EHF458768 ERB458762:ERB458768 FAX458762:FAX458768 FKT458762:FKT458768 FUP458762:FUP458768 GEL458762:GEL458768 GOH458762:GOH458768 GYD458762:GYD458768 HHZ458762:HHZ458768 HRV458762:HRV458768 IBR458762:IBR458768 ILN458762:ILN458768 IVJ458762:IVJ458768 JFF458762:JFF458768 JPB458762:JPB458768 JYX458762:JYX458768 KIT458762:KIT458768 KSP458762:KSP458768 LCL458762:LCL458768 LMH458762:LMH458768 LWD458762:LWD458768 MFZ458762:MFZ458768 MPV458762:MPV458768 MZR458762:MZR458768 NJN458762:NJN458768 NTJ458762:NTJ458768 ODF458762:ODF458768 ONB458762:ONB458768 OWX458762:OWX458768 PGT458762:PGT458768 PQP458762:PQP458768 QAL458762:QAL458768 QKH458762:QKH458768 QUD458762:QUD458768 RDZ458762:RDZ458768 RNV458762:RNV458768 RXR458762:RXR458768 SHN458762:SHN458768 SRJ458762:SRJ458768 TBF458762:TBF458768 TLB458762:TLB458768 TUX458762:TUX458768 UET458762:UET458768 UOP458762:UOP458768 UYL458762:UYL458768 VIH458762:VIH458768 VSD458762:VSD458768 WBZ458762:WBZ458768 WLV458762:WLV458768 WVR458762:WVR458768 J524298:J524304 JF524298:JF524304 TB524298:TB524304 ACX524298:ACX524304 AMT524298:AMT524304 AWP524298:AWP524304 BGL524298:BGL524304 BQH524298:BQH524304 CAD524298:CAD524304 CJZ524298:CJZ524304 CTV524298:CTV524304 DDR524298:DDR524304 DNN524298:DNN524304 DXJ524298:DXJ524304 EHF524298:EHF524304 ERB524298:ERB524304 FAX524298:FAX524304 FKT524298:FKT524304 FUP524298:FUP524304 GEL524298:GEL524304 GOH524298:GOH524304 GYD524298:GYD524304 HHZ524298:HHZ524304 HRV524298:HRV524304 IBR524298:IBR524304 ILN524298:ILN524304 IVJ524298:IVJ524304 JFF524298:JFF524304 JPB524298:JPB524304 JYX524298:JYX524304 KIT524298:KIT524304 KSP524298:KSP524304 LCL524298:LCL524304 LMH524298:LMH524304 LWD524298:LWD524304 MFZ524298:MFZ524304 MPV524298:MPV524304 MZR524298:MZR524304 NJN524298:NJN524304 NTJ524298:NTJ524304 ODF524298:ODF524304 ONB524298:ONB524304 OWX524298:OWX524304 PGT524298:PGT524304 PQP524298:PQP524304 QAL524298:QAL524304 QKH524298:QKH524304 QUD524298:QUD524304 RDZ524298:RDZ524304 RNV524298:RNV524304 RXR524298:RXR524304 SHN524298:SHN524304 SRJ524298:SRJ524304 TBF524298:TBF524304 TLB524298:TLB524304 TUX524298:TUX524304 UET524298:UET524304 UOP524298:UOP524304 UYL524298:UYL524304 VIH524298:VIH524304 VSD524298:VSD524304 WBZ524298:WBZ524304 WLV524298:WLV524304 WVR524298:WVR524304 J589834:J589840 JF589834:JF589840 TB589834:TB589840 ACX589834:ACX589840 AMT589834:AMT589840 AWP589834:AWP589840 BGL589834:BGL589840 BQH589834:BQH589840 CAD589834:CAD589840 CJZ589834:CJZ589840 CTV589834:CTV589840 DDR589834:DDR589840 DNN589834:DNN589840 DXJ589834:DXJ589840 EHF589834:EHF589840 ERB589834:ERB589840 FAX589834:FAX589840 FKT589834:FKT589840 FUP589834:FUP589840 GEL589834:GEL589840 GOH589834:GOH589840 GYD589834:GYD589840 HHZ589834:HHZ589840 HRV589834:HRV589840 IBR589834:IBR589840 ILN589834:ILN589840 IVJ589834:IVJ589840 JFF589834:JFF589840 JPB589834:JPB589840 JYX589834:JYX589840 KIT589834:KIT589840 KSP589834:KSP589840 LCL589834:LCL589840 LMH589834:LMH589840 LWD589834:LWD589840 MFZ589834:MFZ589840 MPV589834:MPV589840 MZR589834:MZR589840 NJN589834:NJN589840 NTJ589834:NTJ589840 ODF589834:ODF589840 ONB589834:ONB589840 OWX589834:OWX589840 PGT589834:PGT589840 PQP589834:PQP589840 QAL589834:QAL589840 QKH589834:QKH589840 QUD589834:QUD589840 RDZ589834:RDZ589840 RNV589834:RNV589840 RXR589834:RXR589840 SHN589834:SHN589840 SRJ589834:SRJ589840 TBF589834:TBF589840 TLB589834:TLB589840 TUX589834:TUX589840 UET589834:UET589840 UOP589834:UOP589840 UYL589834:UYL589840 VIH589834:VIH589840 VSD589834:VSD589840 WBZ589834:WBZ589840 WLV589834:WLV589840 WVR589834:WVR589840 J655370:J655376 JF655370:JF655376 TB655370:TB655376 ACX655370:ACX655376 AMT655370:AMT655376 AWP655370:AWP655376 BGL655370:BGL655376 BQH655370:BQH655376 CAD655370:CAD655376 CJZ655370:CJZ655376 CTV655370:CTV655376 DDR655370:DDR655376 DNN655370:DNN655376 DXJ655370:DXJ655376 EHF655370:EHF655376 ERB655370:ERB655376 FAX655370:FAX655376 FKT655370:FKT655376 FUP655370:FUP655376 GEL655370:GEL655376 GOH655370:GOH655376 GYD655370:GYD655376 HHZ655370:HHZ655376 HRV655370:HRV655376 IBR655370:IBR655376 ILN655370:ILN655376 IVJ655370:IVJ655376 JFF655370:JFF655376 JPB655370:JPB655376 JYX655370:JYX655376 KIT655370:KIT655376 KSP655370:KSP655376 LCL655370:LCL655376 LMH655370:LMH655376 LWD655370:LWD655376 MFZ655370:MFZ655376 MPV655370:MPV655376 MZR655370:MZR655376 NJN655370:NJN655376 NTJ655370:NTJ655376 ODF655370:ODF655376 ONB655370:ONB655376 OWX655370:OWX655376 PGT655370:PGT655376 PQP655370:PQP655376 QAL655370:QAL655376 QKH655370:QKH655376 QUD655370:QUD655376 RDZ655370:RDZ655376 RNV655370:RNV655376 RXR655370:RXR655376 SHN655370:SHN655376 SRJ655370:SRJ655376 TBF655370:TBF655376 TLB655370:TLB655376 TUX655370:TUX655376 UET655370:UET655376 UOP655370:UOP655376 UYL655370:UYL655376 VIH655370:VIH655376 VSD655370:VSD655376 WBZ655370:WBZ655376 WLV655370:WLV655376 WVR655370:WVR655376 J720906:J720912 JF720906:JF720912 TB720906:TB720912 ACX720906:ACX720912 AMT720906:AMT720912 AWP720906:AWP720912 BGL720906:BGL720912 BQH720906:BQH720912 CAD720906:CAD720912 CJZ720906:CJZ720912 CTV720906:CTV720912 DDR720906:DDR720912 DNN720906:DNN720912 DXJ720906:DXJ720912 EHF720906:EHF720912 ERB720906:ERB720912 FAX720906:FAX720912 FKT720906:FKT720912 FUP720906:FUP720912 GEL720906:GEL720912 GOH720906:GOH720912 GYD720906:GYD720912 HHZ720906:HHZ720912 HRV720906:HRV720912 IBR720906:IBR720912 ILN720906:ILN720912 IVJ720906:IVJ720912 JFF720906:JFF720912 JPB720906:JPB720912 JYX720906:JYX720912 KIT720906:KIT720912 KSP720906:KSP720912 LCL720906:LCL720912 LMH720906:LMH720912 LWD720906:LWD720912 MFZ720906:MFZ720912 MPV720906:MPV720912 MZR720906:MZR720912 NJN720906:NJN720912 NTJ720906:NTJ720912 ODF720906:ODF720912 ONB720906:ONB720912 OWX720906:OWX720912 PGT720906:PGT720912 PQP720906:PQP720912 QAL720906:QAL720912 QKH720906:QKH720912 QUD720906:QUD720912 RDZ720906:RDZ720912 RNV720906:RNV720912 RXR720906:RXR720912 SHN720906:SHN720912 SRJ720906:SRJ720912 TBF720906:TBF720912 TLB720906:TLB720912 TUX720906:TUX720912 UET720906:UET720912 UOP720906:UOP720912 UYL720906:UYL720912 VIH720906:VIH720912 VSD720906:VSD720912 WBZ720906:WBZ720912 WLV720906:WLV720912 WVR720906:WVR720912 J786442:J786448 JF786442:JF786448 TB786442:TB786448 ACX786442:ACX786448 AMT786442:AMT786448 AWP786442:AWP786448 BGL786442:BGL786448 BQH786442:BQH786448 CAD786442:CAD786448 CJZ786442:CJZ786448 CTV786442:CTV786448 DDR786442:DDR786448 DNN786442:DNN786448 DXJ786442:DXJ786448 EHF786442:EHF786448 ERB786442:ERB786448 FAX786442:FAX786448 FKT786442:FKT786448 FUP786442:FUP786448 GEL786442:GEL786448 GOH786442:GOH786448 GYD786442:GYD786448 HHZ786442:HHZ786448 HRV786442:HRV786448 IBR786442:IBR786448 ILN786442:ILN786448 IVJ786442:IVJ786448 JFF786442:JFF786448 JPB786442:JPB786448 JYX786442:JYX786448 KIT786442:KIT786448 KSP786442:KSP786448 LCL786442:LCL786448 LMH786442:LMH786448 LWD786442:LWD786448 MFZ786442:MFZ786448 MPV786442:MPV786448 MZR786442:MZR786448 NJN786442:NJN786448 NTJ786442:NTJ786448 ODF786442:ODF786448 ONB786442:ONB786448 OWX786442:OWX786448 PGT786442:PGT786448 PQP786442:PQP786448 QAL786442:QAL786448 QKH786442:QKH786448 QUD786442:QUD786448 RDZ786442:RDZ786448 RNV786442:RNV786448 RXR786442:RXR786448 SHN786442:SHN786448 SRJ786442:SRJ786448 TBF786442:TBF786448 TLB786442:TLB786448 TUX786442:TUX786448 UET786442:UET786448 UOP786442:UOP786448 UYL786442:UYL786448 VIH786442:VIH786448 VSD786442:VSD786448 WBZ786442:WBZ786448 WLV786442:WLV786448 WVR786442:WVR786448 J851978:J851984 JF851978:JF851984 TB851978:TB851984 ACX851978:ACX851984 AMT851978:AMT851984 AWP851978:AWP851984 BGL851978:BGL851984 BQH851978:BQH851984 CAD851978:CAD851984 CJZ851978:CJZ851984 CTV851978:CTV851984 DDR851978:DDR851984 DNN851978:DNN851984 DXJ851978:DXJ851984 EHF851978:EHF851984 ERB851978:ERB851984 FAX851978:FAX851984 FKT851978:FKT851984 FUP851978:FUP851984 GEL851978:GEL851984 GOH851978:GOH851984 GYD851978:GYD851984 HHZ851978:HHZ851984 HRV851978:HRV851984 IBR851978:IBR851984 ILN851978:ILN851984 IVJ851978:IVJ851984 JFF851978:JFF851984 JPB851978:JPB851984 JYX851978:JYX851984 KIT851978:KIT851984 KSP851978:KSP851984 LCL851978:LCL851984 LMH851978:LMH851984 LWD851978:LWD851984 MFZ851978:MFZ851984 MPV851978:MPV851984 MZR851978:MZR851984 NJN851978:NJN851984 NTJ851978:NTJ851984 ODF851978:ODF851984 ONB851978:ONB851984 OWX851978:OWX851984 PGT851978:PGT851984 PQP851978:PQP851984 QAL851978:QAL851984 QKH851978:QKH851984 QUD851978:QUD851984 RDZ851978:RDZ851984 RNV851978:RNV851984 RXR851978:RXR851984 SHN851978:SHN851984 SRJ851978:SRJ851984 TBF851978:TBF851984 TLB851978:TLB851984 TUX851978:TUX851984 UET851978:UET851984 UOP851978:UOP851984 UYL851978:UYL851984 VIH851978:VIH851984 VSD851978:VSD851984 WBZ851978:WBZ851984 WLV851978:WLV851984 WVR851978:WVR851984 J917514:J917520 JF917514:JF917520 TB917514:TB917520 ACX917514:ACX917520 AMT917514:AMT917520 AWP917514:AWP917520 BGL917514:BGL917520 BQH917514:BQH917520 CAD917514:CAD917520 CJZ917514:CJZ917520 CTV917514:CTV917520 DDR917514:DDR917520 DNN917514:DNN917520 DXJ917514:DXJ917520 EHF917514:EHF917520 ERB917514:ERB917520 FAX917514:FAX917520 FKT917514:FKT917520 FUP917514:FUP917520 GEL917514:GEL917520 GOH917514:GOH917520 GYD917514:GYD917520 HHZ917514:HHZ917520 HRV917514:HRV917520 IBR917514:IBR917520 ILN917514:ILN917520 IVJ917514:IVJ917520 JFF917514:JFF917520 JPB917514:JPB917520 JYX917514:JYX917520 KIT917514:KIT917520 KSP917514:KSP917520 LCL917514:LCL917520 LMH917514:LMH917520 LWD917514:LWD917520 MFZ917514:MFZ917520 MPV917514:MPV917520 MZR917514:MZR917520 NJN917514:NJN917520 NTJ917514:NTJ917520 ODF917514:ODF917520 ONB917514:ONB917520 OWX917514:OWX917520 PGT917514:PGT917520 PQP917514:PQP917520 QAL917514:QAL917520 QKH917514:QKH917520 QUD917514:QUD917520 RDZ917514:RDZ917520 RNV917514:RNV917520 RXR917514:RXR917520 SHN917514:SHN917520 SRJ917514:SRJ917520 TBF917514:TBF917520 TLB917514:TLB917520 TUX917514:TUX917520 UET917514:UET917520 UOP917514:UOP917520 UYL917514:UYL917520 VIH917514:VIH917520 VSD917514:VSD917520 WBZ917514:WBZ917520 WLV917514:WLV917520 WVR917514:WVR917520 J983050:J983056 JF983050:JF983056 TB983050:TB983056 ACX983050:ACX983056 AMT983050:AMT983056 AWP983050:AWP983056 BGL983050:BGL983056 BQH983050:BQH983056 CAD983050:CAD983056 CJZ983050:CJZ983056 CTV983050:CTV983056 DDR983050:DDR983056 DNN983050:DNN983056 DXJ983050:DXJ983056 EHF983050:EHF983056 ERB983050:ERB983056 FAX983050:FAX983056 FKT983050:FKT983056 FUP983050:FUP983056 GEL983050:GEL983056 GOH983050:GOH983056 GYD983050:GYD983056 HHZ983050:HHZ983056 HRV983050:HRV983056 IBR983050:IBR983056 ILN983050:ILN983056 IVJ983050:IVJ983056 JFF983050:JFF983056 JPB983050:JPB983056 JYX983050:JYX983056 KIT983050:KIT983056 KSP983050:KSP983056 LCL983050:LCL983056 LMH983050:LMH983056 LWD983050:LWD983056 MFZ983050:MFZ983056 MPV983050:MPV983056 MZR983050:MZR983056 NJN983050:NJN983056 NTJ983050:NTJ983056 ODF983050:ODF983056 ONB983050:ONB983056 OWX983050:OWX983056 PGT983050:PGT983056 PQP983050:PQP983056 QAL983050:QAL983056 QKH983050:QKH983056 QUD983050:QUD983056 RDZ983050:RDZ983056 RNV983050:RNV983056 RXR983050:RXR983056 SHN983050:SHN983056 SRJ983050:SRJ983056 TBF983050:TBF983056 TLB983050:TLB983056 TUX983050:TUX983056 UET983050:UET983056 UOP983050:UOP983056 UYL983050:UYL983056 VIH983050:VIH983056 VSD983050:VSD983056 WBZ983050:WBZ983056 WLV983050:WLV983056 WVR983050:WVR983056"/>
    <dataValidation allowBlank="1" showInputMessage="1" showErrorMessage="1" error="თვე/დღე/წელი" prompt="თვე/დღე/წელი" sqref="E10:E16 JA10:JA16 SW10:SW16 ACS10:ACS16 AMO10:AMO16 AWK10:AWK16 BGG10:BGG16 BQC10:BQC16 BZY10:BZY16 CJU10:CJU16 CTQ10:CTQ16 DDM10:DDM16 DNI10:DNI16 DXE10:DXE16 EHA10:EHA16 EQW10:EQW16 FAS10:FAS16 FKO10:FKO16 FUK10:FUK16 GEG10:GEG16 GOC10:GOC16 GXY10:GXY16 HHU10:HHU16 HRQ10:HRQ16 IBM10:IBM16 ILI10:ILI16 IVE10:IVE16 JFA10:JFA16 JOW10:JOW16 JYS10:JYS16 KIO10:KIO16 KSK10:KSK16 LCG10:LCG16 LMC10:LMC16 LVY10:LVY16 MFU10:MFU16 MPQ10:MPQ16 MZM10:MZM16 NJI10:NJI16 NTE10:NTE16 ODA10:ODA16 OMW10:OMW16 OWS10:OWS16 PGO10:PGO16 PQK10:PQK16 QAG10:QAG16 QKC10:QKC16 QTY10:QTY16 RDU10:RDU16 RNQ10:RNQ16 RXM10:RXM16 SHI10:SHI16 SRE10:SRE16 TBA10:TBA16 TKW10:TKW16 TUS10:TUS16 UEO10:UEO16 UOK10:UOK16 UYG10:UYG16 VIC10:VIC16 VRY10:VRY16 WBU10:WBU16 WLQ10:WLQ16 WVM10:WVM16 E65546:E65552 JA65546:JA65552 SW65546:SW65552 ACS65546:ACS65552 AMO65546:AMO65552 AWK65546:AWK65552 BGG65546:BGG65552 BQC65546:BQC65552 BZY65546:BZY65552 CJU65546:CJU65552 CTQ65546:CTQ65552 DDM65546:DDM65552 DNI65546:DNI65552 DXE65546:DXE65552 EHA65546:EHA65552 EQW65546:EQW65552 FAS65546:FAS65552 FKO65546:FKO65552 FUK65546:FUK65552 GEG65546:GEG65552 GOC65546:GOC65552 GXY65546:GXY65552 HHU65546:HHU65552 HRQ65546:HRQ65552 IBM65546:IBM65552 ILI65546:ILI65552 IVE65546:IVE65552 JFA65546:JFA65552 JOW65546:JOW65552 JYS65546:JYS65552 KIO65546:KIO65552 KSK65546:KSK65552 LCG65546:LCG65552 LMC65546:LMC65552 LVY65546:LVY65552 MFU65546:MFU65552 MPQ65546:MPQ65552 MZM65546:MZM65552 NJI65546:NJI65552 NTE65546:NTE65552 ODA65546:ODA65552 OMW65546:OMW65552 OWS65546:OWS65552 PGO65546:PGO65552 PQK65546:PQK65552 QAG65546:QAG65552 QKC65546:QKC65552 QTY65546:QTY65552 RDU65546:RDU65552 RNQ65546:RNQ65552 RXM65546:RXM65552 SHI65546:SHI65552 SRE65546:SRE65552 TBA65546:TBA65552 TKW65546:TKW65552 TUS65546:TUS65552 UEO65546:UEO65552 UOK65546:UOK65552 UYG65546:UYG65552 VIC65546:VIC65552 VRY65546:VRY65552 WBU65546:WBU65552 WLQ65546:WLQ65552 WVM65546:WVM65552 E131082:E131088 JA131082:JA131088 SW131082:SW131088 ACS131082:ACS131088 AMO131082:AMO131088 AWK131082:AWK131088 BGG131082:BGG131088 BQC131082:BQC131088 BZY131082:BZY131088 CJU131082:CJU131088 CTQ131082:CTQ131088 DDM131082:DDM131088 DNI131082:DNI131088 DXE131082:DXE131088 EHA131082:EHA131088 EQW131082:EQW131088 FAS131082:FAS131088 FKO131082:FKO131088 FUK131082:FUK131088 GEG131082:GEG131088 GOC131082:GOC131088 GXY131082:GXY131088 HHU131082:HHU131088 HRQ131082:HRQ131088 IBM131082:IBM131088 ILI131082:ILI131088 IVE131082:IVE131088 JFA131082:JFA131088 JOW131082:JOW131088 JYS131082:JYS131088 KIO131082:KIO131088 KSK131082:KSK131088 LCG131082:LCG131088 LMC131082:LMC131088 LVY131082:LVY131088 MFU131082:MFU131088 MPQ131082:MPQ131088 MZM131082:MZM131088 NJI131082:NJI131088 NTE131082:NTE131088 ODA131082:ODA131088 OMW131082:OMW131088 OWS131082:OWS131088 PGO131082:PGO131088 PQK131082:PQK131088 QAG131082:QAG131088 QKC131082:QKC131088 QTY131082:QTY131088 RDU131082:RDU131088 RNQ131082:RNQ131088 RXM131082:RXM131088 SHI131082:SHI131088 SRE131082:SRE131088 TBA131082:TBA131088 TKW131082:TKW131088 TUS131082:TUS131088 UEO131082:UEO131088 UOK131082:UOK131088 UYG131082:UYG131088 VIC131082:VIC131088 VRY131082:VRY131088 WBU131082:WBU131088 WLQ131082:WLQ131088 WVM131082:WVM131088 E196618:E196624 JA196618:JA196624 SW196618:SW196624 ACS196618:ACS196624 AMO196618:AMO196624 AWK196618:AWK196624 BGG196618:BGG196624 BQC196618:BQC196624 BZY196618:BZY196624 CJU196618:CJU196624 CTQ196618:CTQ196624 DDM196618:DDM196624 DNI196618:DNI196624 DXE196618:DXE196624 EHA196618:EHA196624 EQW196618:EQW196624 FAS196618:FAS196624 FKO196618:FKO196624 FUK196618:FUK196624 GEG196618:GEG196624 GOC196618:GOC196624 GXY196618:GXY196624 HHU196618:HHU196624 HRQ196618:HRQ196624 IBM196618:IBM196624 ILI196618:ILI196624 IVE196618:IVE196624 JFA196618:JFA196624 JOW196618:JOW196624 JYS196618:JYS196624 KIO196618:KIO196624 KSK196618:KSK196624 LCG196618:LCG196624 LMC196618:LMC196624 LVY196618:LVY196624 MFU196618:MFU196624 MPQ196618:MPQ196624 MZM196618:MZM196624 NJI196618:NJI196624 NTE196618:NTE196624 ODA196618:ODA196624 OMW196618:OMW196624 OWS196618:OWS196624 PGO196618:PGO196624 PQK196618:PQK196624 QAG196618:QAG196624 QKC196618:QKC196624 QTY196618:QTY196624 RDU196618:RDU196624 RNQ196618:RNQ196624 RXM196618:RXM196624 SHI196618:SHI196624 SRE196618:SRE196624 TBA196618:TBA196624 TKW196618:TKW196624 TUS196618:TUS196624 UEO196618:UEO196624 UOK196618:UOK196624 UYG196618:UYG196624 VIC196618:VIC196624 VRY196618:VRY196624 WBU196618:WBU196624 WLQ196618:WLQ196624 WVM196618:WVM196624 E262154:E262160 JA262154:JA262160 SW262154:SW262160 ACS262154:ACS262160 AMO262154:AMO262160 AWK262154:AWK262160 BGG262154:BGG262160 BQC262154:BQC262160 BZY262154:BZY262160 CJU262154:CJU262160 CTQ262154:CTQ262160 DDM262154:DDM262160 DNI262154:DNI262160 DXE262154:DXE262160 EHA262154:EHA262160 EQW262154:EQW262160 FAS262154:FAS262160 FKO262154:FKO262160 FUK262154:FUK262160 GEG262154:GEG262160 GOC262154:GOC262160 GXY262154:GXY262160 HHU262154:HHU262160 HRQ262154:HRQ262160 IBM262154:IBM262160 ILI262154:ILI262160 IVE262154:IVE262160 JFA262154:JFA262160 JOW262154:JOW262160 JYS262154:JYS262160 KIO262154:KIO262160 KSK262154:KSK262160 LCG262154:LCG262160 LMC262154:LMC262160 LVY262154:LVY262160 MFU262154:MFU262160 MPQ262154:MPQ262160 MZM262154:MZM262160 NJI262154:NJI262160 NTE262154:NTE262160 ODA262154:ODA262160 OMW262154:OMW262160 OWS262154:OWS262160 PGO262154:PGO262160 PQK262154:PQK262160 QAG262154:QAG262160 QKC262154:QKC262160 QTY262154:QTY262160 RDU262154:RDU262160 RNQ262154:RNQ262160 RXM262154:RXM262160 SHI262154:SHI262160 SRE262154:SRE262160 TBA262154:TBA262160 TKW262154:TKW262160 TUS262154:TUS262160 UEO262154:UEO262160 UOK262154:UOK262160 UYG262154:UYG262160 VIC262154:VIC262160 VRY262154:VRY262160 WBU262154:WBU262160 WLQ262154:WLQ262160 WVM262154:WVM262160 E327690:E327696 JA327690:JA327696 SW327690:SW327696 ACS327690:ACS327696 AMO327690:AMO327696 AWK327690:AWK327696 BGG327690:BGG327696 BQC327690:BQC327696 BZY327690:BZY327696 CJU327690:CJU327696 CTQ327690:CTQ327696 DDM327690:DDM327696 DNI327690:DNI327696 DXE327690:DXE327696 EHA327690:EHA327696 EQW327690:EQW327696 FAS327690:FAS327696 FKO327690:FKO327696 FUK327690:FUK327696 GEG327690:GEG327696 GOC327690:GOC327696 GXY327690:GXY327696 HHU327690:HHU327696 HRQ327690:HRQ327696 IBM327690:IBM327696 ILI327690:ILI327696 IVE327690:IVE327696 JFA327690:JFA327696 JOW327690:JOW327696 JYS327690:JYS327696 KIO327690:KIO327696 KSK327690:KSK327696 LCG327690:LCG327696 LMC327690:LMC327696 LVY327690:LVY327696 MFU327690:MFU327696 MPQ327690:MPQ327696 MZM327690:MZM327696 NJI327690:NJI327696 NTE327690:NTE327696 ODA327690:ODA327696 OMW327690:OMW327696 OWS327690:OWS327696 PGO327690:PGO327696 PQK327690:PQK327696 QAG327690:QAG327696 QKC327690:QKC327696 QTY327690:QTY327696 RDU327690:RDU327696 RNQ327690:RNQ327696 RXM327690:RXM327696 SHI327690:SHI327696 SRE327690:SRE327696 TBA327690:TBA327696 TKW327690:TKW327696 TUS327690:TUS327696 UEO327690:UEO327696 UOK327690:UOK327696 UYG327690:UYG327696 VIC327690:VIC327696 VRY327690:VRY327696 WBU327690:WBU327696 WLQ327690:WLQ327696 WVM327690:WVM327696 E393226:E393232 JA393226:JA393232 SW393226:SW393232 ACS393226:ACS393232 AMO393226:AMO393232 AWK393226:AWK393232 BGG393226:BGG393232 BQC393226:BQC393232 BZY393226:BZY393232 CJU393226:CJU393232 CTQ393226:CTQ393232 DDM393226:DDM393232 DNI393226:DNI393232 DXE393226:DXE393232 EHA393226:EHA393232 EQW393226:EQW393232 FAS393226:FAS393232 FKO393226:FKO393232 FUK393226:FUK393232 GEG393226:GEG393232 GOC393226:GOC393232 GXY393226:GXY393232 HHU393226:HHU393232 HRQ393226:HRQ393232 IBM393226:IBM393232 ILI393226:ILI393232 IVE393226:IVE393232 JFA393226:JFA393232 JOW393226:JOW393232 JYS393226:JYS393232 KIO393226:KIO393232 KSK393226:KSK393232 LCG393226:LCG393232 LMC393226:LMC393232 LVY393226:LVY393232 MFU393226:MFU393232 MPQ393226:MPQ393232 MZM393226:MZM393232 NJI393226:NJI393232 NTE393226:NTE393232 ODA393226:ODA393232 OMW393226:OMW393232 OWS393226:OWS393232 PGO393226:PGO393232 PQK393226:PQK393232 QAG393226:QAG393232 QKC393226:QKC393232 QTY393226:QTY393232 RDU393226:RDU393232 RNQ393226:RNQ393232 RXM393226:RXM393232 SHI393226:SHI393232 SRE393226:SRE393232 TBA393226:TBA393232 TKW393226:TKW393232 TUS393226:TUS393232 UEO393226:UEO393232 UOK393226:UOK393232 UYG393226:UYG393232 VIC393226:VIC393232 VRY393226:VRY393232 WBU393226:WBU393232 WLQ393226:WLQ393232 WVM393226:WVM393232 E458762:E458768 JA458762:JA458768 SW458762:SW458768 ACS458762:ACS458768 AMO458762:AMO458768 AWK458762:AWK458768 BGG458762:BGG458768 BQC458762:BQC458768 BZY458762:BZY458768 CJU458762:CJU458768 CTQ458762:CTQ458768 DDM458762:DDM458768 DNI458762:DNI458768 DXE458762:DXE458768 EHA458762:EHA458768 EQW458762:EQW458768 FAS458762:FAS458768 FKO458762:FKO458768 FUK458762:FUK458768 GEG458762:GEG458768 GOC458762:GOC458768 GXY458762:GXY458768 HHU458762:HHU458768 HRQ458762:HRQ458768 IBM458762:IBM458768 ILI458762:ILI458768 IVE458762:IVE458768 JFA458762:JFA458768 JOW458762:JOW458768 JYS458762:JYS458768 KIO458762:KIO458768 KSK458762:KSK458768 LCG458762:LCG458768 LMC458762:LMC458768 LVY458762:LVY458768 MFU458762:MFU458768 MPQ458762:MPQ458768 MZM458762:MZM458768 NJI458762:NJI458768 NTE458762:NTE458768 ODA458762:ODA458768 OMW458762:OMW458768 OWS458762:OWS458768 PGO458762:PGO458768 PQK458762:PQK458768 QAG458762:QAG458768 QKC458762:QKC458768 QTY458762:QTY458768 RDU458762:RDU458768 RNQ458762:RNQ458768 RXM458762:RXM458768 SHI458762:SHI458768 SRE458762:SRE458768 TBA458762:TBA458768 TKW458762:TKW458768 TUS458762:TUS458768 UEO458762:UEO458768 UOK458762:UOK458768 UYG458762:UYG458768 VIC458762:VIC458768 VRY458762:VRY458768 WBU458762:WBU458768 WLQ458762:WLQ458768 WVM458762:WVM458768 E524298:E524304 JA524298:JA524304 SW524298:SW524304 ACS524298:ACS524304 AMO524298:AMO524304 AWK524298:AWK524304 BGG524298:BGG524304 BQC524298:BQC524304 BZY524298:BZY524304 CJU524298:CJU524304 CTQ524298:CTQ524304 DDM524298:DDM524304 DNI524298:DNI524304 DXE524298:DXE524304 EHA524298:EHA524304 EQW524298:EQW524304 FAS524298:FAS524304 FKO524298:FKO524304 FUK524298:FUK524304 GEG524298:GEG524304 GOC524298:GOC524304 GXY524298:GXY524304 HHU524298:HHU524304 HRQ524298:HRQ524304 IBM524298:IBM524304 ILI524298:ILI524304 IVE524298:IVE524304 JFA524298:JFA524304 JOW524298:JOW524304 JYS524298:JYS524304 KIO524298:KIO524304 KSK524298:KSK524304 LCG524298:LCG524304 LMC524298:LMC524304 LVY524298:LVY524304 MFU524298:MFU524304 MPQ524298:MPQ524304 MZM524298:MZM524304 NJI524298:NJI524304 NTE524298:NTE524304 ODA524298:ODA524304 OMW524298:OMW524304 OWS524298:OWS524304 PGO524298:PGO524304 PQK524298:PQK524304 QAG524298:QAG524304 QKC524298:QKC524304 QTY524298:QTY524304 RDU524298:RDU524304 RNQ524298:RNQ524304 RXM524298:RXM524304 SHI524298:SHI524304 SRE524298:SRE524304 TBA524298:TBA524304 TKW524298:TKW524304 TUS524298:TUS524304 UEO524298:UEO524304 UOK524298:UOK524304 UYG524298:UYG524304 VIC524298:VIC524304 VRY524298:VRY524304 WBU524298:WBU524304 WLQ524298:WLQ524304 WVM524298:WVM524304 E589834:E589840 JA589834:JA589840 SW589834:SW589840 ACS589834:ACS589840 AMO589834:AMO589840 AWK589834:AWK589840 BGG589834:BGG589840 BQC589834:BQC589840 BZY589834:BZY589840 CJU589834:CJU589840 CTQ589834:CTQ589840 DDM589834:DDM589840 DNI589834:DNI589840 DXE589834:DXE589840 EHA589834:EHA589840 EQW589834:EQW589840 FAS589834:FAS589840 FKO589834:FKO589840 FUK589834:FUK589840 GEG589834:GEG589840 GOC589834:GOC589840 GXY589834:GXY589840 HHU589834:HHU589840 HRQ589834:HRQ589840 IBM589834:IBM589840 ILI589834:ILI589840 IVE589834:IVE589840 JFA589834:JFA589840 JOW589834:JOW589840 JYS589834:JYS589840 KIO589834:KIO589840 KSK589834:KSK589840 LCG589834:LCG589840 LMC589834:LMC589840 LVY589834:LVY589840 MFU589834:MFU589840 MPQ589834:MPQ589840 MZM589834:MZM589840 NJI589834:NJI589840 NTE589834:NTE589840 ODA589834:ODA589840 OMW589834:OMW589840 OWS589834:OWS589840 PGO589834:PGO589840 PQK589834:PQK589840 QAG589834:QAG589840 QKC589834:QKC589840 QTY589834:QTY589840 RDU589834:RDU589840 RNQ589834:RNQ589840 RXM589834:RXM589840 SHI589834:SHI589840 SRE589834:SRE589840 TBA589834:TBA589840 TKW589834:TKW589840 TUS589834:TUS589840 UEO589834:UEO589840 UOK589834:UOK589840 UYG589834:UYG589840 VIC589834:VIC589840 VRY589834:VRY589840 WBU589834:WBU589840 WLQ589834:WLQ589840 WVM589834:WVM589840 E655370:E655376 JA655370:JA655376 SW655370:SW655376 ACS655370:ACS655376 AMO655370:AMO655376 AWK655370:AWK655376 BGG655370:BGG655376 BQC655370:BQC655376 BZY655370:BZY655376 CJU655370:CJU655376 CTQ655370:CTQ655376 DDM655370:DDM655376 DNI655370:DNI655376 DXE655370:DXE655376 EHA655370:EHA655376 EQW655370:EQW655376 FAS655370:FAS655376 FKO655370:FKO655376 FUK655370:FUK655376 GEG655370:GEG655376 GOC655370:GOC655376 GXY655370:GXY655376 HHU655370:HHU655376 HRQ655370:HRQ655376 IBM655370:IBM655376 ILI655370:ILI655376 IVE655370:IVE655376 JFA655370:JFA655376 JOW655370:JOW655376 JYS655370:JYS655376 KIO655370:KIO655376 KSK655370:KSK655376 LCG655370:LCG655376 LMC655370:LMC655376 LVY655370:LVY655376 MFU655370:MFU655376 MPQ655370:MPQ655376 MZM655370:MZM655376 NJI655370:NJI655376 NTE655370:NTE655376 ODA655370:ODA655376 OMW655370:OMW655376 OWS655370:OWS655376 PGO655370:PGO655376 PQK655370:PQK655376 QAG655370:QAG655376 QKC655370:QKC655376 QTY655370:QTY655376 RDU655370:RDU655376 RNQ655370:RNQ655376 RXM655370:RXM655376 SHI655370:SHI655376 SRE655370:SRE655376 TBA655370:TBA655376 TKW655370:TKW655376 TUS655370:TUS655376 UEO655370:UEO655376 UOK655370:UOK655376 UYG655370:UYG655376 VIC655370:VIC655376 VRY655370:VRY655376 WBU655370:WBU655376 WLQ655370:WLQ655376 WVM655370:WVM655376 E720906:E720912 JA720906:JA720912 SW720906:SW720912 ACS720906:ACS720912 AMO720906:AMO720912 AWK720906:AWK720912 BGG720906:BGG720912 BQC720906:BQC720912 BZY720906:BZY720912 CJU720906:CJU720912 CTQ720906:CTQ720912 DDM720906:DDM720912 DNI720906:DNI720912 DXE720906:DXE720912 EHA720906:EHA720912 EQW720906:EQW720912 FAS720906:FAS720912 FKO720906:FKO720912 FUK720906:FUK720912 GEG720906:GEG720912 GOC720906:GOC720912 GXY720906:GXY720912 HHU720906:HHU720912 HRQ720906:HRQ720912 IBM720906:IBM720912 ILI720906:ILI720912 IVE720906:IVE720912 JFA720906:JFA720912 JOW720906:JOW720912 JYS720906:JYS720912 KIO720906:KIO720912 KSK720906:KSK720912 LCG720906:LCG720912 LMC720906:LMC720912 LVY720906:LVY720912 MFU720906:MFU720912 MPQ720906:MPQ720912 MZM720906:MZM720912 NJI720906:NJI720912 NTE720906:NTE720912 ODA720906:ODA720912 OMW720906:OMW720912 OWS720906:OWS720912 PGO720906:PGO720912 PQK720906:PQK720912 QAG720906:QAG720912 QKC720906:QKC720912 QTY720906:QTY720912 RDU720906:RDU720912 RNQ720906:RNQ720912 RXM720906:RXM720912 SHI720906:SHI720912 SRE720906:SRE720912 TBA720906:TBA720912 TKW720906:TKW720912 TUS720906:TUS720912 UEO720906:UEO720912 UOK720906:UOK720912 UYG720906:UYG720912 VIC720906:VIC720912 VRY720906:VRY720912 WBU720906:WBU720912 WLQ720906:WLQ720912 WVM720906:WVM720912 E786442:E786448 JA786442:JA786448 SW786442:SW786448 ACS786442:ACS786448 AMO786442:AMO786448 AWK786442:AWK786448 BGG786442:BGG786448 BQC786442:BQC786448 BZY786442:BZY786448 CJU786442:CJU786448 CTQ786442:CTQ786448 DDM786442:DDM786448 DNI786442:DNI786448 DXE786442:DXE786448 EHA786442:EHA786448 EQW786442:EQW786448 FAS786442:FAS786448 FKO786442:FKO786448 FUK786442:FUK786448 GEG786442:GEG786448 GOC786442:GOC786448 GXY786442:GXY786448 HHU786442:HHU786448 HRQ786442:HRQ786448 IBM786442:IBM786448 ILI786442:ILI786448 IVE786442:IVE786448 JFA786442:JFA786448 JOW786442:JOW786448 JYS786442:JYS786448 KIO786442:KIO786448 KSK786442:KSK786448 LCG786442:LCG786448 LMC786442:LMC786448 LVY786442:LVY786448 MFU786442:MFU786448 MPQ786442:MPQ786448 MZM786442:MZM786448 NJI786442:NJI786448 NTE786442:NTE786448 ODA786442:ODA786448 OMW786442:OMW786448 OWS786442:OWS786448 PGO786442:PGO786448 PQK786442:PQK786448 QAG786442:QAG786448 QKC786442:QKC786448 QTY786442:QTY786448 RDU786442:RDU786448 RNQ786442:RNQ786448 RXM786442:RXM786448 SHI786442:SHI786448 SRE786442:SRE786448 TBA786442:TBA786448 TKW786442:TKW786448 TUS786442:TUS786448 UEO786442:UEO786448 UOK786442:UOK786448 UYG786442:UYG786448 VIC786442:VIC786448 VRY786442:VRY786448 WBU786442:WBU786448 WLQ786442:WLQ786448 WVM786442:WVM786448 E851978:E851984 JA851978:JA851984 SW851978:SW851984 ACS851978:ACS851984 AMO851978:AMO851984 AWK851978:AWK851984 BGG851978:BGG851984 BQC851978:BQC851984 BZY851978:BZY851984 CJU851978:CJU851984 CTQ851978:CTQ851984 DDM851978:DDM851984 DNI851978:DNI851984 DXE851978:DXE851984 EHA851978:EHA851984 EQW851978:EQW851984 FAS851978:FAS851984 FKO851978:FKO851984 FUK851978:FUK851984 GEG851978:GEG851984 GOC851978:GOC851984 GXY851978:GXY851984 HHU851978:HHU851984 HRQ851978:HRQ851984 IBM851978:IBM851984 ILI851978:ILI851984 IVE851978:IVE851984 JFA851978:JFA851984 JOW851978:JOW851984 JYS851978:JYS851984 KIO851978:KIO851984 KSK851978:KSK851984 LCG851978:LCG851984 LMC851978:LMC851984 LVY851978:LVY851984 MFU851978:MFU851984 MPQ851978:MPQ851984 MZM851978:MZM851984 NJI851978:NJI851984 NTE851978:NTE851984 ODA851978:ODA851984 OMW851978:OMW851984 OWS851978:OWS851984 PGO851978:PGO851984 PQK851978:PQK851984 QAG851978:QAG851984 QKC851978:QKC851984 QTY851978:QTY851984 RDU851978:RDU851984 RNQ851978:RNQ851984 RXM851978:RXM851984 SHI851978:SHI851984 SRE851978:SRE851984 TBA851978:TBA851984 TKW851978:TKW851984 TUS851978:TUS851984 UEO851978:UEO851984 UOK851978:UOK851984 UYG851978:UYG851984 VIC851978:VIC851984 VRY851978:VRY851984 WBU851978:WBU851984 WLQ851978:WLQ851984 WVM851978:WVM851984 E917514:E917520 JA917514:JA917520 SW917514:SW917520 ACS917514:ACS917520 AMO917514:AMO917520 AWK917514:AWK917520 BGG917514:BGG917520 BQC917514:BQC917520 BZY917514:BZY917520 CJU917514:CJU917520 CTQ917514:CTQ917520 DDM917514:DDM917520 DNI917514:DNI917520 DXE917514:DXE917520 EHA917514:EHA917520 EQW917514:EQW917520 FAS917514:FAS917520 FKO917514:FKO917520 FUK917514:FUK917520 GEG917514:GEG917520 GOC917514:GOC917520 GXY917514:GXY917520 HHU917514:HHU917520 HRQ917514:HRQ917520 IBM917514:IBM917520 ILI917514:ILI917520 IVE917514:IVE917520 JFA917514:JFA917520 JOW917514:JOW917520 JYS917514:JYS917520 KIO917514:KIO917520 KSK917514:KSK917520 LCG917514:LCG917520 LMC917514:LMC917520 LVY917514:LVY917520 MFU917514:MFU917520 MPQ917514:MPQ917520 MZM917514:MZM917520 NJI917514:NJI917520 NTE917514:NTE917520 ODA917514:ODA917520 OMW917514:OMW917520 OWS917514:OWS917520 PGO917514:PGO917520 PQK917514:PQK917520 QAG917514:QAG917520 QKC917514:QKC917520 QTY917514:QTY917520 RDU917514:RDU917520 RNQ917514:RNQ917520 RXM917514:RXM917520 SHI917514:SHI917520 SRE917514:SRE917520 TBA917514:TBA917520 TKW917514:TKW917520 TUS917514:TUS917520 UEO917514:UEO917520 UOK917514:UOK917520 UYG917514:UYG917520 VIC917514:VIC917520 VRY917514:VRY917520 WBU917514:WBU917520 WLQ917514:WLQ917520 WVM917514:WVM917520 E983050:E983056 JA983050:JA983056 SW983050:SW983056 ACS983050:ACS983056 AMO983050:AMO983056 AWK983050:AWK983056 BGG983050:BGG983056 BQC983050:BQC983056 BZY983050:BZY983056 CJU983050:CJU983056 CTQ983050:CTQ983056 DDM983050:DDM983056 DNI983050:DNI983056 DXE983050:DXE983056 EHA983050:EHA983056 EQW983050:EQW983056 FAS983050:FAS983056 FKO983050:FKO983056 FUK983050:FUK983056 GEG983050:GEG983056 GOC983050:GOC983056 GXY983050:GXY983056 HHU983050:HHU983056 HRQ983050:HRQ983056 IBM983050:IBM983056 ILI983050:ILI983056 IVE983050:IVE983056 JFA983050:JFA983056 JOW983050:JOW983056 JYS983050:JYS983056 KIO983050:KIO983056 KSK983050:KSK983056 LCG983050:LCG983056 LMC983050:LMC983056 LVY983050:LVY983056 MFU983050:MFU983056 MPQ983050:MPQ983056 MZM983050:MZM983056 NJI983050:NJI983056 NTE983050:NTE983056 ODA983050:ODA983056 OMW983050:OMW983056 OWS983050:OWS983056 PGO983050:PGO983056 PQK983050:PQK983056 QAG983050:QAG983056 QKC983050:QKC983056 QTY983050:QTY983056 RDU983050:RDU983056 RNQ983050:RNQ983056 RXM983050:RXM983056 SHI983050:SHI983056 SRE983050:SRE983056 TBA983050:TBA983056 TKW983050:TKW983056 TUS983050:TUS983056 UEO983050:UEO983056 UOK983050:UOK983056 UYG983050:UYG983056 VIC983050:VIC983056 VRY983050:VRY983056 WBU983050:WBU983056 WLQ983050:WLQ983056 WVM983050:WVM983056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 IX10:IX16 ST10:ST16 ACP10:ACP16 AML10:AML16 AWH10:AWH16 BGD10:BGD16 BPZ10:BPZ16 BZV10:BZV16 CJR10:CJR16 CTN10:CTN16 DDJ10:DDJ16 DNF10:DNF16 DXB10:DXB16 EGX10:EGX16 EQT10:EQT16 FAP10:FAP16 FKL10:FKL16 FUH10:FUH16 GED10:GED16 GNZ10:GNZ16 GXV10:GXV16 HHR10:HHR16 HRN10:HRN16 IBJ10:IBJ16 ILF10:ILF16 IVB10:IVB16 JEX10:JEX16 JOT10:JOT16 JYP10:JYP16 KIL10:KIL16 KSH10:KSH16 LCD10:LCD16 LLZ10:LLZ16 LVV10:LVV16 MFR10:MFR16 MPN10:MPN16 MZJ10:MZJ16 NJF10:NJF16 NTB10:NTB16 OCX10:OCX16 OMT10:OMT16 OWP10:OWP16 PGL10:PGL16 PQH10:PQH16 QAD10:QAD16 QJZ10:QJZ16 QTV10:QTV16 RDR10:RDR16 RNN10:RNN16 RXJ10:RXJ16 SHF10:SHF16 SRB10:SRB16 TAX10:TAX16 TKT10:TKT16 TUP10:TUP16 UEL10:UEL16 UOH10:UOH16 UYD10:UYD16 VHZ10:VHZ16 VRV10:VRV16 WBR10:WBR16 WLN10:WLN16 WVJ10:WVJ16 B65546:B65552 IX65546:IX65552 ST65546:ST65552 ACP65546:ACP65552 AML65546:AML65552 AWH65546:AWH65552 BGD65546:BGD65552 BPZ65546:BPZ65552 BZV65546:BZV65552 CJR65546:CJR65552 CTN65546:CTN65552 DDJ65546:DDJ65552 DNF65546:DNF65552 DXB65546:DXB65552 EGX65546:EGX65552 EQT65546:EQT65552 FAP65546:FAP65552 FKL65546:FKL65552 FUH65546:FUH65552 GED65546:GED65552 GNZ65546:GNZ65552 GXV65546:GXV65552 HHR65546:HHR65552 HRN65546:HRN65552 IBJ65546:IBJ65552 ILF65546:ILF65552 IVB65546:IVB65552 JEX65546:JEX65552 JOT65546:JOT65552 JYP65546:JYP65552 KIL65546:KIL65552 KSH65546:KSH65552 LCD65546:LCD65552 LLZ65546:LLZ65552 LVV65546:LVV65552 MFR65546:MFR65552 MPN65546:MPN65552 MZJ65546:MZJ65552 NJF65546:NJF65552 NTB65546:NTB65552 OCX65546:OCX65552 OMT65546:OMT65552 OWP65546:OWP65552 PGL65546:PGL65552 PQH65546:PQH65552 QAD65546:QAD65552 QJZ65546:QJZ65552 QTV65546:QTV65552 RDR65546:RDR65552 RNN65546:RNN65552 RXJ65546:RXJ65552 SHF65546:SHF65552 SRB65546:SRB65552 TAX65546:TAX65552 TKT65546:TKT65552 TUP65546:TUP65552 UEL65546:UEL65552 UOH65546:UOH65552 UYD65546:UYD65552 VHZ65546:VHZ65552 VRV65546:VRV65552 WBR65546:WBR65552 WLN65546:WLN65552 WVJ65546:WVJ65552 B131082:B131088 IX131082:IX131088 ST131082:ST131088 ACP131082:ACP131088 AML131082:AML131088 AWH131082:AWH131088 BGD131082:BGD131088 BPZ131082:BPZ131088 BZV131082:BZV131088 CJR131082:CJR131088 CTN131082:CTN131088 DDJ131082:DDJ131088 DNF131082:DNF131088 DXB131082:DXB131088 EGX131082:EGX131088 EQT131082:EQT131088 FAP131082:FAP131088 FKL131082:FKL131088 FUH131082:FUH131088 GED131082:GED131088 GNZ131082:GNZ131088 GXV131082:GXV131088 HHR131082:HHR131088 HRN131082:HRN131088 IBJ131082:IBJ131088 ILF131082:ILF131088 IVB131082:IVB131088 JEX131082:JEX131088 JOT131082:JOT131088 JYP131082:JYP131088 KIL131082:KIL131088 KSH131082:KSH131088 LCD131082:LCD131088 LLZ131082:LLZ131088 LVV131082:LVV131088 MFR131082:MFR131088 MPN131082:MPN131088 MZJ131082:MZJ131088 NJF131082:NJF131088 NTB131082:NTB131088 OCX131082:OCX131088 OMT131082:OMT131088 OWP131082:OWP131088 PGL131082:PGL131088 PQH131082:PQH131088 QAD131082:QAD131088 QJZ131082:QJZ131088 QTV131082:QTV131088 RDR131082:RDR131088 RNN131082:RNN131088 RXJ131082:RXJ131088 SHF131082:SHF131088 SRB131082:SRB131088 TAX131082:TAX131088 TKT131082:TKT131088 TUP131082:TUP131088 UEL131082:UEL131088 UOH131082:UOH131088 UYD131082:UYD131088 VHZ131082:VHZ131088 VRV131082:VRV131088 WBR131082:WBR131088 WLN131082:WLN131088 WVJ131082:WVJ131088 B196618:B196624 IX196618:IX196624 ST196618:ST196624 ACP196618:ACP196624 AML196618:AML196624 AWH196618:AWH196624 BGD196618:BGD196624 BPZ196618:BPZ196624 BZV196618:BZV196624 CJR196618:CJR196624 CTN196618:CTN196624 DDJ196618:DDJ196624 DNF196618:DNF196624 DXB196618:DXB196624 EGX196618:EGX196624 EQT196618:EQT196624 FAP196618:FAP196624 FKL196618:FKL196624 FUH196618:FUH196624 GED196618:GED196624 GNZ196618:GNZ196624 GXV196618:GXV196624 HHR196618:HHR196624 HRN196618:HRN196624 IBJ196618:IBJ196624 ILF196618:ILF196624 IVB196618:IVB196624 JEX196618:JEX196624 JOT196618:JOT196624 JYP196618:JYP196624 KIL196618:KIL196624 KSH196618:KSH196624 LCD196618:LCD196624 LLZ196618:LLZ196624 LVV196618:LVV196624 MFR196618:MFR196624 MPN196618:MPN196624 MZJ196618:MZJ196624 NJF196618:NJF196624 NTB196618:NTB196624 OCX196618:OCX196624 OMT196618:OMT196624 OWP196618:OWP196624 PGL196618:PGL196624 PQH196618:PQH196624 QAD196618:QAD196624 QJZ196618:QJZ196624 QTV196618:QTV196624 RDR196618:RDR196624 RNN196618:RNN196624 RXJ196618:RXJ196624 SHF196618:SHF196624 SRB196618:SRB196624 TAX196618:TAX196624 TKT196618:TKT196624 TUP196618:TUP196624 UEL196618:UEL196624 UOH196618:UOH196624 UYD196618:UYD196624 VHZ196618:VHZ196624 VRV196618:VRV196624 WBR196618:WBR196624 WLN196618:WLN196624 WVJ196618:WVJ196624 B262154:B262160 IX262154:IX262160 ST262154:ST262160 ACP262154:ACP262160 AML262154:AML262160 AWH262154:AWH262160 BGD262154:BGD262160 BPZ262154:BPZ262160 BZV262154:BZV262160 CJR262154:CJR262160 CTN262154:CTN262160 DDJ262154:DDJ262160 DNF262154:DNF262160 DXB262154:DXB262160 EGX262154:EGX262160 EQT262154:EQT262160 FAP262154:FAP262160 FKL262154:FKL262160 FUH262154:FUH262160 GED262154:GED262160 GNZ262154:GNZ262160 GXV262154:GXV262160 HHR262154:HHR262160 HRN262154:HRN262160 IBJ262154:IBJ262160 ILF262154:ILF262160 IVB262154:IVB262160 JEX262154:JEX262160 JOT262154:JOT262160 JYP262154:JYP262160 KIL262154:KIL262160 KSH262154:KSH262160 LCD262154:LCD262160 LLZ262154:LLZ262160 LVV262154:LVV262160 MFR262154:MFR262160 MPN262154:MPN262160 MZJ262154:MZJ262160 NJF262154:NJF262160 NTB262154:NTB262160 OCX262154:OCX262160 OMT262154:OMT262160 OWP262154:OWP262160 PGL262154:PGL262160 PQH262154:PQH262160 QAD262154:QAD262160 QJZ262154:QJZ262160 QTV262154:QTV262160 RDR262154:RDR262160 RNN262154:RNN262160 RXJ262154:RXJ262160 SHF262154:SHF262160 SRB262154:SRB262160 TAX262154:TAX262160 TKT262154:TKT262160 TUP262154:TUP262160 UEL262154:UEL262160 UOH262154:UOH262160 UYD262154:UYD262160 VHZ262154:VHZ262160 VRV262154:VRV262160 WBR262154:WBR262160 WLN262154:WLN262160 WVJ262154:WVJ262160 B327690:B327696 IX327690:IX327696 ST327690:ST327696 ACP327690:ACP327696 AML327690:AML327696 AWH327690:AWH327696 BGD327690:BGD327696 BPZ327690:BPZ327696 BZV327690:BZV327696 CJR327690:CJR327696 CTN327690:CTN327696 DDJ327690:DDJ327696 DNF327690:DNF327696 DXB327690:DXB327696 EGX327690:EGX327696 EQT327690:EQT327696 FAP327690:FAP327696 FKL327690:FKL327696 FUH327690:FUH327696 GED327690:GED327696 GNZ327690:GNZ327696 GXV327690:GXV327696 HHR327690:HHR327696 HRN327690:HRN327696 IBJ327690:IBJ327696 ILF327690:ILF327696 IVB327690:IVB327696 JEX327690:JEX327696 JOT327690:JOT327696 JYP327690:JYP327696 KIL327690:KIL327696 KSH327690:KSH327696 LCD327690:LCD327696 LLZ327690:LLZ327696 LVV327690:LVV327696 MFR327690:MFR327696 MPN327690:MPN327696 MZJ327690:MZJ327696 NJF327690:NJF327696 NTB327690:NTB327696 OCX327690:OCX327696 OMT327690:OMT327696 OWP327690:OWP327696 PGL327690:PGL327696 PQH327690:PQH327696 QAD327690:QAD327696 QJZ327690:QJZ327696 QTV327690:QTV327696 RDR327690:RDR327696 RNN327690:RNN327696 RXJ327690:RXJ327696 SHF327690:SHF327696 SRB327690:SRB327696 TAX327690:TAX327696 TKT327690:TKT327696 TUP327690:TUP327696 UEL327690:UEL327696 UOH327690:UOH327696 UYD327690:UYD327696 VHZ327690:VHZ327696 VRV327690:VRV327696 WBR327690:WBR327696 WLN327690:WLN327696 WVJ327690:WVJ327696 B393226:B393232 IX393226:IX393232 ST393226:ST393232 ACP393226:ACP393232 AML393226:AML393232 AWH393226:AWH393232 BGD393226:BGD393232 BPZ393226:BPZ393232 BZV393226:BZV393232 CJR393226:CJR393232 CTN393226:CTN393232 DDJ393226:DDJ393232 DNF393226:DNF393232 DXB393226:DXB393232 EGX393226:EGX393232 EQT393226:EQT393232 FAP393226:FAP393232 FKL393226:FKL393232 FUH393226:FUH393232 GED393226:GED393232 GNZ393226:GNZ393232 GXV393226:GXV393232 HHR393226:HHR393232 HRN393226:HRN393232 IBJ393226:IBJ393232 ILF393226:ILF393232 IVB393226:IVB393232 JEX393226:JEX393232 JOT393226:JOT393232 JYP393226:JYP393232 KIL393226:KIL393232 KSH393226:KSH393232 LCD393226:LCD393232 LLZ393226:LLZ393232 LVV393226:LVV393232 MFR393226:MFR393232 MPN393226:MPN393232 MZJ393226:MZJ393232 NJF393226:NJF393232 NTB393226:NTB393232 OCX393226:OCX393232 OMT393226:OMT393232 OWP393226:OWP393232 PGL393226:PGL393232 PQH393226:PQH393232 QAD393226:QAD393232 QJZ393226:QJZ393232 QTV393226:QTV393232 RDR393226:RDR393232 RNN393226:RNN393232 RXJ393226:RXJ393232 SHF393226:SHF393232 SRB393226:SRB393232 TAX393226:TAX393232 TKT393226:TKT393232 TUP393226:TUP393232 UEL393226:UEL393232 UOH393226:UOH393232 UYD393226:UYD393232 VHZ393226:VHZ393232 VRV393226:VRV393232 WBR393226:WBR393232 WLN393226:WLN393232 WVJ393226:WVJ393232 B458762:B458768 IX458762:IX458768 ST458762:ST458768 ACP458762:ACP458768 AML458762:AML458768 AWH458762:AWH458768 BGD458762:BGD458768 BPZ458762:BPZ458768 BZV458762:BZV458768 CJR458762:CJR458768 CTN458762:CTN458768 DDJ458762:DDJ458768 DNF458762:DNF458768 DXB458762:DXB458768 EGX458762:EGX458768 EQT458762:EQT458768 FAP458762:FAP458768 FKL458762:FKL458768 FUH458762:FUH458768 GED458762:GED458768 GNZ458762:GNZ458768 GXV458762:GXV458768 HHR458762:HHR458768 HRN458762:HRN458768 IBJ458762:IBJ458768 ILF458762:ILF458768 IVB458762:IVB458768 JEX458762:JEX458768 JOT458762:JOT458768 JYP458762:JYP458768 KIL458762:KIL458768 KSH458762:KSH458768 LCD458762:LCD458768 LLZ458762:LLZ458768 LVV458762:LVV458768 MFR458762:MFR458768 MPN458762:MPN458768 MZJ458762:MZJ458768 NJF458762:NJF458768 NTB458762:NTB458768 OCX458762:OCX458768 OMT458762:OMT458768 OWP458762:OWP458768 PGL458762:PGL458768 PQH458762:PQH458768 QAD458762:QAD458768 QJZ458762:QJZ458768 QTV458762:QTV458768 RDR458762:RDR458768 RNN458762:RNN458768 RXJ458762:RXJ458768 SHF458762:SHF458768 SRB458762:SRB458768 TAX458762:TAX458768 TKT458762:TKT458768 TUP458762:TUP458768 UEL458762:UEL458768 UOH458762:UOH458768 UYD458762:UYD458768 VHZ458762:VHZ458768 VRV458762:VRV458768 WBR458762:WBR458768 WLN458762:WLN458768 WVJ458762:WVJ458768 B524298:B524304 IX524298:IX524304 ST524298:ST524304 ACP524298:ACP524304 AML524298:AML524304 AWH524298:AWH524304 BGD524298:BGD524304 BPZ524298:BPZ524304 BZV524298:BZV524304 CJR524298:CJR524304 CTN524298:CTN524304 DDJ524298:DDJ524304 DNF524298:DNF524304 DXB524298:DXB524304 EGX524298:EGX524304 EQT524298:EQT524304 FAP524298:FAP524304 FKL524298:FKL524304 FUH524298:FUH524304 GED524298:GED524304 GNZ524298:GNZ524304 GXV524298:GXV524304 HHR524298:HHR524304 HRN524298:HRN524304 IBJ524298:IBJ524304 ILF524298:ILF524304 IVB524298:IVB524304 JEX524298:JEX524304 JOT524298:JOT524304 JYP524298:JYP524304 KIL524298:KIL524304 KSH524298:KSH524304 LCD524298:LCD524304 LLZ524298:LLZ524304 LVV524298:LVV524304 MFR524298:MFR524304 MPN524298:MPN524304 MZJ524298:MZJ524304 NJF524298:NJF524304 NTB524298:NTB524304 OCX524298:OCX524304 OMT524298:OMT524304 OWP524298:OWP524304 PGL524298:PGL524304 PQH524298:PQH524304 QAD524298:QAD524304 QJZ524298:QJZ524304 QTV524298:QTV524304 RDR524298:RDR524304 RNN524298:RNN524304 RXJ524298:RXJ524304 SHF524298:SHF524304 SRB524298:SRB524304 TAX524298:TAX524304 TKT524298:TKT524304 TUP524298:TUP524304 UEL524298:UEL524304 UOH524298:UOH524304 UYD524298:UYD524304 VHZ524298:VHZ524304 VRV524298:VRV524304 WBR524298:WBR524304 WLN524298:WLN524304 WVJ524298:WVJ524304 B589834:B589840 IX589834:IX589840 ST589834:ST589840 ACP589834:ACP589840 AML589834:AML589840 AWH589834:AWH589840 BGD589834:BGD589840 BPZ589834:BPZ589840 BZV589834:BZV589840 CJR589834:CJR589840 CTN589834:CTN589840 DDJ589834:DDJ589840 DNF589834:DNF589840 DXB589834:DXB589840 EGX589834:EGX589840 EQT589834:EQT589840 FAP589834:FAP589840 FKL589834:FKL589840 FUH589834:FUH589840 GED589834:GED589840 GNZ589834:GNZ589840 GXV589834:GXV589840 HHR589834:HHR589840 HRN589834:HRN589840 IBJ589834:IBJ589840 ILF589834:ILF589840 IVB589834:IVB589840 JEX589834:JEX589840 JOT589834:JOT589840 JYP589834:JYP589840 KIL589834:KIL589840 KSH589834:KSH589840 LCD589834:LCD589840 LLZ589834:LLZ589840 LVV589834:LVV589840 MFR589834:MFR589840 MPN589834:MPN589840 MZJ589834:MZJ589840 NJF589834:NJF589840 NTB589834:NTB589840 OCX589834:OCX589840 OMT589834:OMT589840 OWP589834:OWP589840 PGL589834:PGL589840 PQH589834:PQH589840 QAD589834:QAD589840 QJZ589834:QJZ589840 QTV589834:QTV589840 RDR589834:RDR589840 RNN589834:RNN589840 RXJ589834:RXJ589840 SHF589834:SHF589840 SRB589834:SRB589840 TAX589834:TAX589840 TKT589834:TKT589840 TUP589834:TUP589840 UEL589834:UEL589840 UOH589834:UOH589840 UYD589834:UYD589840 VHZ589834:VHZ589840 VRV589834:VRV589840 WBR589834:WBR589840 WLN589834:WLN589840 WVJ589834:WVJ589840 B655370:B655376 IX655370:IX655376 ST655370:ST655376 ACP655370:ACP655376 AML655370:AML655376 AWH655370:AWH655376 BGD655370:BGD655376 BPZ655370:BPZ655376 BZV655370:BZV655376 CJR655370:CJR655376 CTN655370:CTN655376 DDJ655370:DDJ655376 DNF655370:DNF655376 DXB655370:DXB655376 EGX655370:EGX655376 EQT655370:EQT655376 FAP655370:FAP655376 FKL655370:FKL655376 FUH655370:FUH655376 GED655370:GED655376 GNZ655370:GNZ655376 GXV655370:GXV655376 HHR655370:HHR655376 HRN655370:HRN655376 IBJ655370:IBJ655376 ILF655370:ILF655376 IVB655370:IVB655376 JEX655370:JEX655376 JOT655370:JOT655376 JYP655370:JYP655376 KIL655370:KIL655376 KSH655370:KSH655376 LCD655370:LCD655376 LLZ655370:LLZ655376 LVV655370:LVV655376 MFR655370:MFR655376 MPN655370:MPN655376 MZJ655370:MZJ655376 NJF655370:NJF655376 NTB655370:NTB655376 OCX655370:OCX655376 OMT655370:OMT655376 OWP655370:OWP655376 PGL655370:PGL655376 PQH655370:PQH655376 QAD655370:QAD655376 QJZ655370:QJZ655376 QTV655370:QTV655376 RDR655370:RDR655376 RNN655370:RNN655376 RXJ655370:RXJ655376 SHF655370:SHF655376 SRB655370:SRB655376 TAX655370:TAX655376 TKT655370:TKT655376 TUP655370:TUP655376 UEL655370:UEL655376 UOH655370:UOH655376 UYD655370:UYD655376 VHZ655370:VHZ655376 VRV655370:VRV655376 WBR655370:WBR655376 WLN655370:WLN655376 WVJ655370:WVJ655376 B720906:B720912 IX720906:IX720912 ST720906:ST720912 ACP720906:ACP720912 AML720906:AML720912 AWH720906:AWH720912 BGD720906:BGD720912 BPZ720906:BPZ720912 BZV720906:BZV720912 CJR720906:CJR720912 CTN720906:CTN720912 DDJ720906:DDJ720912 DNF720906:DNF720912 DXB720906:DXB720912 EGX720906:EGX720912 EQT720906:EQT720912 FAP720906:FAP720912 FKL720906:FKL720912 FUH720906:FUH720912 GED720906:GED720912 GNZ720906:GNZ720912 GXV720906:GXV720912 HHR720906:HHR720912 HRN720906:HRN720912 IBJ720906:IBJ720912 ILF720906:ILF720912 IVB720906:IVB720912 JEX720906:JEX720912 JOT720906:JOT720912 JYP720906:JYP720912 KIL720906:KIL720912 KSH720906:KSH720912 LCD720906:LCD720912 LLZ720906:LLZ720912 LVV720906:LVV720912 MFR720906:MFR720912 MPN720906:MPN720912 MZJ720906:MZJ720912 NJF720906:NJF720912 NTB720906:NTB720912 OCX720906:OCX720912 OMT720906:OMT720912 OWP720906:OWP720912 PGL720906:PGL720912 PQH720906:PQH720912 QAD720906:QAD720912 QJZ720906:QJZ720912 QTV720906:QTV720912 RDR720906:RDR720912 RNN720906:RNN720912 RXJ720906:RXJ720912 SHF720906:SHF720912 SRB720906:SRB720912 TAX720906:TAX720912 TKT720906:TKT720912 TUP720906:TUP720912 UEL720906:UEL720912 UOH720906:UOH720912 UYD720906:UYD720912 VHZ720906:VHZ720912 VRV720906:VRV720912 WBR720906:WBR720912 WLN720906:WLN720912 WVJ720906:WVJ720912 B786442:B786448 IX786442:IX786448 ST786442:ST786448 ACP786442:ACP786448 AML786442:AML786448 AWH786442:AWH786448 BGD786442:BGD786448 BPZ786442:BPZ786448 BZV786442:BZV786448 CJR786442:CJR786448 CTN786442:CTN786448 DDJ786442:DDJ786448 DNF786442:DNF786448 DXB786442:DXB786448 EGX786442:EGX786448 EQT786442:EQT786448 FAP786442:FAP786448 FKL786442:FKL786448 FUH786442:FUH786448 GED786442:GED786448 GNZ786442:GNZ786448 GXV786442:GXV786448 HHR786442:HHR786448 HRN786442:HRN786448 IBJ786442:IBJ786448 ILF786442:ILF786448 IVB786442:IVB786448 JEX786442:JEX786448 JOT786442:JOT786448 JYP786442:JYP786448 KIL786442:KIL786448 KSH786442:KSH786448 LCD786442:LCD786448 LLZ786442:LLZ786448 LVV786442:LVV786448 MFR786442:MFR786448 MPN786442:MPN786448 MZJ786442:MZJ786448 NJF786442:NJF786448 NTB786442:NTB786448 OCX786442:OCX786448 OMT786442:OMT786448 OWP786442:OWP786448 PGL786442:PGL786448 PQH786442:PQH786448 QAD786442:QAD786448 QJZ786442:QJZ786448 QTV786442:QTV786448 RDR786442:RDR786448 RNN786442:RNN786448 RXJ786442:RXJ786448 SHF786442:SHF786448 SRB786442:SRB786448 TAX786442:TAX786448 TKT786442:TKT786448 TUP786442:TUP786448 UEL786442:UEL786448 UOH786442:UOH786448 UYD786442:UYD786448 VHZ786442:VHZ786448 VRV786442:VRV786448 WBR786442:WBR786448 WLN786442:WLN786448 WVJ786442:WVJ786448 B851978:B851984 IX851978:IX851984 ST851978:ST851984 ACP851978:ACP851984 AML851978:AML851984 AWH851978:AWH851984 BGD851978:BGD851984 BPZ851978:BPZ851984 BZV851978:BZV851984 CJR851978:CJR851984 CTN851978:CTN851984 DDJ851978:DDJ851984 DNF851978:DNF851984 DXB851978:DXB851984 EGX851978:EGX851984 EQT851978:EQT851984 FAP851978:FAP851984 FKL851978:FKL851984 FUH851978:FUH851984 GED851978:GED851984 GNZ851978:GNZ851984 GXV851978:GXV851984 HHR851978:HHR851984 HRN851978:HRN851984 IBJ851978:IBJ851984 ILF851978:ILF851984 IVB851978:IVB851984 JEX851978:JEX851984 JOT851978:JOT851984 JYP851978:JYP851984 KIL851978:KIL851984 KSH851978:KSH851984 LCD851978:LCD851984 LLZ851978:LLZ851984 LVV851978:LVV851984 MFR851978:MFR851984 MPN851978:MPN851984 MZJ851978:MZJ851984 NJF851978:NJF851984 NTB851978:NTB851984 OCX851978:OCX851984 OMT851978:OMT851984 OWP851978:OWP851984 PGL851978:PGL851984 PQH851978:PQH851984 QAD851978:QAD851984 QJZ851978:QJZ851984 QTV851978:QTV851984 RDR851978:RDR851984 RNN851978:RNN851984 RXJ851978:RXJ851984 SHF851978:SHF851984 SRB851978:SRB851984 TAX851978:TAX851984 TKT851978:TKT851984 TUP851978:TUP851984 UEL851978:UEL851984 UOH851978:UOH851984 UYD851978:UYD851984 VHZ851978:VHZ851984 VRV851978:VRV851984 WBR851978:WBR851984 WLN851978:WLN851984 WVJ851978:WVJ851984 B917514:B917520 IX917514:IX917520 ST917514:ST917520 ACP917514:ACP917520 AML917514:AML917520 AWH917514:AWH917520 BGD917514:BGD917520 BPZ917514:BPZ917520 BZV917514:BZV917520 CJR917514:CJR917520 CTN917514:CTN917520 DDJ917514:DDJ917520 DNF917514:DNF917520 DXB917514:DXB917520 EGX917514:EGX917520 EQT917514:EQT917520 FAP917514:FAP917520 FKL917514:FKL917520 FUH917514:FUH917520 GED917514:GED917520 GNZ917514:GNZ917520 GXV917514:GXV917520 HHR917514:HHR917520 HRN917514:HRN917520 IBJ917514:IBJ917520 ILF917514:ILF917520 IVB917514:IVB917520 JEX917514:JEX917520 JOT917514:JOT917520 JYP917514:JYP917520 KIL917514:KIL917520 KSH917514:KSH917520 LCD917514:LCD917520 LLZ917514:LLZ917520 LVV917514:LVV917520 MFR917514:MFR917520 MPN917514:MPN917520 MZJ917514:MZJ917520 NJF917514:NJF917520 NTB917514:NTB917520 OCX917514:OCX917520 OMT917514:OMT917520 OWP917514:OWP917520 PGL917514:PGL917520 PQH917514:PQH917520 QAD917514:QAD917520 QJZ917514:QJZ917520 QTV917514:QTV917520 RDR917514:RDR917520 RNN917514:RNN917520 RXJ917514:RXJ917520 SHF917514:SHF917520 SRB917514:SRB917520 TAX917514:TAX917520 TKT917514:TKT917520 TUP917514:TUP917520 UEL917514:UEL917520 UOH917514:UOH917520 UYD917514:UYD917520 VHZ917514:VHZ917520 VRV917514:VRV917520 WBR917514:WBR917520 WLN917514:WLN917520 WVJ917514:WVJ917520 B983050:B983056 IX983050:IX983056 ST983050:ST983056 ACP983050:ACP983056 AML983050:AML983056 AWH983050:AWH983056 BGD983050:BGD983056 BPZ983050:BPZ983056 BZV983050:BZV983056 CJR983050:CJR983056 CTN983050:CTN983056 DDJ983050:DDJ983056 DNF983050:DNF983056 DXB983050:DXB983056 EGX983050:EGX983056 EQT983050:EQT983056 FAP983050:FAP983056 FKL983050:FKL983056 FUH983050:FUH983056 GED983050:GED983056 GNZ983050:GNZ983056 GXV983050:GXV983056 HHR983050:HHR983056 HRN983050:HRN983056 IBJ983050:IBJ983056 ILF983050:ILF983056 IVB983050:IVB983056 JEX983050:JEX983056 JOT983050:JOT983056 JYP983050:JYP983056 KIL983050:KIL983056 KSH983050:KSH983056 LCD983050:LCD983056 LLZ983050:LLZ983056 LVV983050:LVV983056 MFR983050:MFR983056 MPN983050:MPN983056 MZJ983050:MZJ983056 NJF983050:NJF983056 NTB983050:NTB983056 OCX983050:OCX983056 OMT983050:OMT983056 OWP983050:OWP983056 PGL983050:PGL983056 PQH983050:PQH983056 QAD983050:QAD983056 QJZ983050:QJZ983056 QTV983050:QTV983056 RDR983050:RDR983056 RNN983050:RNN983056 RXJ983050:RXJ983056 SHF983050:SHF983056 SRB983050:SRB983056 TAX983050:TAX983056 TKT983050:TKT983056 TUP983050:TUP983056 UEL983050:UEL983056 UOH983050:UOH983056 UYD983050:UYD983056 VHZ983050:VHZ983056 VRV983050:VRV983056 WBR983050:WBR983056 WLN983050:WLN983056 WVJ983050:WVJ98305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rintOptions gridLines="1"/>
  <pageMargins left="0.25" right="0.25" top="0.75" bottom="0.75" header="0.3" footer="0.3"/>
  <pageSetup paperSize="9" scale="9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Normal="100" zoomScaleSheetLayoutView="70" workbookViewId="0">
      <selection activeCell="F17" sqref="F17"/>
    </sheetView>
  </sheetViews>
  <sheetFormatPr defaultRowHeight="15" x14ac:dyDescent="0.3"/>
  <cols>
    <col min="1" max="1" width="12" style="172" customWidth="1"/>
    <col min="2" max="2" width="13.28515625" style="172" customWidth="1"/>
    <col min="3" max="3" width="21.42578125" style="172" customWidth="1"/>
    <col min="4" max="4" width="17.85546875" style="172" customWidth="1"/>
    <col min="5" max="5" width="12.7109375" style="172" customWidth="1"/>
    <col min="6" max="6" width="36.85546875" style="172" customWidth="1"/>
    <col min="7" max="7" width="22.28515625" style="172" customWidth="1"/>
    <col min="8" max="8" width="0.5703125" style="172" customWidth="1"/>
    <col min="9" max="16384" width="9.140625" style="172"/>
  </cols>
  <sheetData>
    <row r="1" spans="1:8" x14ac:dyDescent="0.3">
      <c r="A1" s="69" t="s">
        <v>360</v>
      </c>
      <c r="B1" s="71"/>
      <c r="C1" s="71"/>
      <c r="D1" s="71"/>
      <c r="E1" s="71"/>
      <c r="F1" s="71"/>
      <c r="G1" s="152" t="s">
        <v>110</v>
      </c>
      <c r="H1" s="153"/>
    </row>
    <row r="2" spans="1:8" x14ac:dyDescent="0.3">
      <c r="A2" s="71" t="s">
        <v>141</v>
      </c>
      <c r="B2" s="71"/>
      <c r="C2" s="71"/>
      <c r="D2" s="71"/>
      <c r="E2" s="71"/>
      <c r="F2" s="71"/>
      <c r="G2" s="487" t="s">
        <v>662</v>
      </c>
      <c r="H2" s="488"/>
    </row>
    <row r="3" spans="1:8" x14ac:dyDescent="0.3">
      <c r="A3" s="71"/>
      <c r="B3" s="71"/>
      <c r="C3" s="71"/>
      <c r="D3" s="71"/>
      <c r="E3" s="71"/>
      <c r="F3" s="71"/>
      <c r="G3" s="96"/>
      <c r="H3" s="153"/>
    </row>
    <row r="4" spans="1:8" x14ac:dyDescent="0.3">
      <c r="A4" s="72" t="str">
        <f>'[8]ფორმა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8"/>
    </row>
    <row r="5" spans="1:8" x14ac:dyDescent="0.3">
      <c r="A5" s="113" t="s">
        <v>490</v>
      </c>
      <c r="B5" s="210"/>
      <c r="C5" s="210"/>
      <c r="D5" s="210"/>
      <c r="E5" s="210"/>
      <c r="F5" s="210"/>
      <c r="G5" s="210"/>
      <c r="H5" s="98"/>
    </row>
    <row r="6" spans="1:8" x14ac:dyDescent="0.3">
      <c r="A6" s="72"/>
      <c r="B6" s="71"/>
      <c r="C6" s="71"/>
      <c r="D6" s="71"/>
      <c r="E6" s="71"/>
      <c r="F6" s="71"/>
      <c r="G6" s="71"/>
      <c r="H6" s="98"/>
    </row>
    <row r="7" spans="1:8" x14ac:dyDescent="0.3">
      <c r="A7" s="71"/>
      <c r="B7" s="71"/>
      <c r="C7" s="71"/>
      <c r="D7" s="71"/>
      <c r="E7" s="71"/>
      <c r="F7" s="71"/>
      <c r="G7" s="71"/>
      <c r="H7" s="99"/>
    </row>
    <row r="8" spans="1:8" ht="45.75" customHeight="1" x14ac:dyDescent="0.3">
      <c r="A8" s="154" t="s">
        <v>306</v>
      </c>
      <c r="B8" s="154" t="s">
        <v>142</v>
      </c>
      <c r="C8" s="155" t="s">
        <v>358</v>
      </c>
      <c r="D8" s="155" t="s">
        <v>359</v>
      </c>
      <c r="E8" s="155" t="s">
        <v>271</v>
      </c>
      <c r="F8" s="154" t="s">
        <v>313</v>
      </c>
      <c r="G8" s="155" t="s">
        <v>307</v>
      </c>
      <c r="H8" s="99"/>
    </row>
    <row r="9" spans="1:8" x14ac:dyDescent="0.3">
      <c r="A9" s="156" t="s">
        <v>308</v>
      </c>
      <c r="B9" s="157"/>
      <c r="C9" s="158"/>
      <c r="D9" s="159"/>
      <c r="E9" s="159"/>
      <c r="F9" s="159"/>
      <c r="G9" s="160"/>
      <c r="H9" s="99"/>
    </row>
    <row r="10" spans="1:8" ht="15.75" x14ac:dyDescent="0.3">
      <c r="A10" s="157">
        <v>1</v>
      </c>
      <c r="B10" s="143"/>
      <c r="C10" s="161"/>
      <c r="D10" s="162"/>
      <c r="E10" s="162"/>
      <c r="F10" s="162"/>
      <c r="G10" s="163" t="str">
        <f>IF(ISBLANK(B10),"",G9+C10-D10)</f>
        <v/>
      </c>
      <c r="H10" s="99"/>
    </row>
    <row r="11" spans="1:8" ht="15.75" x14ac:dyDescent="0.3">
      <c r="A11" s="157">
        <v>2</v>
      </c>
      <c r="B11" s="143"/>
      <c r="C11" s="161"/>
      <c r="D11" s="162"/>
      <c r="E11" s="162"/>
      <c r="F11" s="162"/>
      <c r="G11" s="163" t="str">
        <f t="shared" ref="G11:G38" si="0">IF(ISBLANK(B11),"",G10+C11-D11)</f>
        <v/>
      </c>
      <c r="H11" s="99"/>
    </row>
    <row r="12" spans="1:8" ht="15.75" x14ac:dyDescent="0.3">
      <c r="A12" s="157">
        <v>3</v>
      </c>
      <c r="B12" s="143"/>
      <c r="C12" s="161"/>
      <c r="D12" s="162"/>
      <c r="E12" s="162"/>
      <c r="F12" s="162"/>
      <c r="G12" s="163" t="str">
        <f t="shared" si="0"/>
        <v/>
      </c>
      <c r="H12" s="99"/>
    </row>
    <row r="13" spans="1:8" ht="15.75" x14ac:dyDescent="0.3">
      <c r="A13" s="157">
        <v>4</v>
      </c>
      <c r="B13" s="143"/>
      <c r="C13" s="161"/>
      <c r="D13" s="162"/>
      <c r="E13" s="162"/>
      <c r="F13" s="162"/>
      <c r="G13" s="163" t="str">
        <f t="shared" si="0"/>
        <v/>
      </c>
      <c r="H13" s="99"/>
    </row>
    <row r="14" spans="1:8" ht="15.75" x14ac:dyDescent="0.3">
      <c r="A14" s="157">
        <v>5</v>
      </c>
      <c r="B14" s="143"/>
      <c r="C14" s="161"/>
      <c r="D14" s="162"/>
      <c r="E14" s="162"/>
      <c r="F14" s="162"/>
      <c r="G14" s="163" t="str">
        <f t="shared" si="0"/>
        <v/>
      </c>
      <c r="H14" s="99"/>
    </row>
    <row r="15" spans="1:8" ht="15.75" x14ac:dyDescent="0.3">
      <c r="A15" s="157">
        <v>6</v>
      </c>
      <c r="B15" s="143"/>
      <c r="C15" s="161"/>
      <c r="D15" s="162"/>
      <c r="E15" s="162"/>
      <c r="F15" s="162"/>
      <c r="G15" s="163" t="str">
        <f t="shared" si="0"/>
        <v/>
      </c>
      <c r="H15" s="99"/>
    </row>
    <row r="16" spans="1:8" ht="15.75" x14ac:dyDescent="0.3">
      <c r="A16" s="157">
        <v>7</v>
      </c>
      <c r="B16" s="143"/>
      <c r="C16" s="161"/>
      <c r="D16" s="162"/>
      <c r="E16" s="162"/>
      <c r="F16" s="162"/>
      <c r="G16" s="163" t="str">
        <f t="shared" si="0"/>
        <v/>
      </c>
      <c r="H16" s="99"/>
    </row>
    <row r="17" spans="1:8" ht="15.75" x14ac:dyDescent="0.3">
      <c r="A17" s="157">
        <v>8</v>
      </c>
      <c r="B17" s="143"/>
      <c r="C17" s="161"/>
      <c r="D17" s="162"/>
      <c r="E17" s="162"/>
      <c r="F17" s="162"/>
      <c r="G17" s="163" t="str">
        <f t="shared" si="0"/>
        <v/>
      </c>
      <c r="H17" s="99"/>
    </row>
    <row r="18" spans="1:8" ht="15.75" x14ac:dyDescent="0.3">
      <c r="A18" s="157">
        <v>9</v>
      </c>
      <c r="B18" s="143"/>
      <c r="C18" s="161"/>
      <c r="D18" s="162"/>
      <c r="E18" s="162"/>
      <c r="F18" s="162"/>
      <c r="G18" s="163" t="str">
        <f t="shared" si="0"/>
        <v/>
      </c>
      <c r="H18" s="99"/>
    </row>
    <row r="19" spans="1:8" ht="15.75" x14ac:dyDescent="0.3">
      <c r="A19" s="157">
        <v>10</v>
      </c>
      <c r="B19" s="143"/>
      <c r="C19" s="161"/>
      <c r="D19" s="162"/>
      <c r="E19" s="162"/>
      <c r="F19" s="162"/>
      <c r="G19" s="163" t="str">
        <f t="shared" si="0"/>
        <v/>
      </c>
      <c r="H19" s="99"/>
    </row>
    <row r="20" spans="1:8" ht="15.75" x14ac:dyDescent="0.3">
      <c r="A20" s="157">
        <v>11</v>
      </c>
      <c r="B20" s="143"/>
      <c r="C20" s="161"/>
      <c r="D20" s="162"/>
      <c r="E20" s="162"/>
      <c r="F20" s="162"/>
      <c r="G20" s="163" t="str">
        <f t="shared" si="0"/>
        <v/>
      </c>
      <c r="H20" s="99"/>
    </row>
    <row r="21" spans="1:8" ht="15.75" x14ac:dyDescent="0.3">
      <c r="A21" s="157">
        <v>12</v>
      </c>
      <c r="B21" s="143"/>
      <c r="C21" s="161"/>
      <c r="D21" s="162"/>
      <c r="E21" s="162"/>
      <c r="F21" s="162"/>
      <c r="G21" s="163" t="str">
        <f t="shared" si="0"/>
        <v/>
      </c>
      <c r="H21" s="99"/>
    </row>
    <row r="22" spans="1:8" ht="15.75" x14ac:dyDescent="0.3">
      <c r="A22" s="157">
        <v>13</v>
      </c>
      <c r="B22" s="143"/>
      <c r="C22" s="161"/>
      <c r="D22" s="162"/>
      <c r="E22" s="162"/>
      <c r="F22" s="162"/>
      <c r="G22" s="163" t="str">
        <f t="shared" si="0"/>
        <v/>
      </c>
      <c r="H22" s="99"/>
    </row>
    <row r="23" spans="1:8" ht="15.75" x14ac:dyDescent="0.3">
      <c r="A23" s="157">
        <v>14</v>
      </c>
      <c r="B23" s="143"/>
      <c r="C23" s="161"/>
      <c r="D23" s="162"/>
      <c r="E23" s="162"/>
      <c r="F23" s="162"/>
      <c r="G23" s="163" t="str">
        <f t="shared" si="0"/>
        <v/>
      </c>
      <c r="H23" s="99"/>
    </row>
    <row r="24" spans="1:8" ht="15.75" x14ac:dyDescent="0.3">
      <c r="A24" s="157">
        <v>15</v>
      </c>
      <c r="B24" s="143"/>
      <c r="C24" s="161"/>
      <c r="D24" s="162"/>
      <c r="E24" s="162"/>
      <c r="F24" s="162"/>
      <c r="G24" s="163" t="str">
        <f t="shared" si="0"/>
        <v/>
      </c>
      <c r="H24" s="99"/>
    </row>
    <row r="25" spans="1:8" ht="15.75" x14ac:dyDescent="0.3">
      <c r="A25" s="157">
        <v>16</v>
      </c>
      <c r="B25" s="143"/>
      <c r="C25" s="161"/>
      <c r="D25" s="162"/>
      <c r="E25" s="162"/>
      <c r="F25" s="162"/>
      <c r="G25" s="163" t="str">
        <f t="shared" si="0"/>
        <v/>
      </c>
      <c r="H25" s="99"/>
    </row>
    <row r="26" spans="1:8" ht="15.75" x14ac:dyDescent="0.3">
      <c r="A26" s="157">
        <v>17</v>
      </c>
      <c r="B26" s="143"/>
      <c r="C26" s="161"/>
      <c r="D26" s="162"/>
      <c r="E26" s="162"/>
      <c r="F26" s="162"/>
      <c r="G26" s="163" t="str">
        <f t="shared" si="0"/>
        <v/>
      </c>
      <c r="H26" s="99"/>
    </row>
    <row r="27" spans="1:8" ht="15.75" x14ac:dyDescent="0.3">
      <c r="A27" s="157">
        <v>18</v>
      </c>
      <c r="B27" s="143"/>
      <c r="C27" s="161"/>
      <c r="D27" s="162"/>
      <c r="E27" s="162"/>
      <c r="F27" s="162"/>
      <c r="G27" s="163" t="str">
        <f t="shared" si="0"/>
        <v/>
      </c>
      <c r="H27" s="99"/>
    </row>
    <row r="28" spans="1:8" ht="15.75" x14ac:dyDescent="0.3">
      <c r="A28" s="157">
        <v>19</v>
      </c>
      <c r="B28" s="143"/>
      <c r="C28" s="161"/>
      <c r="D28" s="162"/>
      <c r="E28" s="162"/>
      <c r="F28" s="162"/>
      <c r="G28" s="163" t="str">
        <f t="shared" si="0"/>
        <v/>
      </c>
      <c r="H28" s="99"/>
    </row>
    <row r="29" spans="1:8" ht="15.75" x14ac:dyDescent="0.3">
      <c r="A29" s="157">
        <v>20</v>
      </c>
      <c r="B29" s="143"/>
      <c r="C29" s="161"/>
      <c r="D29" s="162"/>
      <c r="E29" s="162"/>
      <c r="F29" s="162"/>
      <c r="G29" s="163" t="str">
        <f t="shared" si="0"/>
        <v/>
      </c>
      <c r="H29" s="99"/>
    </row>
    <row r="30" spans="1:8" ht="15.75" x14ac:dyDescent="0.3">
      <c r="A30" s="157">
        <v>21</v>
      </c>
      <c r="B30" s="143"/>
      <c r="C30" s="164"/>
      <c r="D30" s="165"/>
      <c r="E30" s="165"/>
      <c r="F30" s="165"/>
      <c r="G30" s="163" t="str">
        <f t="shared" si="0"/>
        <v/>
      </c>
      <c r="H30" s="99"/>
    </row>
    <row r="31" spans="1:8" ht="15.75" x14ac:dyDescent="0.3">
      <c r="A31" s="157">
        <v>22</v>
      </c>
      <c r="B31" s="143"/>
      <c r="C31" s="164"/>
      <c r="D31" s="165"/>
      <c r="E31" s="165"/>
      <c r="F31" s="165"/>
      <c r="G31" s="163" t="str">
        <f t="shared" si="0"/>
        <v/>
      </c>
      <c r="H31" s="99"/>
    </row>
    <row r="32" spans="1:8" ht="15.75" x14ac:dyDescent="0.3">
      <c r="A32" s="157">
        <v>23</v>
      </c>
      <c r="B32" s="143"/>
      <c r="C32" s="164"/>
      <c r="D32" s="165"/>
      <c r="E32" s="165"/>
      <c r="F32" s="165"/>
      <c r="G32" s="163" t="str">
        <f t="shared" si="0"/>
        <v/>
      </c>
      <c r="H32" s="99"/>
    </row>
    <row r="33" spans="1:10" ht="15.75" x14ac:dyDescent="0.3">
      <c r="A33" s="157">
        <v>24</v>
      </c>
      <c r="B33" s="143"/>
      <c r="C33" s="164"/>
      <c r="D33" s="165"/>
      <c r="E33" s="165"/>
      <c r="F33" s="165"/>
      <c r="G33" s="163" t="str">
        <f t="shared" si="0"/>
        <v/>
      </c>
      <c r="H33" s="99"/>
    </row>
    <row r="34" spans="1:10" ht="15.75" x14ac:dyDescent="0.3">
      <c r="A34" s="157">
        <v>25</v>
      </c>
      <c r="B34" s="143"/>
      <c r="C34" s="164"/>
      <c r="D34" s="165"/>
      <c r="E34" s="165"/>
      <c r="F34" s="165"/>
      <c r="G34" s="163" t="str">
        <f t="shared" si="0"/>
        <v/>
      </c>
      <c r="H34" s="99"/>
    </row>
    <row r="35" spans="1:10" ht="15.75" x14ac:dyDescent="0.3">
      <c r="A35" s="157">
        <v>26</v>
      </c>
      <c r="B35" s="143"/>
      <c r="C35" s="164"/>
      <c r="D35" s="165"/>
      <c r="E35" s="165"/>
      <c r="F35" s="165"/>
      <c r="G35" s="163" t="str">
        <f t="shared" si="0"/>
        <v/>
      </c>
      <c r="H35" s="99"/>
    </row>
    <row r="36" spans="1:10" ht="15.75" x14ac:dyDescent="0.3">
      <c r="A36" s="157">
        <v>27</v>
      </c>
      <c r="B36" s="143"/>
      <c r="C36" s="164"/>
      <c r="D36" s="165"/>
      <c r="E36" s="165"/>
      <c r="F36" s="165"/>
      <c r="G36" s="163" t="str">
        <f t="shared" si="0"/>
        <v/>
      </c>
      <c r="H36" s="99"/>
    </row>
    <row r="37" spans="1:10" ht="15.75" x14ac:dyDescent="0.3">
      <c r="A37" s="157">
        <v>28</v>
      </c>
      <c r="B37" s="143"/>
      <c r="C37" s="164"/>
      <c r="D37" s="165"/>
      <c r="E37" s="165"/>
      <c r="F37" s="165"/>
      <c r="G37" s="163" t="str">
        <f t="shared" si="0"/>
        <v/>
      </c>
      <c r="H37" s="99"/>
    </row>
    <row r="38" spans="1:10" ht="15.75" x14ac:dyDescent="0.3">
      <c r="A38" s="157">
        <v>29</v>
      </c>
      <c r="B38" s="143"/>
      <c r="C38" s="164"/>
      <c r="D38" s="165"/>
      <c r="E38" s="165"/>
      <c r="F38" s="165"/>
      <c r="G38" s="163" t="str">
        <f t="shared" si="0"/>
        <v/>
      </c>
      <c r="H38" s="99"/>
    </row>
    <row r="39" spans="1:10" ht="15.75" x14ac:dyDescent="0.3">
      <c r="A39" s="157" t="s">
        <v>273</v>
      </c>
      <c r="B39" s="143"/>
      <c r="C39" s="164"/>
      <c r="D39" s="165"/>
      <c r="E39" s="165"/>
      <c r="F39" s="165"/>
      <c r="G39" s="163" t="str">
        <f>IF(ISBLANK(B39),"",#REF!+C39-D39)</f>
        <v/>
      </c>
      <c r="H39" s="99"/>
    </row>
    <row r="40" spans="1:10" x14ac:dyDescent="0.3">
      <c r="A40" s="166" t="s">
        <v>309</v>
      </c>
      <c r="B40" s="167"/>
      <c r="C40" s="168"/>
      <c r="D40" s="169"/>
      <c r="E40" s="169"/>
      <c r="F40" s="170"/>
      <c r="G40" s="171" t="str">
        <f>G39</f>
        <v/>
      </c>
      <c r="H40" s="99"/>
    </row>
    <row r="44" spans="1:10" x14ac:dyDescent="0.3">
      <c r="B44" s="174" t="s">
        <v>107</v>
      </c>
      <c r="F44" s="175"/>
    </row>
    <row r="45" spans="1:10" x14ac:dyDescent="0.3">
      <c r="F45" s="173"/>
      <c r="G45" s="173"/>
      <c r="H45" s="173"/>
      <c r="I45" s="173"/>
      <c r="J45" s="173"/>
    </row>
    <row r="46" spans="1:10" x14ac:dyDescent="0.3">
      <c r="C46" s="176"/>
      <c r="F46" s="176"/>
      <c r="G46" s="177"/>
      <c r="H46" s="173"/>
      <c r="I46" s="173"/>
      <c r="J46" s="173"/>
    </row>
    <row r="47" spans="1:10" x14ac:dyDescent="0.3">
      <c r="A47" s="173"/>
      <c r="C47" s="178" t="s">
        <v>264</v>
      </c>
      <c r="F47" s="179" t="s">
        <v>269</v>
      </c>
      <c r="G47" s="177"/>
      <c r="H47" s="173"/>
      <c r="I47" s="173"/>
      <c r="J47" s="173"/>
    </row>
    <row r="48" spans="1:10" x14ac:dyDescent="0.3">
      <c r="A48" s="173"/>
      <c r="C48" s="180" t="s">
        <v>140</v>
      </c>
      <c r="F48" s="172" t="s">
        <v>265</v>
      </c>
      <c r="G48" s="173"/>
      <c r="H48" s="173"/>
      <c r="I48" s="173"/>
      <c r="J48" s="173"/>
    </row>
    <row r="49" spans="2:2" s="173" customFormat="1" x14ac:dyDescent="0.3">
      <c r="B49" s="172"/>
    </row>
    <row r="50" spans="2:2" s="173" customFormat="1" ht="12.75" x14ac:dyDescent="0.2"/>
    <row r="51" spans="2:2" s="173" customFormat="1" ht="12.75" x14ac:dyDescent="0.2"/>
    <row r="52" spans="2:2" s="173" customFormat="1" ht="12.75" x14ac:dyDescent="0.2"/>
    <row r="53" spans="2:2" s="173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zoomScaleSheetLayoutView="70" workbookViewId="0">
      <selection activeCell="D10" sqref="D10"/>
    </sheetView>
  </sheetViews>
  <sheetFormatPr defaultRowHeight="12.75" x14ac:dyDescent="0.2"/>
  <cols>
    <col min="1" max="1" width="53.5703125" style="291" customWidth="1"/>
    <col min="2" max="2" width="10.7109375" style="291" customWidth="1"/>
    <col min="3" max="3" width="12.42578125" style="291" customWidth="1"/>
    <col min="4" max="4" width="10.42578125" style="291" customWidth="1"/>
    <col min="5" max="5" width="13.140625" style="291" customWidth="1"/>
    <col min="6" max="6" width="10.42578125" style="291" customWidth="1"/>
    <col min="7" max="8" width="10.5703125" style="291" customWidth="1"/>
    <col min="9" max="9" width="9.85546875" style="291" customWidth="1"/>
    <col min="10" max="10" width="12.7109375" style="291" customWidth="1"/>
    <col min="11" max="11" width="0.7109375" style="291" customWidth="1"/>
    <col min="12" max="256" width="9.140625" style="291"/>
    <col min="257" max="257" width="53.5703125" style="291" customWidth="1"/>
    <col min="258" max="258" width="10.7109375" style="291" customWidth="1"/>
    <col min="259" max="259" width="12.42578125" style="291" customWidth="1"/>
    <col min="260" max="260" width="10.42578125" style="291" customWidth="1"/>
    <col min="261" max="261" width="13.140625" style="291" customWidth="1"/>
    <col min="262" max="262" width="10.42578125" style="291" customWidth="1"/>
    <col min="263" max="264" width="10.5703125" style="291" customWidth="1"/>
    <col min="265" max="265" width="9.85546875" style="291" customWidth="1"/>
    <col min="266" max="266" width="12.7109375" style="291" customWidth="1"/>
    <col min="267" max="267" width="0.7109375" style="291" customWidth="1"/>
    <col min="268" max="512" width="9.140625" style="291"/>
    <col min="513" max="513" width="53.5703125" style="291" customWidth="1"/>
    <col min="514" max="514" width="10.7109375" style="291" customWidth="1"/>
    <col min="515" max="515" width="12.42578125" style="291" customWidth="1"/>
    <col min="516" max="516" width="10.42578125" style="291" customWidth="1"/>
    <col min="517" max="517" width="13.140625" style="291" customWidth="1"/>
    <col min="518" max="518" width="10.42578125" style="291" customWidth="1"/>
    <col min="519" max="520" width="10.5703125" style="291" customWidth="1"/>
    <col min="521" max="521" width="9.85546875" style="291" customWidth="1"/>
    <col min="522" max="522" width="12.7109375" style="291" customWidth="1"/>
    <col min="523" max="523" width="0.7109375" style="291" customWidth="1"/>
    <col min="524" max="768" width="9.140625" style="291"/>
    <col min="769" max="769" width="53.5703125" style="291" customWidth="1"/>
    <col min="770" max="770" width="10.7109375" style="291" customWidth="1"/>
    <col min="771" max="771" width="12.42578125" style="291" customWidth="1"/>
    <col min="772" max="772" width="10.42578125" style="291" customWidth="1"/>
    <col min="773" max="773" width="13.140625" style="291" customWidth="1"/>
    <col min="774" max="774" width="10.42578125" style="291" customWidth="1"/>
    <col min="775" max="776" width="10.5703125" style="291" customWidth="1"/>
    <col min="777" max="777" width="9.85546875" style="291" customWidth="1"/>
    <col min="778" max="778" width="12.7109375" style="291" customWidth="1"/>
    <col min="779" max="779" width="0.7109375" style="291" customWidth="1"/>
    <col min="780" max="1024" width="9.140625" style="291"/>
    <col min="1025" max="1025" width="53.5703125" style="291" customWidth="1"/>
    <col min="1026" max="1026" width="10.7109375" style="291" customWidth="1"/>
    <col min="1027" max="1027" width="12.42578125" style="291" customWidth="1"/>
    <col min="1028" max="1028" width="10.42578125" style="291" customWidth="1"/>
    <col min="1029" max="1029" width="13.140625" style="291" customWidth="1"/>
    <col min="1030" max="1030" width="10.42578125" style="291" customWidth="1"/>
    <col min="1031" max="1032" width="10.5703125" style="291" customWidth="1"/>
    <col min="1033" max="1033" width="9.85546875" style="291" customWidth="1"/>
    <col min="1034" max="1034" width="12.7109375" style="291" customWidth="1"/>
    <col min="1035" max="1035" width="0.7109375" style="291" customWidth="1"/>
    <col min="1036" max="1280" width="9.140625" style="291"/>
    <col min="1281" max="1281" width="53.5703125" style="291" customWidth="1"/>
    <col min="1282" max="1282" width="10.7109375" style="291" customWidth="1"/>
    <col min="1283" max="1283" width="12.42578125" style="291" customWidth="1"/>
    <col min="1284" max="1284" width="10.42578125" style="291" customWidth="1"/>
    <col min="1285" max="1285" width="13.140625" style="291" customWidth="1"/>
    <col min="1286" max="1286" width="10.42578125" style="291" customWidth="1"/>
    <col min="1287" max="1288" width="10.5703125" style="291" customWidth="1"/>
    <col min="1289" max="1289" width="9.85546875" style="291" customWidth="1"/>
    <col min="1290" max="1290" width="12.7109375" style="291" customWidth="1"/>
    <col min="1291" max="1291" width="0.7109375" style="291" customWidth="1"/>
    <col min="1292" max="1536" width="9.140625" style="291"/>
    <col min="1537" max="1537" width="53.5703125" style="291" customWidth="1"/>
    <col min="1538" max="1538" width="10.7109375" style="291" customWidth="1"/>
    <col min="1539" max="1539" width="12.42578125" style="291" customWidth="1"/>
    <col min="1540" max="1540" width="10.42578125" style="291" customWidth="1"/>
    <col min="1541" max="1541" width="13.140625" style="291" customWidth="1"/>
    <col min="1542" max="1542" width="10.42578125" style="291" customWidth="1"/>
    <col min="1543" max="1544" width="10.5703125" style="291" customWidth="1"/>
    <col min="1545" max="1545" width="9.85546875" style="291" customWidth="1"/>
    <col min="1546" max="1546" width="12.7109375" style="291" customWidth="1"/>
    <col min="1547" max="1547" width="0.7109375" style="291" customWidth="1"/>
    <col min="1548" max="1792" width="9.140625" style="291"/>
    <col min="1793" max="1793" width="53.5703125" style="291" customWidth="1"/>
    <col min="1794" max="1794" width="10.7109375" style="291" customWidth="1"/>
    <col min="1795" max="1795" width="12.42578125" style="291" customWidth="1"/>
    <col min="1796" max="1796" width="10.42578125" style="291" customWidth="1"/>
    <col min="1797" max="1797" width="13.140625" style="291" customWidth="1"/>
    <col min="1798" max="1798" width="10.42578125" style="291" customWidth="1"/>
    <col min="1799" max="1800" width="10.5703125" style="291" customWidth="1"/>
    <col min="1801" max="1801" width="9.85546875" style="291" customWidth="1"/>
    <col min="1802" max="1802" width="12.7109375" style="291" customWidth="1"/>
    <col min="1803" max="1803" width="0.7109375" style="291" customWidth="1"/>
    <col min="1804" max="2048" width="9.140625" style="291"/>
    <col min="2049" max="2049" width="53.5703125" style="291" customWidth="1"/>
    <col min="2050" max="2050" width="10.7109375" style="291" customWidth="1"/>
    <col min="2051" max="2051" width="12.42578125" style="291" customWidth="1"/>
    <col min="2052" max="2052" width="10.42578125" style="291" customWidth="1"/>
    <col min="2053" max="2053" width="13.140625" style="291" customWidth="1"/>
    <col min="2054" max="2054" width="10.42578125" style="291" customWidth="1"/>
    <col min="2055" max="2056" width="10.5703125" style="291" customWidth="1"/>
    <col min="2057" max="2057" width="9.85546875" style="291" customWidth="1"/>
    <col min="2058" max="2058" width="12.7109375" style="291" customWidth="1"/>
    <col min="2059" max="2059" width="0.7109375" style="291" customWidth="1"/>
    <col min="2060" max="2304" width="9.140625" style="291"/>
    <col min="2305" max="2305" width="53.5703125" style="291" customWidth="1"/>
    <col min="2306" max="2306" width="10.7109375" style="291" customWidth="1"/>
    <col min="2307" max="2307" width="12.42578125" style="291" customWidth="1"/>
    <col min="2308" max="2308" width="10.42578125" style="291" customWidth="1"/>
    <col min="2309" max="2309" width="13.140625" style="291" customWidth="1"/>
    <col min="2310" max="2310" width="10.42578125" style="291" customWidth="1"/>
    <col min="2311" max="2312" width="10.5703125" style="291" customWidth="1"/>
    <col min="2313" max="2313" width="9.85546875" style="291" customWidth="1"/>
    <col min="2314" max="2314" width="12.7109375" style="291" customWidth="1"/>
    <col min="2315" max="2315" width="0.7109375" style="291" customWidth="1"/>
    <col min="2316" max="2560" width="9.140625" style="291"/>
    <col min="2561" max="2561" width="53.5703125" style="291" customWidth="1"/>
    <col min="2562" max="2562" width="10.7109375" style="291" customWidth="1"/>
    <col min="2563" max="2563" width="12.42578125" style="291" customWidth="1"/>
    <col min="2564" max="2564" width="10.42578125" style="291" customWidth="1"/>
    <col min="2565" max="2565" width="13.140625" style="291" customWidth="1"/>
    <col min="2566" max="2566" width="10.42578125" style="291" customWidth="1"/>
    <col min="2567" max="2568" width="10.5703125" style="291" customWidth="1"/>
    <col min="2569" max="2569" width="9.85546875" style="291" customWidth="1"/>
    <col min="2570" max="2570" width="12.7109375" style="291" customWidth="1"/>
    <col min="2571" max="2571" width="0.7109375" style="291" customWidth="1"/>
    <col min="2572" max="2816" width="9.140625" style="291"/>
    <col min="2817" max="2817" width="53.5703125" style="291" customWidth="1"/>
    <col min="2818" max="2818" width="10.7109375" style="291" customWidth="1"/>
    <col min="2819" max="2819" width="12.42578125" style="291" customWidth="1"/>
    <col min="2820" max="2820" width="10.42578125" style="291" customWidth="1"/>
    <col min="2821" max="2821" width="13.140625" style="291" customWidth="1"/>
    <col min="2822" max="2822" width="10.42578125" style="291" customWidth="1"/>
    <col min="2823" max="2824" width="10.5703125" style="291" customWidth="1"/>
    <col min="2825" max="2825" width="9.85546875" style="291" customWidth="1"/>
    <col min="2826" max="2826" width="12.7109375" style="291" customWidth="1"/>
    <col min="2827" max="2827" width="0.7109375" style="291" customWidth="1"/>
    <col min="2828" max="3072" width="9.140625" style="291"/>
    <col min="3073" max="3073" width="53.5703125" style="291" customWidth="1"/>
    <col min="3074" max="3074" width="10.7109375" style="291" customWidth="1"/>
    <col min="3075" max="3075" width="12.42578125" style="291" customWidth="1"/>
    <col min="3076" max="3076" width="10.42578125" style="291" customWidth="1"/>
    <col min="3077" max="3077" width="13.140625" style="291" customWidth="1"/>
    <col min="3078" max="3078" width="10.42578125" style="291" customWidth="1"/>
    <col min="3079" max="3080" width="10.5703125" style="291" customWidth="1"/>
    <col min="3081" max="3081" width="9.85546875" style="291" customWidth="1"/>
    <col min="3082" max="3082" width="12.7109375" style="291" customWidth="1"/>
    <col min="3083" max="3083" width="0.7109375" style="291" customWidth="1"/>
    <col min="3084" max="3328" width="9.140625" style="291"/>
    <col min="3329" max="3329" width="53.5703125" style="291" customWidth="1"/>
    <col min="3330" max="3330" width="10.7109375" style="291" customWidth="1"/>
    <col min="3331" max="3331" width="12.42578125" style="291" customWidth="1"/>
    <col min="3332" max="3332" width="10.42578125" style="291" customWidth="1"/>
    <col min="3333" max="3333" width="13.140625" style="291" customWidth="1"/>
    <col min="3334" max="3334" width="10.42578125" style="291" customWidth="1"/>
    <col min="3335" max="3336" width="10.5703125" style="291" customWidth="1"/>
    <col min="3337" max="3337" width="9.85546875" style="291" customWidth="1"/>
    <col min="3338" max="3338" width="12.7109375" style="291" customWidth="1"/>
    <col min="3339" max="3339" width="0.7109375" style="291" customWidth="1"/>
    <col min="3340" max="3584" width="9.140625" style="291"/>
    <col min="3585" max="3585" width="53.5703125" style="291" customWidth="1"/>
    <col min="3586" max="3586" width="10.7109375" style="291" customWidth="1"/>
    <col min="3587" max="3587" width="12.42578125" style="291" customWidth="1"/>
    <col min="3588" max="3588" width="10.42578125" style="291" customWidth="1"/>
    <col min="3589" max="3589" width="13.140625" style="291" customWidth="1"/>
    <col min="3590" max="3590" width="10.42578125" style="291" customWidth="1"/>
    <col min="3591" max="3592" width="10.5703125" style="291" customWidth="1"/>
    <col min="3593" max="3593" width="9.85546875" style="291" customWidth="1"/>
    <col min="3594" max="3594" width="12.7109375" style="291" customWidth="1"/>
    <col min="3595" max="3595" width="0.7109375" style="291" customWidth="1"/>
    <col min="3596" max="3840" width="9.140625" style="291"/>
    <col min="3841" max="3841" width="53.5703125" style="291" customWidth="1"/>
    <col min="3842" max="3842" width="10.7109375" style="291" customWidth="1"/>
    <col min="3843" max="3843" width="12.42578125" style="291" customWidth="1"/>
    <col min="3844" max="3844" width="10.42578125" style="291" customWidth="1"/>
    <col min="3845" max="3845" width="13.140625" style="291" customWidth="1"/>
    <col min="3846" max="3846" width="10.42578125" style="291" customWidth="1"/>
    <col min="3847" max="3848" width="10.5703125" style="291" customWidth="1"/>
    <col min="3849" max="3849" width="9.85546875" style="291" customWidth="1"/>
    <col min="3850" max="3850" width="12.7109375" style="291" customWidth="1"/>
    <col min="3851" max="3851" width="0.7109375" style="291" customWidth="1"/>
    <col min="3852" max="4096" width="9.140625" style="291"/>
    <col min="4097" max="4097" width="53.5703125" style="291" customWidth="1"/>
    <col min="4098" max="4098" width="10.7109375" style="291" customWidth="1"/>
    <col min="4099" max="4099" width="12.42578125" style="291" customWidth="1"/>
    <col min="4100" max="4100" width="10.42578125" style="291" customWidth="1"/>
    <col min="4101" max="4101" width="13.140625" style="291" customWidth="1"/>
    <col min="4102" max="4102" width="10.42578125" style="291" customWidth="1"/>
    <col min="4103" max="4104" width="10.5703125" style="291" customWidth="1"/>
    <col min="4105" max="4105" width="9.85546875" style="291" customWidth="1"/>
    <col min="4106" max="4106" width="12.7109375" style="291" customWidth="1"/>
    <col min="4107" max="4107" width="0.7109375" style="291" customWidth="1"/>
    <col min="4108" max="4352" width="9.140625" style="291"/>
    <col min="4353" max="4353" width="53.5703125" style="291" customWidth="1"/>
    <col min="4354" max="4354" width="10.7109375" style="291" customWidth="1"/>
    <col min="4355" max="4355" width="12.42578125" style="291" customWidth="1"/>
    <col min="4356" max="4356" width="10.42578125" style="291" customWidth="1"/>
    <col min="4357" max="4357" width="13.140625" style="291" customWidth="1"/>
    <col min="4358" max="4358" width="10.42578125" style="291" customWidth="1"/>
    <col min="4359" max="4360" width="10.5703125" style="291" customWidth="1"/>
    <col min="4361" max="4361" width="9.85546875" style="291" customWidth="1"/>
    <col min="4362" max="4362" width="12.7109375" style="291" customWidth="1"/>
    <col min="4363" max="4363" width="0.7109375" style="291" customWidth="1"/>
    <col min="4364" max="4608" width="9.140625" style="291"/>
    <col min="4609" max="4609" width="53.5703125" style="291" customWidth="1"/>
    <col min="4610" max="4610" width="10.7109375" style="291" customWidth="1"/>
    <col min="4611" max="4611" width="12.42578125" style="291" customWidth="1"/>
    <col min="4612" max="4612" width="10.42578125" style="291" customWidth="1"/>
    <col min="4613" max="4613" width="13.140625" style="291" customWidth="1"/>
    <col min="4614" max="4614" width="10.42578125" style="291" customWidth="1"/>
    <col min="4615" max="4616" width="10.5703125" style="291" customWidth="1"/>
    <col min="4617" max="4617" width="9.85546875" style="291" customWidth="1"/>
    <col min="4618" max="4618" width="12.7109375" style="291" customWidth="1"/>
    <col min="4619" max="4619" width="0.7109375" style="291" customWidth="1"/>
    <col min="4620" max="4864" width="9.140625" style="291"/>
    <col min="4865" max="4865" width="53.5703125" style="291" customWidth="1"/>
    <col min="4866" max="4866" width="10.7109375" style="291" customWidth="1"/>
    <col min="4867" max="4867" width="12.42578125" style="291" customWidth="1"/>
    <col min="4868" max="4868" width="10.42578125" style="291" customWidth="1"/>
    <col min="4869" max="4869" width="13.140625" style="291" customWidth="1"/>
    <col min="4870" max="4870" width="10.42578125" style="291" customWidth="1"/>
    <col min="4871" max="4872" width="10.5703125" style="291" customWidth="1"/>
    <col min="4873" max="4873" width="9.85546875" style="291" customWidth="1"/>
    <col min="4874" max="4874" width="12.7109375" style="291" customWidth="1"/>
    <col min="4875" max="4875" width="0.7109375" style="291" customWidth="1"/>
    <col min="4876" max="5120" width="9.140625" style="291"/>
    <col min="5121" max="5121" width="53.5703125" style="291" customWidth="1"/>
    <col min="5122" max="5122" width="10.7109375" style="291" customWidth="1"/>
    <col min="5123" max="5123" width="12.42578125" style="291" customWidth="1"/>
    <col min="5124" max="5124" width="10.42578125" style="291" customWidth="1"/>
    <col min="5125" max="5125" width="13.140625" style="291" customWidth="1"/>
    <col min="5126" max="5126" width="10.42578125" style="291" customWidth="1"/>
    <col min="5127" max="5128" width="10.5703125" style="291" customWidth="1"/>
    <col min="5129" max="5129" width="9.85546875" style="291" customWidth="1"/>
    <col min="5130" max="5130" width="12.7109375" style="291" customWidth="1"/>
    <col min="5131" max="5131" width="0.7109375" style="291" customWidth="1"/>
    <col min="5132" max="5376" width="9.140625" style="291"/>
    <col min="5377" max="5377" width="53.5703125" style="291" customWidth="1"/>
    <col min="5378" max="5378" width="10.7109375" style="291" customWidth="1"/>
    <col min="5379" max="5379" width="12.42578125" style="291" customWidth="1"/>
    <col min="5380" max="5380" width="10.42578125" style="291" customWidth="1"/>
    <col min="5381" max="5381" width="13.140625" style="291" customWidth="1"/>
    <col min="5382" max="5382" width="10.42578125" style="291" customWidth="1"/>
    <col min="5383" max="5384" width="10.5703125" style="291" customWidth="1"/>
    <col min="5385" max="5385" width="9.85546875" style="291" customWidth="1"/>
    <col min="5386" max="5386" width="12.7109375" style="291" customWidth="1"/>
    <col min="5387" max="5387" width="0.7109375" style="291" customWidth="1"/>
    <col min="5388" max="5632" width="9.140625" style="291"/>
    <col min="5633" max="5633" width="53.5703125" style="291" customWidth="1"/>
    <col min="5634" max="5634" width="10.7109375" style="291" customWidth="1"/>
    <col min="5635" max="5635" width="12.42578125" style="291" customWidth="1"/>
    <col min="5636" max="5636" width="10.42578125" style="291" customWidth="1"/>
    <col min="5637" max="5637" width="13.140625" style="291" customWidth="1"/>
    <col min="5638" max="5638" width="10.42578125" style="291" customWidth="1"/>
    <col min="5639" max="5640" width="10.5703125" style="291" customWidth="1"/>
    <col min="5641" max="5641" width="9.85546875" style="291" customWidth="1"/>
    <col min="5642" max="5642" width="12.7109375" style="291" customWidth="1"/>
    <col min="5643" max="5643" width="0.7109375" style="291" customWidth="1"/>
    <col min="5644" max="5888" width="9.140625" style="291"/>
    <col min="5889" max="5889" width="53.5703125" style="291" customWidth="1"/>
    <col min="5890" max="5890" width="10.7109375" style="291" customWidth="1"/>
    <col min="5891" max="5891" width="12.42578125" style="291" customWidth="1"/>
    <col min="5892" max="5892" width="10.42578125" style="291" customWidth="1"/>
    <col min="5893" max="5893" width="13.140625" style="291" customWidth="1"/>
    <col min="5894" max="5894" width="10.42578125" style="291" customWidth="1"/>
    <col min="5895" max="5896" width="10.5703125" style="291" customWidth="1"/>
    <col min="5897" max="5897" width="9.85546875" style="291" customWidth="1"/>
    <col min="5898" max="5898" width="12.7109375" style="291" customWidth="1"/>
    <col min="5899" max="5899" width="0.7109375" style="291" customWidth="1"/>
    <col min="5900" max="6144" width="9.140625" style="291"/>
    <col min="6145" max="6145" width="53.5703125" style="291" customWidth="1"/>
    <col min="6146" max="6146" width="10.7109375" style="291" customWidth="1"/>
    <col min="6147" max="6147" width="12.42578125" style="291" customWidth="1"/>
    <col min="6148" max="6148" width="10.42578125" style="291" customWidth="1"/>
    <col min="6149" max="6149" width="13.140625" style="291" customWidth="1"/>
    <col min="6150" max="6150" width="10.42578125" style="291" customWidth="1"/>
    <col min="6151" max="6152" width="10.5703125" style="291" customWidth="1"/>
    <col min="6153" max="6153" width="9.85546875" style="291" customWidth="1"/>
    <col min="6154" max="6154" width="12.7109375" style="291" customWidth="1"/>
    <col min="6155" max="6155" width="0.7109375" style="291" customWidth="1"/>
    <col min="6156" max="6400" width="9.140625" style="291"/>
    <col min="6401" max="6401" width="53.5703125" style="291" customWidth="1"/>
    <col min="6402" max="6402" width="10.7109375" style="291" customWidth="1"/>
    <col min="6403" max="6403" width="12.42578125" style="291" customWidth="1"/>
    <col min="6404" max="6404" width="10.42578125" style="291" customWidth="1"/>
    <col min="6405" max="6405" width="13.140625" style="291" customWidth="1"/>
    <col min="6406" max="6406" width="10.42578125" style="291" customWidth="1"/>
    <col min="6407" max="6408" width="10.5703125" style="291" customWidth="1"/>
    <col min="6409" max="6409" width="9.85546875" style="291" customWidth="1"/>
    <col min="6410" max="6410" width="12.7109375" style="291" customWidth="1"/>
    <col min="6411" max="6411" width="0.7109375" style="291" customWidth="1"/>
    <col min="6412" max="6656" width="9.140625" style="291"/>
    <col min="6657" max="6657" width="53.5703125" style="291" customWidth="1"/>
    <col min="6658" max="6658" width="10.7109375" style="291" customWidth="1"/>
    <col min="6659" max="6659" width="12.42578125" style="291" customWidth="1"/>
    <col min="6660" max="6660" width="10.42578125" style="291" customWidth="1"/>
    <col min="6661" max="6661" width="13.140625" style="291" customWidth="1"/>
    <col min="6662" max="6662" width="10.42578125" style="291" customWidth="1"/>
    <col min="6663" max="6664" width="10.5703125" style="291" customWidth="1"/>
    <col min="6665" max="6665" width="9.85546875" style="291" customWidth="1"/>
    <col min="6666" max="6666" width="12.7109375" style="291" customWidth="1"/>
    <col min="6667" max="6667" width="0.7109375" style="291" customWidth="1"/>
    <col min="6668" max="6912" width="9.140625" style="291"/>
    <col min="6913" max="6913" width="53.5703125" style="291" customWidth="1"/>
    <col min="6914" max="6914" width="10.7109375" style="291" customWidth="1"/>
    <col min="6915" max="6915" width="12.42578125" style="291" customWidth="1"/>
    <col min="6916" max="6916" width="10.42578125" style="291" customWidth="1"/>
    <col min="6917" max="6917" width="13.140625" style="291" customWidth="1"/>
    <col min="6918" max="6918" width="10.42578125" style="291" customWidth="1"/>
    <col min="6919" max="6920" width="10.5703125" style="291" customWidth="1"/>
    <col min="6921" max="6921" width="9.85546875" style="291" customWidth="1"/>
    <col min="6922" max="6922" width="12.7109375" style="291" customWidth="1"/>
    <col min="6923" max="6923" width="0.7109375" style="291" customWidth="1"/>
    <col min="6924" max="7168" width="9.140625" style="291"/>
    <col min="7169" max="7169" width="53.5703125" style="291" customWidth="1"/>
    <col min="7170" max="7170" width="10.7109375" style="291" customWidth="1"/>
    <col min="7171" max="7171" width="12.42578125" style="291" customWidth="1"/>
    <col min="7172" max="7172" width="10.42578125" style="291" customWidth="1"/>
    <col min="7173" max="7173" width="13.140625" style="291" customWidth="1"/>
    <col min="7174" max="7174" width="10.42578125" style="291" customWidth="1"/>
    <col min="7175" max="7176" width="10.5703125" style="291" customWidth="1"/>
    <col min="7177" max="7177" width="9.85546875" style="291" customWidth="1"/>
    <col min="7178" max="7178" width="12.7109375" style="291" customWidth="1"/>
    <col min="7179" max="7179" width="0.7109375" style="291" customWidth="1"/>
    <col min="7180" max="7424" width="9.140625" style="291"/>
    <col min="7425" max="7425" width="53.5703125" style="291" customWidth="1"/>
    <col min="7426" max="7426" width="10.7109375" style="291" customWidth="1"/>
    <col min="7427" max="7427" width="12.42578125" style="291" customWidth="1"/>
    <col min="7428" max="7428" width="10.42578125" style="291" customWidth="1"/>
    <col min="7429" max="7429" width="13.140625" style="291" customWidth="1"/>
    <col min="7430" max="7430" width="10.42578125" style="291" customWidth="1"/>
    <col min="7431" max="7432" width="10.5703125" style="291" customWidth="1"/>
    <col min="7433" max="7433" width="9.85546875" style="291" customWidth="1"/>
    <col min="7434" max="7434" width="12.7109375" style="291" customWidth="1"/>
    <col min="7435" max="7435" width="0.7109375" style="291" customWidth="1"/>
    <col min="7436" max="7680" width="9.140625" style="291"/>
    <col min="7681" max="7681" width="53.5703125" style="291" customWidth="1"/>
    <col min="7682" max="7682" width="10.7109375" style="291" customWidth="1"/>
    <col min="7683" max="7683" width="12.42578125" style="291" customWidth="1"/>
    <col min="7684" max="7684" width="10.42578125" style="291" customWidth="1"/>
    <col min="7685" max="7685" width="13.140625" style="291" customWidth="1"/>
    <col min="7686" max="7686" width="10.42578125" style="291" customWidth="1"/>
    <col min="7687" max="7688" width="10.5703125" style="291" customWidth="1"/>
    <col min="7689" max="7689" width="9.85546875" style="291" customWidth="1"/>
    <col min="7690" max="7690" width="12.7109375" style="291" customWidth="1"/>
    <col min="7691" max="7691" width="0.7109375" style="291" customWidth="1"/>
    <col min="7692" max="7936" width="9.140625" style="291"/>
    <col min="7937" max="7937" width="53.5703125" style="291" customWidth="1"/>
    <col min="7938" max="7938" width="10.7109375" style="291" customWidth="1"/>
    <col min="7939" max="7939" width="12.42578125" style="291" customWidth="1"/>
    <col min="7940" max="7940" width="10.42578125" style="291" customWidth="1"/>
    <col min="7941" max="7941" width="13.140625" style="291" customWidth="1"/>
    <col min="7942" max="7942" width="10.42578125" style="291" customWidth="1"/>
    <col min="7943" max="7944" width="10.5703125" style="291" customWidth="1"/>
    <col min="7945" max="7945" width="9.85546875" style="291" customWidth="1"/>
    <col min="7946" max="7946" width="12.7109375" style="291" customWidth="1"/>
    <col min="7947" max="7947" width="0.7109375" style="291" customWidth="1"/>
    <col min="7948" max="8192" width="9.140625" style="291"/>
    <col min="8193" max="8193" width="53.5703125" style="291" customWidth="1"/>
    <col min="8194" max="8194" width="10.7109375" style="291" customWidth="1"/>
    <col min="8195" max="8195" width="12.42578125" style="291" customWidth="1"/>
    <col min="8196" max="8196" width="10.42578125" style="291" customWidth="1"/>
    <col min="8197" max="8197" width="13.140625" style="291" customWidth="1"/>
    <col min="8198" max="8198" width="10.42578125" style="291" customWidth="1"/>
    <col min="8199" max="8200" width="10.5703125" style="291" customWidth="1"/>
    <col min="8201" max="8201" width="9.85546875" style="291" customWidth="1"/>
    <col min="8202" max="8202" width="12.7109375" style="291" customWidth="1"/>
    <col min="8203" max="8203" width="0.7109375" style="291" customWidth="1"/>
    <col min="8204" max="8448" width="9.140625" style="291"/>
    <col min="8449" max="8449" width="53.5703125" style="291" customWidth="1"/>
    <col min="8450" max="8450" width="10.7109375" style="291" customWidth="1"/>
    <col min="8451" max="8451" width="12.42578125" style="291" customWidth="1"/>
    <col min="8452" max="8452" width="10.42578125" style="291" customWidth="1"/>
    <col min="8453" max="8453" width="13.140625" style="291" customWidth="1"/>
    <col min="8454" max="8454" width="10.42578125" style="291" customWidth="1"/>
    <col min="8455" max="8456" width="10.5703125" style="291" customWidth="1"/>
    <col min="8457" max="8457" width="9.85546875" style="291" customWidth="1"/>
    <col min="8458" max="8458" width="12.7109375" style="291" customWidth="1"/>
    <col min="8459" max="8459" width="0.7109375" style="291" customWidth="1"/>
    <col min="8460" max="8704" width="9.140625" style="291"/>
    <col min="8705" max="8705" width="53.5703125" style="291" customWidth="1"/>
    <col min="8706" max="8706" width="10.7109375" style="291" customWidth="1"/>
    <col min="8707" max="8707" width="12.42578125" style="291" customWidth="1"/>
    <col min="8708" max="8708" width="10.42578125" style="291" customWidth="1"/>
    <col min="8709" max="8709" width="13.140625" style="291" customWidth="1"/>
    <col min="8710" max="8710" width="10.42578125" style="291" customWidth="1"/>
    <col min="8711" max="8712" width="10.5703125" style="291" customWidth="1"/>
    <col min="8713" max="8713" width="9.85546875" style="291" customWidth="1"/>
    <col min="8714" max="8714" width="12.7109375" style="291" customWidth="1"/>
    <col min="8715" max="8715" width="0.7109375" style="291" customWidth="1"/>
    <col min="8716" max="8960" width="9.140625" style="291"/>
    <col min="8961" max="8961" width="53.5703125" style="291" customWidth="1"/>
    <col min="8962" max="8962" width="10.7109375" style="291" customWidth="1"/>
    <col min="8963" max="8963" width="12.42578125" style="291" customWidth="1"/>
    <col min="8964" max="8964" width="10.42578125" style="291" customWidth="1"/>
    <col min="8965" max="8965" width="13.140625" style="291" customWidth="1"/>
    <col min="8966" max="8966" width="10.42578125" style="291" customWidth="1"/>
    <col min="8967" max="8968" width="10.5703125" style="291" customWidth="1"/>
    <col min="8969" max="8969" width="9.85546875" style="291" customWidth="1"/>
    <col min="8970" max="8970" width="12.7109375" style="291" customWidth="1"/>
    <col min="8971" max="8971" width="0.7109375" style="291" customWidth="1"/>
    <col min="8972" max="9216" width="9.140625" style="291"/>
    <col min="9217" max="9217" width="53.5703125" style="291" customWidth="1"/>
    <col min="9218" max="9218" width="10.7109375" style="291" customWidth="1"/>
    <col min="9219" max="9219" width="12.42578125" style="291" customWidth="1"/>
    <col min="9220" max="9220" width="10.42578125" style="291" customWidth="1"/>
    <col min="9221" max="9221" width="13.140625" style="291" customWidth="1"/>
    <col min="9222" max="9222" width="10.42578125" style="291" customWidth="1"/>
    <col min="9223" max="9224" width="10.5703125" style="291" customWidth="1"/>
    <col min="9225" max="9225" width="9.85546875" style="291" customWidth="1"/>
    <col min="9226" max="9226" width="12.7109375" style="291" customWidth="1"/>
    <col min="9227" max="9227" width="0.7109375" style="291" customWidth="1"/>
    <col min="9228" max="9472" width="9.140625" style="291"/>
    <col min="9473" max="9473" width="53.5703125" style="291" customWidth="1"/>
    <col min="9474" max="9474" width="10.7109375" style="291" customWidth="1"/>
    <col min="9475" max="9475" width="12.42578125" style="291" customWidth="1"/>
    <col min="9476" max="9476" width="10.42578125" style="291" customWidth="1"/>
    <col min="9477" max="9477" width="13.140625" style="291" customWidth="1"/>
    <col min="9478" max="9478" width="10.42578125" style="291" customWidth="1"/>
    <col min="9479" max="9480" width="10.5703125" style="291" customWidth="1"/>
    <col min="9481" max="9481" width="9.85546875" style="291" customWidth="1"/>
    <col min="9482" max="9482" width="12.7109375" style="291" customWidth="1"/>
    <col min="9483" max="9483" width="0.7109375" style="291" customWidth="1"/>
    <col min="9484" max="9728" width="9.140625" style="291"/>
    <col min="9729" max="9729" width="53.5703125" style="291" customWidth="1"/>
    <col min="9730" max="9730" width="10.7109375" style="291" customWidth="1"/>
    <col min="9731" max="9731" width="12.42578125" style="291" customWidth="1"/>
    <col min="9732" max="9732" width="10.42578125" style="291" customWidth="1"/>
    <col min="9733" max="9733" width="13.140625" style="291" customWidth="1"/>
    <col min="9734" max="9734" width="10.42578125" style="291" customWidth="1"/>
    <col min="9735" max="9736" width="10.5703125" style="291" customWidth="1"/>
    <col min="9737" max="9737" width="9.85546875" style="291" customWidth="1"/>
    <col min="9738" max="9738" width="12.7109375" style="291" customWidth="1"/>
    <col min="9739" max="9739" width="0.7109375" style="291" customWidth="1"/>
    <col min="9740" max="9984" width="9.140625" style="291"/>
    <col min="9985" max="9985" width="53.5703125" style="291" customWidth="1"/>
    <col min="9986" max="9986" width="10.7109375" style="291" customWidth="1"/>
    <col min="9987" max="9987" width="12.42578125" style="291" customWidth="1"/>
    <col min="9988" max="9988" width="10.42578125" style="291" customWidth="1"/>
    <col min="9989" max="9989" width="13.140625" style="291" customWidth="1"/>
    <col min="9990" max="9990" width="10.42578125" style="291" customWidth="1"/>
    <col min="9991" max="9992" width="10.5703125" style="291" customWidth="1"/>
    <col min="9993" max="9993" width="9.85546875" style="291" customWidth="1"/>
    <col min="9994" max="9994" width="12.7109375" style="291" customWidth="1"/>
    <col min="9995" max="9995" width="0.7109375" style="291" customWidth="1"/>
    <col min="9996" max="10240" width="9.140625" style="291"/>
    <col min="10241" max="10241" width="53.5703125" style="291" customWidth="1"/>
    <col min="10242" max="10242" width="10.7109375" style="291" customWidth="1"/>
    <col min="10243" max="10243" width="12.42578125" style="291" customWidth="1"/>
    <col min="10244" max="10244" width="10.42578125" style="291" customWidth="1"/>
    <col min="10245" max="10245" width="13.140625" style="291" customWidth="1"/>
    <col min="10246" max="10246" width="10.42578125" style="291" customWidth="1"/>
    <col min="10247" max="10248" width="10.5703125" style="291" customWidth="1"/>
    <col min="10249" max="10249" width="9.85546875" style="291" customWidth="1"/>
    <col min="10250" max="10250" width="12.7109375" style="291" customWidth="1"/>
    <col min="10251" max="10251" width="0.7109375" style="291" customWidth="1"/>
    <col min="10252" max="10496" width="9.140625" style="291"/>
    <col min="10497" max="10497" width="53.5703125" style="291" customWidth="1"/>
    <col min="10498" max="10498" width="10.7109375" style="291" customWidth="1"/>
    <col min="10499" max="10499" width="12.42578125" style="291" customWidth="1"/>
    <col min="10500" max="10500" width="10.42578125" style="291" customWidth="1"/>
    <col min="10501" max="10501" width="13.140625" style="291" customWidth="1"/>
    <col min="10502" max="10502" width="10.42578125" style="291" customWidth="1"/>
    <col min="10503" max="10504" width="10.5703125" style="291" customWidth="1"/>
    <col min="10505" max="10505" width="9.85546875" style="291" customWidth="1"/>
    <col min="10506" max="10506" width="12.7109375" style="291" customWidth="1"/>
    <col min="10507" max="10507" width="0.7109375" style="291" customWidth="1"/>
    <col min="10508" max="10752" width="9.140625" style="291"/>
    <col min="10753" max="10753" width="53.5703125" style="291" customWidth="1"/>
    <col min="10754" max="10754" width="10.7109375" style="291" customWidth="1"/>
    <col min="10755" max="10755" width="12.42578125" style="291" customWidth="1"/>
    <col min="10756" max="10756" width="10.42578125" style="291" customWidth="1"/>
    <col min="10757" max="10757" width="13.140625" style="291" customWidth="1"/>
    <col min="10758" max="10758" width="10.42578125" style="291" customWidth="1"/>
    <col min="10759" max="10760" width="10.5703125" style="291" customWidth="1"/>
    <col min="10761" max="10761" width="9.85546875" style="291" customWidth="1"/>
    <col min="10762" max="10762" width="12.7109375" style="291" customWidth="1"/>
    <col min="10763" max="10763" width="0.7109375" style="291" customWidth="1"/>
    <col min="10764" max="11008" width="9.140625" style="291"/>
    <col min="11009" max="11009" width="53.5703125" style="291" customWidth="1"/>
    <col min="11010" max="11010" width="10.7109375" style="291" customWidth="1"/>
    <col min="11011" max="11011" width="12.42578125" style="291" customWidth="1"/>
    <col min="11012" max="11012" width="10.42578125" style="291" customWidth="1"/>
    <col min="11013" max="11013" width="13.140625" style="291" customWidth="1"/>
    <col min="11014" max="11014" width="10.42578125" style="291" customWidth="1"/>
    <col min="11015" max="11016" width="10.5703125" style="291" customWidth="1"/>
    <col min="11017" max="11017" width="9.85546875" style="291" customWidth="1"/>
    <col min="11018" max="11018" width="12.7109375" style="291" customWidth="1"/>
    <col min="11019" max="11019" width="0.7109375" style="291" customWidth="1"/>
    <col min="11020" max="11264" width="9.140625" style="291"/>
    <col min="11265" max="11265" width="53.5703125" style="291" customWidth="1"/>
    <col min="11266" max="11266" width="10.7109375" style="291" customWidth="1"/>
    <col min="11267" max="11267" width="12.42578125" style="291" customWidth="1"/>
    <col min="11268" max="11268" width="10.42578125" style="291" customWidth="1"/>
    <col min="11269" max="11269" width="13.140625" style="291" customWidth="1"/>
    <col min="11270" max="11270" width="10.42578125" style="291" customWidth="1"/>
    <col min="11271" max="11272" width="10.5703125" style="291" customWidth="1"/>
    <col min="11273" max="11273" width="9.85546875" style="291" customWidth="1"/>
    <col min="11274" max="11274" width="12.7109375" style="291" customWidth="1"/>
    <col min="11275" max="11275" width="0.7109375" style="291" customWidth="1"/>
    <col min="11276" max="11520" width="9.140625" style="291"/>
    <col min="11521" max="11521" width="53.5703125" style="291" customWidth="1"/>
    <col min="11522" max="11522" width="10.7109375" style="291" customWidth="1"/>
    <col min="11523" max="11523" width="12.42578125" style="291" customWidth="1"/>
    <col min="11524" max="11524" width="10.42578125" style="291" customWidth="1"/>
    <col min="11525" max="11525" width="13.140625" style="291" customWidth="1"/>
    <col min="11526" max="11526" width="10.42578125" style="291" customWidth="1"/>
    <col min="11527" max="11528" width="10.5703125" style="291" customWidth="1"/>
    <col min="11529" max="11529" width="9.85546875" style="291" customWidth="1"/>
    <col min="11530" max="11530" width="12.7109375" style="291" customWidth="1"/>
    <col min="11531" max="11531" width="0.7109375" style="291" customWidth="1"/>
    <col min="11532" max="11776" width="9.140625" style="291"/>
    <col min="11777" max="11777" width="53.5703125" style="291" customWidth="1"/>
    <col min="11778" max="11778" width="10.7109375" style="291" customWidth="1"/>
    <col min="11779" max="11779" width="12.42578125" style="291" customWidth="1"/>
    <col min="11780" max="11780" width="10.42578125" style="291" customWidth="1"/>
    <col min="11781" max="11781" width="13.140625" style="291" customWidth="1"/>
    <col min="11782" max="11782" width="10.42578125" style="291" customWidth="1"/>
    <col min="11783" max="11784" width="10.5703125" style="291" customWidth="1"/>
    <col min="11785" max="11785" width="9.85546875" style="291" customWidth="1"/>
    <col min="11786" max="11786" width="12.7109375" style="291" customWidth="1"/>
    <col min="11787" max="11787" width="0.7109375" style="291" customWidth="1"/>
    <col min="11788" max="12032" width="9.140625" style="291"/>
    <col min="12033" max="12033" width="53.5703125" style="291" customWidth="1"/>
    <col min="12034" max="12034" width="10.7109375" style="291" customWidth="1"/>
    <col min="12035" max="12035" width="12.42578125" style="291" customWidth="1"/>
    <col min="12036" max="12036" width="10.42578125" style="291" customWidth="1"/>
    <col min="12037" max="12037" width="13.140625" style="291" customWidth="1"/>
    <col min="12038" max="12038" width="10.42578125" style="291" customWidth="1"/>
    <col min="12039" max="12040" width="10.5703125" style="291" customWidth="1"/>
    <col min="12041" max="12041" width="9.85546875" style="291" customWidth="1"/>
    <col min="12042" max="12042" width="12.7109375" style="291" customWidth="1"/>
    <col min="12043" max="12043" width="0.7109375" style="291" customWidth="1"/>
    <col min="12044" max="12288" width="9.140625" style="291"/>
    <col min="12289" max="12289" width="53.5703125" style="291" customWidth="1"/>
    <col min="12290" max="12290" width="10.7109375" style="291" customWidth="1"/>
    <col min="12291" max="12291" width="12.42578125" style="291" customWidth="1"/>
    <col min="12292" max="12292" width="10.42578125" style="291" customWidth="1"/>
    <col min="12293" max="12293" width="13.140625" style="291" customWidth="1"/>
    <col min="12294" max="12294" width="10.42578125" style="291" customWidth="1"/>
    <col min="12295" max="12296" width="10.5703125" style="291" customWidth="1"/>
    <col min="12297" max="12297" width="9.85546875" style="291" customWidth="1"/>
    <col min="12298" max="12298" width="12.7109375" style="291" customWidth="1"/>
    <col min="12299" max="12299" width="0.7109375" style="291" customWidth="1"/>
    <col min="12300" max="12544" width="9.140625" style="291"/>
    <col min="12545" max="12545" width="53.5703125" style="291" customWidth="1"/>
    <col min="12546" max="12546" width="10.7109375" style="291" customWidth="1"/>
    <col min="12547" max="12547" width="12.42578125" style="291" customWidth="1"/>
    <col min="12548" max="12548" width="10.42578125" style="291" customWidth="1"/>
    <col min="12549" max="12549" width="13.140625" style="291" customWidth="1"/>
    <col min="12550" max="12550" width="10.42578125" style="291" customWidth="1"/>
    <col min="12551" max="12552" width="10.5703125" style="291" customWidth="1"/>
    <col min="12553" max="12553" width="9.85546875" style="291" customWidth="1"/>
    <col min="12554" max="12554" width="12.7109375" style="291" customWidth="1"/>
    <col min="12555" max="12555" width="0.7109375" style="291" customWidth="1"/>
    <col min="12556" max="12800" width="9.140625" style="291"/>
    <col min="12801" max="12801" width="53.5703125" style="291" customWidth="1"/>
    <col min="12802" max="12802" width="10.7109375" style="291" customWidth="1"/>
    <col min="12803" max="12803" width="12.42578125" style="291" customWidth="1"/>
    <col min="12804" max="12804" width="10.42578125" style="291" customWidth="1"/>
    <col min="12805" max="12805" width="13.140625" style="291" customWidth="1"/>
    <col min="12806" max="12806" width="10.42578125" style="291" customWidth="1"/>
    <col min="12807" max="12808" width="10.5703125" style="291" customWidth="1"/>
    <col min="12809" max="12809" width="9.85546875" style="291" customWidth="1"/>
    <col min="12810" max="12810" width="12.7109375" style="291" customWidth="1"/>
    <col min="12811" max="12811" width="0.7109375" style="291" customWidth="1"/>
    <col min="12812" max="13056" width="9.140625" style="291"/>
    <col min="13057" max="13057" width="53.5703125" style="291" customWidth="1"/>
    <col min="13058" max="13058" width="10.7109375" style="291" customWidth="1"/>
    <col min="13059" max="13059" width="12.42578125" style="291" customWidth="1"/>
    <col min="13060" max="13060" width="10.42578125" style="291" customWidth="1"/>
    <col min="13061" max="13061" width="13.140625" style="291" customWidth="1"/>
    <col min="13062" max="13062" width="10.42578125" style="291" customWidth="1"/>
    <col min="13063" max="13064" width="10.5703125" style="291" customWidth="1"/>
    <col min="13065" max="13065" width="9.85546875" style="291" customWidth="1"/>
    <col min="13066" max="13066" width="12.7109375" style="291" customWidth="1"/>
    <col min="13067" max="13067" width="0.7109375" style="291" customWidth="1"/>
    <col min="13068" max="13312" width="9.140625" style="291"/>
    <col min="13313" max="13313" width="53.5703125" style="291" customWidth="1"/>
    <col min="13314" max="13314" width="10.7109375" style="291" customWidth="1"/>
    <col min="13315" max="13315" width="12.42578125" style="291" customWidth="1"/>
    <col min="13316" max="13316" width="10.42578125" style="291" customWidth="1"/>
    <col min="13317" max="13317" width="13.140625" style="291" customWidth="1"/>
    <col min="13318" max="13318" width="10.42578125" style="291" customWidth="1"/>
    <col min="13319" max="13320" width="10.5703125" style="291" customWidth="1"/>
    <col min="13321" max="13321" width="9.85546875" style="291" customWidth="1"/>
    <col min="13322" max="13322" width="12.7109375" style="291" customWidth="1"/>
    <col min="13323" max="13323" width="0.7109375" style="291" customWidth="1"/>
    <col min="13324" max="13568" width="9.140625" style="291"/>
    <col min="13569" max="13569" width="53.5703125" style="291" customWidth="1"/>
    <col min="13570" max="13570" width="10.7109375" style="291" customWidth="1"/>
    <col min="13571" max="13571" width="12.42578125" style="291" customWidth="1"/>
    <col min="13572" max="13572" width="10.42578125" style="291" customWidth="1"/>
    <col min="13573" max="13573" width="13.140625" style="291" customWidth="1"/>
    <col min="13574" max="13574" width="10.42578125" style="291" customWidth="1"/>
    <col min="13575" max="13576" width="10.5703125" style="291" customWidth="1"/>
    <col min="13577" max="13577" width="9.85546875" style="291" customWidth="1"/>
    <col min="13578" max="13578" width="12.7109375" style="291" customWidth="1"/>
    <col min="13579" max="13579" width="0.7109375" style="291" customWidth="1"/>
    <col min="13580" max="13824" width="9.140625" style="291"/>
    <col min="13825" max="13825" width="53.5703125" style="291" customWidth="1"/>
    <col min="13826" max="13826" width="10.7109375" style="291" customWidth="1"/>
    <col min="13827" max="13827" width="12.42578125" style="291" customWidth="1"/>
    <col min="13828" max="13828" width="10.42578125" style="291" customWidth="1"/>
    <col min="13829" max="13829" width="13.140625" style="291" customWidth="1"/>
    <col min="13830" max="13830" width="10.42578125" style="291" customWidth="1"/>
    <col min="13831" max="13832" width="10.5703125" style="291" customWidth="1"/>
    <col min="13833" max="13833" width="9.85546875" style="291" customWidth="1"/>
    <col min="13834" max="13834" width="12.7109375" style="291" customWidth="1"/>
    <col min="13835" max="13835" width="0.7109375" style="291" customWidth="1"/>
    <col min="13836" max="14080" width="9.140625" style="291"/>
    <col min="14081" max="14081" width="53.5703125" style="291" customWidth="1"/>
    <col min="14082" max="14082" width="10.7109375" style="291" customWidth="1"/>
    <col min="14083" max="14083" width="12.42578125" style="291" customWidth="1"/>
    <col min="14084" max="14084" width="10.42578125" style="291" customWidth="1"/>
    <col min="14085" max="14085" width="13.140625" style="291" customWidth="1"/>
    <col min="14086" max="14086" width="10.42578125" style="291" customWidth="1"/>
    <col min="14087" max="14088" width="10.5703125" style="291" customWidth="1"/>
    <col min="14089" max="14089" width="9.85546875" style="291" customWidth="1"/>
    <col min="14090" max="14090" width="12.7109375" style="291" customWidth="1"/>
    <col min="14091" max="14091" width="0.7109375" style="291" customWidth="1"/>
    <col min="14092" max="14336" width="9.140625" style="291"/>
    <col min="14337" max="14337" width="53.5703125" style="291" customWidth="1"/>
    <col min="14338" max="14338" width="10.7109375" style="291" customWidth="1"/>
    <col min="14339" max="14339" width="12.42578125" style="291" customWidth="1"/>
    <col min="14340" max="14340" width="10.42578125" style="291" customWidth="1"/>
    <col min="14341" max="14341" width="13.140625" style="291" customWidth="1"/>
    <col min="14342" max="14342" width="10.42578125" style="291" customWidth="1"/>
    <col min="14343" max="14344" width="10.5703125" style="291" customWidth="1"/>
    <col min="14345" max="14345" width="9.85546875" style="291" customWidth="1"/>
    <col min="14346" max="14346" width="12.7109375" style="291" customWidth="1"/>
    <col min="14347" max="14347" width="0.7109375" style="291" customWidth="1"/>
    <col min="14348" max="14592" width="9.140625" style="291"/>
    <col min="14593" max="14593" width="53.5703125" style="291" customWidth="1"/>
    <col min="14594" max="14594" width="10.7109375" style="291" customWidth="1"/>
    <col min="14595" max="14595" width="12.42578125" style="291" customWidth="1"/>
    <col min="14596" max="14596" width="10.42578125" style="291" customWidth="1"/>
    <col min="14597" max="14597" width="13.140625" style="291" customWidth="1"/>
    <col min="14598" max="14598" width="10.42578125" style="291" customWidth="1"/>
    <col min="14599" max="14600" width="10.5703125" style="291" customWidth="1"/>
    <col min="14601" max="14601" width="9.85546875" style="291" customWidth="1"/>
    <col min="14602" max="14602" width="12.7109375" style="291" customWidth="1"/>
    <col min="14603" max="14603" width="0.7109375" style="291" customWidth="1"/>
    <col min="14604" max="14848" width="9.140625" style="291"/>
    <col min="14849" max="14849" width="53.5703125" style="291" customWidth="1"/>
    <col min="14850" max="14850" width="10.7109375" style="291" customWidth="1"/>
    <col min="14851" max="14851" width="12.42578125" style="291" customWidth="1"/>
    <col min="14852" max="14852" width="10.42578125" style="291" customWidth="1"/>
    <col min="14853" max="14853" width="13.140625" style="291" customWidth="1"/>
    <col min="14854" max="14854" width="10.42578125" style="291" customWidth="1"/>
    <col min="14855" max="14856" width="10.5703125" style="291" customWidth="1"/>
    <col min="14857" max="14857" width="9.85546875" style="291" customWidth="1"/>
    <col min="14858" max="14858" width="12.7109375" style="291" customWidth="1"/>
    <col min="14859" max="14859" width="0.7109375" style="291" customWidth="1"/>
    <col min="14860" max="15104" width="9.140625" style="291"/>
    <col min="15105" max="15105" width="53.5703125" style="291" customWidth="1"/>
    <col min="15106" max="15106" width="10.7109375" style="291" customWidth="1"/>
    <col min="15107" max="15107" width="12.42578125" style="291" customWidth="1"/>
    <col min="15108" max="15108" width="10.42578125" style="291" customWidth="1"/>
    <col min="15109" max="15109" width="13.140625" style="291" customWidth="1"/>
    <col min="15110" max="15110" width="10.42578125" style="291" customWidth="1"/>
    <col min="15111" max="15112" width="10.5703125" style="291" customWidth="1"/>
    <col min="15113" max="15113" width="9.85546875" style="291" customWidth="1"/>
    <col min="15114" max="15114" width="12.7109375" style="291" customWidth="1"/>
    <col min="15115" max="15115" width="0.7109375" style="291" customWidth="1"/>
    <col min="15116" max="15360" width="9.140625" style="291"/>
    <col min="15361" max="15361" width="53.5703125" style="291" customWidth="1"/>
    <col min="15362" max="15362" width="10.7109375" style="291" customWidth="1"/>
    <col min="15363" max="15363" width="12.42578125" style="291" customWidth="1"/>
    <col min="15364" max="15364" width="10.42578125" style="291" customWidth="1"/>
    <col min="15365" max="15365" width="13.140625" style="291" customWidth="1"/>
    <col min="15366" max="15366" width="10.42578125" style="291" customWidth="1"/>
    <col min="15367" max="15368" width="10.5703125" style="291" customWidth="1"/>
    <col min="15369" max="15369" width="9.85546875" style="291" customWidth="1"/>
    <col min="15370" max="15370" width="12.7109375" style="291" customWidth="1"/>
    <col min="15371" max="15371" width="0.7109375" style="291" customWidth="1"/>
    <col min="15372" max="15616" width="9.140625" style="291"/>
    <col min="15617" max="15617" width="53.5703125" style="291" customWidth="1"/>
    <col min="15618" max="15618" width="10.7109375" style="291" customWidth="1"/>
    <col min="15619" max="15619" width="12.42578125" style="291" customWidth="1"/>
    <col min="15620" max="15620" width="10.42578125" style="291" customWidth="1"/>
    <col min="15621" max="15621" width="13.140625" style="291" customWidth="1"/>
    <col min="15622" max="15622" width="10.42578125" style="291" customWidth="1"/>
    <col min="15623" max="15624" width="10.5703125" style="291" customWidth="1"/>
    <col min="15625" max="15625" width="9.85546875" style="291" customWidth="1"/>
    <col min="15626" max="15626" width="12.7109375" style="291" customWidth="1"/>
    <col min="15627" max="15627" width="0.7109375" style="291" customWidth="1"/>
    <col min="15628" max="15872" width="9.140625" style="291"/>
    <col min="15873" max="15873" width="53.5703125" style="291" customWidth="1"/>
    <col min="15874" max="15874" width="10.7109375" style="291" customWidth="1"/>
    <col min="15875" max="15875" width="12.42578125" style="291" customWidth="1"/>
    <col min="15876" max="15876" width="10.42578125" style="291" customWidth="1"/>
    <col min="15877" max="15877" width="13.140625" style="291" customWidth="1"/>
    <col min="15878" max="15878" width="10.42578125" style="291" customWidth="1"/>
    <col min="15879" max="15880" width="10.5703125" style="291" customWidth="1"/>
    <col min="15881" max="15881" width="9.85546875" style="291" customWidth="1"/>
    <col min="15882" max="15882" width="12.7109375" style="291" customWidth="1"/>
    <col min="15883" max="15883" width="0.7109375" style="291" customWidth="1"/>
    <col min="15884" max="16128" width="9.140625" style="291"/>
    <col min="16129" max="16129" width="53.5703125" style="291" customWidth="1"/>
    <col min="16130" max="16130" width="10.7109375" style="291" customWidth="1"/>
    <col min="16131" max="16131" width="12.42578125" style="291" customWidth="1"/>
    <col min="16132" max="16132" width="10.42578125" style="291" customWidth="1"/>
    <col min="16133" max="16133" width="13.140625" style="291" customWidth="1"/>
    <col min="16134" max="16134" width="10.42578125" style="291" customWidth="1"/>
    <col min="16135" max="16136" width="10.5703125" style="291" customWidth="1"/>
    <col min="16137" max="16137" width="9.85546875" style="291" customWidth="1"/>
    <col min="16138" max="16138" width="12.7109375" style="291" customWidth="1"/>
    <col min="16139" max="16139" width="0.7109375" style="291" customWidth="1"/>
    <col min="16140" max="16384" width="9.140625" style="291"/>
  </cols>
  <sheetData>
    <row r="1" spans="1:12" s="23" customFormat="1" ht="15" x14ac:dyDescent="0.2">
      <c r="A1" s="129" t="s">
        <v>298</v>
      </c>
      <c r="B1" s="130"/>
      <c r="C1" s="130"/>
      <c r="D1" s="130"/>
      <c r="E1" s="130"/>
      <c r="F1" s="73"/>
      <c r="G1" s="73"/>
      <c r="H1" s="73"/>
      <c r="I1" s="498" t="s">
        <v>110</v>
      </c>
      <c r="J1" s="498"/>
      <c r="K1" s="136"/>
    </row>
    <row r="2" spans="1:12" s="23" customFormat="1" ht="15" x14ac:dyDescent="0.3">
      <c r="A2" s="99" t="s">
        <v>141</v>
      </c>
      <c r="B2" s="130"/>
      <c r="C2" s="130"/>
      <c r="D2" s="130"/>
      <c r="E2" s="130"/>
      <c r="F2" s="131"/>
      <c r="G2" s="132"/>
      <c r="H2" s="132"/>
      <c r="I2" s="487" t="s">
        <v>662</v>
      </c>
      <c r="J2" s="488"/>
      <c r="K2" s="136"/>
    </row>
    <row r="3" spans="1:12" s="23" customFormat="1" ht="15" x14ac:dyDescent="0.2">
      <c r="A3" s="130"/>
      <c r="B3" s="130"/>
      <c r="C3" s="130"/>
      <c r="D3" s="130"/>
      <c r="E3" s="130"/>
      <c r="F3" s="131"/>
      <c r="G3" s="132"/>
      <c r="H3" s="132"/>
      <c r="I3" s="133"/>
      <c r="J3" s="281"/>
      <c r="K3" s="136"/>
    </row>
    <row r="4" spans="1:12" s="2" customFormat="1" ht="15" x14ac:dyDescent="0.3">
      <c r="A4" s="71" t="str">
        <f>'[6]ფორმა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20"/>
      <c r="J4" s="71"/>
      <c r="K4" s="99"/>
      <c r="L4" s="23"/>
    </row>
    <row r="5" spans="1:12" s="2" customFormat="1" ht="15" x14ac:dyDescent="0.3">
      <c r="A5" s="113" t="s">
        <v>490</v>
      </c>
      <c r="B5" s="114"/>
      <c r="C5" s="114"/>
      <c r="D5" s="114"/>
      <c r="E5" s="114"/>
      <c r="F5" s="57"/>
      <c r="G5" s="57"/>
      <c r="H5" s="57"/>
      <c r="I5" s="126"/>
      <c r="J5" s="57"/>
      <c r="K5" s="99"/>
    </row>
    <row r="6" spans="1:12" s="23" customFormat="1" ht="13.5" x14ac:dyDescent="0.2">
      <c r="A6" s="134"/>
      <c r="B6" s="135"/>
      <c r="C6" s="135"/>
      <c r="D6" s="130"/>
      <c r="E6" s="130"/>
      <c r="F6" s="130"/>
      <c r="G6" s="130"/>
      <c r="H6" s="130"/>
      <c r="I6" s="130"/>
      <c r="J6" s="130"/>
      <c r="K6" s="136"/>
    </row>
    <row r="7" spans="1:12" ht="45" x14ac:dyDescent="0.2">
      <c r="A7" s="288"/>
      <c r="B7" s="503" t="s">
        <v>221</v>
      </c>
      <c r="C7" s="503"/>
      <c r="D7" s="503" t="s">
        <v>286</v>
      </c>
      <c r="E7" s="503"/>
      <c r="F7" s="503" t="s">
        <v>287</v>
      </c>
      <c r="G7" s="503"/>
      <c r="H7" s="289" t="s">
        <v>274</v>
      </c>
      <c r="I7" s="503" t="s">
        <v>224</v>
      </c>
      <c r="J7" s="503"/>
      <c r="K7" s="290"/>
    </row>
    <row r="8" spans="1:12" ht="15" x14ac:dyDescent="0.2">
      <c r="A8" s="292" t="s">
        <v>116</v>
      </c>
      <c r="B8" s="293" t="s">
        <v>223</v>
      </c>
      <c r="C8" s="294" t="s">
        <v>222</v>
      </c>
      <c r="D8" s="293" t="s">
        <v>223</v>
      </c>
      <c r="E8" s="294" t="s">
        <v>222</v>
      </c>
      <c r="F8" s="293" t="s">
        <v>223</v>
      </c>
      <c r="G8" s="294" t="s">
        <v>222</v>
      </c>
      <c r="H8" s="294" t="s">
        <v>222</v>
      </c>
      <c r="I8" s="293" t="s">
        <v>223</v>
      </c>
      <c r="J8" s="294" t="s">
        <v>222</v>
      </c>
      <c r="K8" s="290"/>
    </row>
    <row r="9" spans="1:12" ht="15" x14ac:dyDescent="0.2">
      <c r="A9" s="295" t="s">
        <v>117</v>
      </c>
      <c r="B9" s="77">
        <f>SUM(B10,B14,B17)</f>
        <v>7</v>
      </c>
      <c r="C9" s="77">
        <f>SUM(C10,C14,C17)</f>
        <v>4835952.71</v>
      </c>
      <c r="D9" s="77">
        <f t="shared" ref="D9:J9" si="0">SUM(D10,D14,D17)</f>
        <v>0</v>
      </c>
      <c r="E9" s="77">
        <f>SUM(E10,E14,E17)</f>
        <v>34145.46</v>
      </c>
      <c r="F9" s="77">
        <f t="shared" si="0"/>
        <v>0</v>
      </c>
      <c r="G9" s="77">
        <f>SUM(G10,G14,G17)</f>
        <v>0</v>
      </c>
      <c r="H9" s="77">
        <f>SUM(H10,H14,H17)</f>
        <v>0</v>
      </c>
      <c r="I9" s="77">
        <f>SUM(I10,I14,I17)</f>
        <v>0</v>
      </c>
      <c r="J9" s="77">
        <f t="shared" si="0"/>
        <v>4870098.17</v>
      </c>
      <c r="K9" s="290"/>
    </row>
    <row r="10" spans="1:12" ht="15" x14ac:dyDescent="0.2">
      <c r="A10" s="296" t="s">
        <v>118</v>
      </c>
      <c r="B10" s="288">
        <f>SUM(B11:B13)</f>
        <v>7</v>
      </c>
      <c r="C10" s="288">
        <f>SUM(C11:C13)</f>
        <v>3360057.04</v>
      </c>
      <c r="D10" s="288">
        <f t="shared" ref="D10:J10" si="1">SUM(D11:D13)</f>
        <v>0</v>
      </c>
      <c r="E10" s="288">
        <f>SUM(E11:E13)</f>
        <v>0</v>
      </c>
      <c r="F10" s="288">
        <f t="shared" si="1"/>
        <v>0</v>
      </c>
      <c r="G10" s="288">
        <f>SUM(G11:G13)</f>
        <v>0</v>
      </c>
      <c r="H10" s="288">
        <f>SUM(H11:H13)</f>
        <v>0</v>
      </c>
      <c r="I10" s="288">
        <f>SUM(I11:I13)</f>
        <v>0</v>
      </c>
      <c r="J10" s="288">
        <f t="shared" si="1"/>
        <v>3360057.04</v>
      </c>
      <c r="K10" s="290"/>
    </row>
    <row r="11" spans="1:12" ht="15" x14ac:dyDescent="0.2">
      <c r="A11" s="296" t="s">
        <v>119</v>
      </c>
      <c r="B11" s="297"/>
      <c r="C11" s="297"/>
      <c r="D11" s="297"/>
      <c r="E11" s="297"/>
      <c r="F11" s="297"/>
      <c r="G11" s="297"/>
      <c r="H11" s="297"/>
      <c r="I11" s="297"/>
      <c r="J11" s="297">
        <f>C11+E11+-G11-H11</f>
        <v>0</v>
      </c>
      <c r="K11" s="290"/>
    </row>
    <row r="12" spans="1:12" ht="15" x14ac:dyDescent="0.2">
      <c r="A12" s="296" t="s">
        <v>120</v>
      </c>
      <c r="B12" s="297">
        <v>7</v>
      </c>
      <c r="C12" s="297">
        <v>3360057.04</v>
      </c>
      <c r="D12" s="297"/>
      <c r="E12" s="297"/>
      <c r="F12" s="297"/>
      <c r="G12" s="297"/>
      <c r="H12" s="297"/>
      <c r="I12" s="297"/>
      <c r="J12" s="297">
        <f>C12+E12+-G12-H12</f>
        <v>3360057.04</v>
      </c>
      <c r="K12" s="290"/>
    </row>
    <row r="13" spans="1:12" ht="15" x14ac:dyDescent="0.2">
      <c r="A13" s="296" t="s">
        <v>121</v>
      </c>
      <c r="B13" s="297"/>
      <c r="C13" s="297"/>
      <c r="D13" s="297"/>
      <c r="E13" s="297"/>
      <c r="F13" s="297"/>
      <c r="G13" s="297"/>
      <c r="H13" s="297"/>
      <c r="I13" s="297"/>
      <c r="J13" s="297">
        <f>C13+E13+-G13-H13</f>
        <v>0</v>
      </c>
      <c r="K13" s="290"/>
    </row>
    <row r="14" spans="1:12" ht="15" x14ac:dyDescent="0.2">
      <c r="A14" s="296" t="s">
        <v>122</v>
      </c>
      <c r="B14" s="288">
        <f>SUM(B15:B16)</f>
        <v>0</v>
      </c>
      <c r="C14" s="288">
        <f>SUM(C15:C16)</f>
        <v>1446890.67</v>
      </c>
      <c r="D14" s="288">
        <f t="shared" ref="D14:J14" si="2">SUM(D15:D16)</f>
        <v>0</v>
      </c>
      <c r="E14" s="288">
        <f>SUM(E15:E16)</f>
        <v>34145.46</v>
      </c>
      <c r="F14" s="288">
        <f t="shared" si="2"/>
        <v>0</v>
      </c>
      <c r="G14" s="288">
        <f>SUM(G15:G16)</f>
        <v>0</v>
      </c>
      <c r="H14" s="288">
        <f>SUM(H15:H16)</f>
        <v>0</v>
      </c>
      <c r="I14" s="288">
        <f>SUM(I15:I16)</f>
        <v>0</v>
      </c>
      <c r="J14" s="288">
        <f t="shared" si="2"/>
        <v>1481036.13</v>
      </c>
      <c r="K14" s="290"/>
    </row>
    <row r="15" spans="1:12" ht="15" x14ac:dyDescent="0.2">
      <c r="A15" s="296" t="s">
        <v>123</v>
      </c>
      <c r="B15" s="297"/>
      <c r="C15" s="297">
        <v>353887.86</v>
      </c>
      <c r="D15" s="297"/>
      <c r="E15" s="297"/>
      <c r="F15" s="297"/>
      <c r="G15" s="297"/>
      <c r="H15" s="297"/>
      <c r="I15" s="297"/>
      <c r="J15" s="297">
        <f>C15+E15-F15-G15</f>
        <v>353887.86</v>
      </c>
      <c r="K15" s="290"/>
    </row>
    <row r="16" spans="1:12" ht="15" x14ac:dyDescent="0.2">
      <c r="A16" s="296" t="s">
        <v>124</v>
      </c>
      <c r="B16" s="297"/>
      <c r="C16" s="297">
        <v>1093002.81</v>
      </c>
      <c r="D16" s="297"/>
      <c r="E16" s="297">
        <v>34145.46</v>
      </c>
      <c r="F16" s="297"/>
      <c r="G16" s="297"/>
      <c r="H16" s="297"/>
      <c r="I16" s="297"/>
      <c r="J16" s="297">
        <f>C16+E16-F16-G16</f>
        <v>1127148.27</v>
      </c>
      <c r="K16" s="290"/>
    </row>
    <row r="17" spans="1:11" ht="15" x14ac:dyDescent="0.2">
      <c r="A17" s="296" t="s">
        <v>125</v>
      </c>
      <c r="B17" s="288">
        <f>SUM(B18:B19,B22,B23)</f>
        <v>0</v>
      </c>
      <c r="C17" s="288">
        <f>SUM(C18:C19,C22,C23)</f>
        <v>29005</v>
      </c>
      <c r="D17" s="288">
        <f t="shared" ref="D17:J17" si="3">SUM(D18:D19,D22,D23)</f>
        <v>0</v>
      </c>
      <c r="E17" s="288">
        <f>SUM(E18:E19,E22,E23)</f>
        <v>0</v>
      </c>
      <c r="F17" s="288">
        <f t="shared" si="3"/>
        <v>0</v>
      </c>
      <c r="G17" s="288">
        <f>SUM(G18:G19,G22,G23)</f>
        <v>0</v>
      </c>
      <c r="H17" s="288">
        <f>SUM(H18:H19,H22,H23)</f>
        <v>0</v>
      </c>
      <c r="I17" s="288">
        <f>SUM(I18:I19,I22,I23)</f>
        <v>0</v>
      </c>
      <c r="J17" s="288">
        <f t="shared" si="3"/>
        <v>29005</v>
      </c>
      <c r="K17" s="290"/>
    </row>
    <row r="18" spans="1:11" ht="15" x14ac:dyDescent="0.2">
      <c r="A18" s="296" t="s">
        <v>126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0"/>
    </row>
    <row r="19" spans="1:11" ht="15" x14ac:dyDescent="0.2">
      <c r="A19" s="296" t="s">
        <v>127</v>
      </c>
      <c r="B19" s="288">
        <f>SUM(B20:B21)</f>
        <v>0</v>
      </c>
      <c r="C19" s="288">
        <f>SUM(C20:C21)</f>
        <v>19301.009999999998</v>
      </c>
      <c r="D19" s="288">
        <f t="shared" ref="D19:J19" si="4">SUM(D20:D21)</f>
        <v>0</v>
      </c>
      <c r="E19" s="288">
        <f>SUM(E20:E21)</f>
        <v>0</v>
      </c>
      <c r="F19" s="288">
        <f t="shared" si="4"/>
        <v>0</v>
      </c>
      <c r="G19" s="288">
        <f>SUM(G20:G21)</f>
        <v>0</v>
      </c>
      <c r="H19" s="288">
        <f>SUM(H20:H21)</f>
        <v>0</v>
      </c>
      <c r="I19" s="288">
        <f>SUM(I20:I21)</f>
        <v>0</v>
      </c>
      <c r="J19" s="288">
        <f t="shared" si="4"/>
        <v>19301.009999999998</v>
      </c>
      <c r="K19" s="290"/>
    </row>
    <row r="20" spans="1:11" ht="15" x14ac:dyDescent="0.2">
      <c r="A20" s="296" t="s">
        <v>128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0"/>
    </row>
    <row r="21" spans="1:11" ht="15" x14ac:dyDescent="0.2">
      <c r="A21" s="296" t="s">
        <v>129</v>
      </c>
      <c r="B21" s="297"/>
      <c r="C21" s="297">
        <v>19301.009999999998</v>
      </c>
      <c r="D21" s="297"/>
      <c r="E21" s="297"/>
      <c r="F21" s="297"/>
      <c r="G21" s="297"/>
      <c r="H21" s="297"/>
      <c r="I21" s="297"/>
      <c r="J21" s="297">
        <f>C21+E21-F21-G21</f>
        <v>19301.009999999998</v>
      </c>
      <c r="K21" s="290"/>
    </row>
    <row r="22" spans="1:11" ht="15" x14ac:dyDescent="0.2">
      <c r="A22" s="296" t="s">
        <v>130</v>
      </c>
      <c r="B22" s="297"/>
      <c r="C22" s="297"/>
      <c r="D22" s="297"/>
      <c r="E22" s="297"/>
      <c r="F22" s="297"/>
      <c r="G22" s="297"/>
      <c r="H22" s="297"/>
      <c r="I22" s="297"/>
      <c r="J22" s="297">
        <f>C22+E22-F22-G22</f>
        <v>0</v>
      </c>
      <c r="K22" s="290"/>
    </row>
    <row r="23" spans="1:11" ht="15" x14ac:dyDescent="0.2">
      <c r="A23" s="296" t="s">
        <v>131</v>
      </c>
      <c r="B23" s="297"/>
      <c r="C23" s="297">
        <v>9703.99</v>
      </c>
      <c r="D23" s="297"/>
      <c r="E23" s="298"/>
      <c r="F23" s="297"/>
      <c r="G23" s="297"/>
      <c r="H23" s="297"/>
      <c r="I23" s="297"/>
      <c r="J23" s="297">
        <f>C23+E23-F23-G23</f>
        <v>9703.99</v>
      </c>
      <c r="K23" s="290"/>
    </row>
    <row r="24" spans="1:11" ht="15" x14ac:dyDescent="0.2">
      <c r="A24" s="295" t="s">
        <v>132</v>
      </c>
      <c r="B24" s="77">
        <f>SUM(B25:B31)</f>
        <v>0</v>
      </c>
      <c r="C24" s="77">
        <f t="shared" ref="C24:J24" si="5">SUM(C25:C31)</f>
        <v>0</v>
      </c>
      <c r="D24" s="77">
        <f t="shared" si="5"/>
        <v>0</v>
      </c>
      <c r="E24" s="77">
        <f t="shared" si="5"/>
        <v>0</v>
      </c>
      <c r="F24" s="77">
        <f t="shared" si="5"/>
        <v>0</v>
      </c>
      <c r="G24" s="77">
        <f t="shared" si="5"/>
        <v>0</v>
      </c>
      <c r="H24" s="77">
        <f t="shared" si="5"/>
        <v>0</v>
      </c>
      <c r="I24" s="77">
        <f t="shared" si="5"/>
        <v>0</v>
      </c>
      <c r="J24" s="77">
        <f t="shared" si="5"/>
        <v>0</v>
      </c>
      <c r="K24" s="290"/>
    </row>
    <row r="25" spans="1:11" ht="15" x14ac:dyDescent="0.2">
      <c r="A25" s="296" t="s">
        <v>254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0"/>
    </row>
    <row r="26" spans="1:11" ht="15" x14ac:dyDescent="0.2">
      <c r="A26" s="296" t="s">
        <v>255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0"/>
    </row>
    <row r="27" spans="1:11" ht="15" x14ac:dyDescent="0.2">
      <c r="A27" s="296" t="s">
        <v>256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0"/>
    </row>
    <row r="28" spans="1:11" ht="15" x14ac:dyDescent="0.2">
      <c r="A28" s="296" t="s">
        <v>257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0"/>
    </row>
    <row r="29" spans="1:11" ht="15" x14ac:dyDescent="0.2">
      <c r="A29" s="296" t="s">
        <v>258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0"/>
    </row>
    <row r="30" spans="1:11" ht="15" x14ac:dyDescent="0.2">
      <c r="A30" s="296" t="s">
        <v>259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0"/>
    </row>
    <row r="31" spans="1:11" ht="15" x14ac:dyDescent="0.2">
      <c r="A31" s="296" t="s">
        <v>260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0"/>
    </row>
    <row r="32" spans="1:11" ht="15" x14ac:dyDescent="0.2">
      <c r="A32" s="295" t="s">
        <v>133</v>
      </c>
      <c r="B32" s="77">
        <f>SUM(B33:B35)</f>
        <v>0</v>
      </c>
      <c r="C32" s="77">
        <f>SUM(C33:C35)</f>
        <v>0</v>
      </c>
      <c r="D32" s="77">
        <f t="shared" ref="D32:J32" si="6">SUM(D33:D35)</f>
        <v>0</v>
      </c>
      <c r="E32" s="77">
        <f>SUM(E33:E35)</f>
        <v>0</v>
      </c>
      <c r="F32" s="77">
        <f t="shared" si="6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6"/>
        <v>0</v>
      </c>
      <c r="K32" s="290"/>
    </row>
    <row r="33" spans="1:11" ht="15" x14ac:dyDescent="0.2">
      <c r="A33" s="296" t="s">
        <v>261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0"/>
    </row>
    <row r="34" spans="1:11" ht="15" x14ac:dyDescent="0.2">
      <c r="A34" s="296" t="s">
        <v>262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0"/>
    </row>
    <row r="35" spans="1:11" ht="15" x14ac:dyDescent="0.2">
      <c r="A35" s="296" t="s">
        <v>263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0"/>
    </row>
    <row r="36" spans="1:11" ht="15" x14ac:dyDescent="0.2">
      <c r="A36" s="295" t="s">
        <v>134</v>
      </c>
      <c r="B36" s="77">
        <f t="shared" ref="B36:J36" si="7">SUM(B37:B39,B42)</f>
        <v>0</v>
      </c>
      <c r="C36" s="77">
        <f t="shared" si="7"/>
        <v>0</v>
      </c>
      <c r="D36" s="77">
        <f t="shared" si="7"/>
        <v>0</v>
      </c>
      <c r="E36" s="77">
        <f t="shared" si="7"/>
        <v>0</v>
      </c>
      <c r="F36" s="77">
        <f t="shared" si="7"/>
        <v>0</v>
      </c>
      <c r="G36" s="77">
        <f t="shared" si="7"/>
        <v>0</v>
      </c>
      <c r="H36" s="77">
        <f t="shared" si="7"/>
        <v>0</v>
      </c>
      <c r="I36" s="77">
        <f t="shared" si="7"/>
        <v>0</v>
      </c>
      <c r="J36" s="77">
        <f t="shared" si="7"/>
        <v>0</v>
      </c>
      <c r="K36" s="290"/>
    </row>
    <row r="37" spans="1:11" ht="15" x14ac:dyDescent="0.2">
      <c r="A37" s="296" t="s">
        <v>135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0"/>
    </row>
    <row r="38" spans="1:11" ht="15" x14ac:dyDescent="0.2">
      <c r="A38" s="296" t="s">
        <v>136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0"/>
    </row>
    <row r="39" spans="1:11" ht="15" x14ac:dyDescent="0.2">
      <c r="A39" s="296" t="s">
        <v>137</v>
      </c>
      <c r="B39" s="288">
        <f t="shared" ref="B39:J39" si="8">SUM(B40:B41)</f>
        <v>0</v>
      </c>
      <c r="C39" s="288">
        <f t="shared" si="8"/>
        <v>0</v>
      </c>
      <c r="D39" s="288">
        <f t="shared" si="8"/>
        <v>0</v>
      </c>
      <c r="E39" s="288">
        <f t="shared" si="8"/>
        <v>0</v>
      </c>
      <c r="F39" s="288">
        <f t="shared" si="8"/>
        <v>0</v>
      </c>
      <c r="G39" s="288">
        <f t="shared" si="8"/>
        <v>0</v>
      </c>
      <c r="H39" s="288">
        <f t="shared" si="8"/>
        <v>0</v>
      </c>
      <c r="I39" s="288">
        <f t="shared" si="8"/>
        <v>0</v>
      </c>
      <c r="J39" s="288">
        <f t="shared" si="8"/>
        <v>0</v>
      </c>
      <c r="K39" s="290"/>
    </row>
    <row r="40" spans="1:11" ht="30" x14ac:dyDescent="0.2">
      <c r="A40" s="296" t="s">
        <v>421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0"/>
    </row>
    <row r="41" spans="1:11" ht="15" x14ac:dyDescent="0.2">
      <c r="A41" s="296" t="s">
        <v>138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0"/>
    </row>
    <row r="42" spans="1:11" ht="15" x14ac:dyDescent="0.2">
      <c r="A42" s="296" t="s">
        <v>139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0"/>
    </row>
    <row r="43" spans="1:11" ht="15" x14ac:dyDescent="0.2">
      <c r="A43" s="299"/>
      <c r="B43" s="299"/>
      <c r="C43" s="299"/>
      <c r="D43" s="299"/>
      <c r="E43" s="299"/>
      <c r="F43" s="299"/>
      <c r="G43" s="299"/>
      <c r="H43" s="299"/>
      <c r="I43" s="299"/>
      <c r="J43" s="299"/>
    </row>
    <row r="44" spans="1:11" s="23" customFormat="1" x14ac:dyDescent="0.2"/>
    <row r="45" spans="1:11" s="23" customFormat="1" x14ac:dyDescent="0.2">
      <c r="A45" s="291"/>
    </row>
    <row r="46" spans="1:11" s="2" customFormat="1" ht="15" x14ac:dyDescent="0.3">
      <c r="A46" s="66" t="s">
        <v>107</v>
      </c>
      <c r="D46" s="280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5"/>
      <c r="C48" s="65"/>
      <c r="F48" s="65"/>
      <c r="G48" s="68"/>
      <c r="H48" s="65"/>
      <c r="I48"/>
      <c r="J48"/>
    </row>
    <row r="49" spans="1:10" s="2" customFormat="1" ht="15" x14ac:dyDescent="0.3">
      <c r="B49" s="64" t="s">
        <v>264</v>
      </c>
      <c r="F49" s="12" t="s">
        <v>269</v>
      </c>
      <c r="G49" s="67"/>
      <c r="I49"/>
      <c r="J49"/>
    </row>
    <row r="50" spans="1:10" s="2" customFormat="1" ht="15" x14ac:dyDescent="0.3">
      <c r="B50" s="60" t="s">
        <v>140</v>
      </c>
      <c r="F50" s="2" t="s">
        <v>265</v>
      </c>
      <c r="G50"/>
      <c r="I50"/>
      <c r="J50"/>
    </row>
    <row r="51" spans="1:10" customFormat="1" ht="15" x14ac:dyDescent="0.3">
      <c r="A51" s="2"/>
      <c r="B51" s="291"/>
      <c r="H51" s="291"/>
    </row>
    <row r="52" spans="1:10" s="2" customFormat="1" ht="15" x14ac:dyDescent="0.3">
      <c r="A52" s="11"/>
      <c r="B52" s="11"/>
      <c r="C52" s="11"/>
    </row>
    <row r="53" spans="1:10" ht="15" x14ac:dyDescent="0.2">
      <c r="A53" s="299"/>
      <c r="B53" s="299"/>
      <c r="C53" s="299"/>
      <c r="D53" s="299"/>
      <c r="E53" s="299"/>
      <c r="F53" s="299"/>
      <c r="G53" s="299"/>
      <c r="H53" s="299"/>
      <c r="I53" s="299"/>
      <c r="J53" s="299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93" fitToHeight="0" orientation="landscape" r:id="rId1"/>
  <rowBreaks count="1" manualBreakCount="1">
    <brk id="31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Normal="100" zoomScaleSheetLayoutView="70" workbookViewId="0">
      <selection activeCell="H2" sqref="H2:I2"/>
    </sheetView>
  </sheetViews>
  <sheetFormatPr defaultRowHeight="12.75" x14ac:dyDescent="0.2"/>
  <cols>
    <col min="1" max="1" width="4.7109375" style="317" customWidth="1"/>
    <col min="2" max="2" width="30.42578125" style="317" customWidth="1"/>
    <col min="3" max="3" width="25.28515625" style="317" customWidth="1"/>
    <col min="4" max="4" width="20" style="317" customWidth="1"/>
    <col min="5" max="5" width="14.140625" style="303" customWidth="1"/>
    <col min="6" max="6" width="23.7109375" style="303" customWidth="1"/>
    <col min="7" max="7" width="19" style="303" customWidth="1"/>
    <col min="8" max="8" width="28" style="303" customWidth="1"/>
    <col min="9" max="9" width="1" style="303" customWidth="1"/>
    <col min="10" max="10" width="9.85546875" style="307" customWidth="1"/>
    <col min="11" max="11" width="12.7109375" style="307" customWidth="1"/>
    <col min="12" max="12" width="9.140625" style="316"/>
    <col min="13" max="256" width="9.140625" style="317"/>
    <col min="257" max="257" width="4.7109375" style="317" customWidth="1"/>
    <col min="258" max="258" width="30.42578125" style="317" customWidth="1"/>
    <col min="259" max="259" width="25.28515625" style="317" customWidth="1"/>
    <col min="260" max="260" width="20" style="317" customWidth="1"/>
    <col min="261" max="261" width="14.140625" style="317" customWidth="1"/>
    <col min="262" max="262" width="23.7109375" style="317" customWidth="1"/>
    <col min="263" max="263" width="19" style="317" customWidth="1"/>
    <col min="264" max="264" width="28" style="317" customWidth="1"/>
    <col min="265" max="265" width="1" style="317" customWidth="1"/>
    <col min="266" max="266" width="9.85546875" style="317" customWidth="1"/>
    <col min="267" max="267" width="12.7109375" style="317" customWidth="1"/>
    <col min="268" max="512" width="9.140625" style="317"/>
    <col min="513" max="513" width="4.7109375" style="317" customWidth="1"/>
    <col min="514" max="514" width="30.42578125" style="317" customWidth="1"/>
    <col min="515" max="515" width="25.28515625" style="317" customWidth="1"/>
    <col min="516" max="516" width="20" style="317" customWidth="1"/>
    <col min="517" max="517" width="14.140625" style="317" customWidth="1"/>
    <col min="518" max="518" width="23.7109375" style="317" customWidth="1"/>
    <col min="519" max="519" width="19" style="317" customWidth="1"/>
    <col min="520" max="520" width="28" style="317" customWidth="1"/>
    <col min="521" max="521" width="1" style="317" customWidth="1"/>
    <col min="522" max="522" width="9.85546875" style="317" customWidth="1"/>
    <col min="523" max="523" width="12.7109375" style="317" customWidth="1"/>
    <col min="524" max="768" width="9.140625" style="317"/>
    <col min="769" max="769" width="4.7109375" style="317" customWidth="1"/>
    <col min="770" max="770" width="30.42578125" style="317" customWidth="1"/>
    <col min="771" max="771" width="25.28515625" style="317" customWidth="1"/>
    <col min="772" max="772" width="20" style="317" customWidth="1"/>
    <col min="773" max="773" width="14.140625" style="317" customWidth="1"/>
    <col min="774" max="774" width="23.7109375" style="317" customWidth="1"/>
    <col min="775" max="775" width="19" style="317" customWidth="1"/>
    <col min="776" max="776" width="28" style="317" customWidth="1"/>
    <col min="777" max="777" width="1" style="317" customWidth="1"/>
    <col min="778" max="778" width="9.85546875" style="317" customWidth="1"/>
    <col min="779" max="779" width="12.7109375" style="317" customWidth="1"/>
    <col min="780" max="1024" width="9.140625" style="317"/>
    <col min="1025" max="1025" width="4.7109375" style="317" customWidth="1"/>
    <col min="1026" max="1026" width="30.42578125" style="317" customWidth="1"/>
    <col min="1027" max="1027" width="25.28515625" style="317" customWidth="1"/>
    <col min="1028" max="1028" width="20" style="317" customWidth="1"/>
    <col min="1029" max="1029" width="14.140625" style="317" customWidth="1"/>
    <col min="1030" max="1030" width="23.7109375" style="317" customWidth="1"/>
    <col min="1031" max="1031" width="19" style="317" customWidth="1"/>
    <col min="1032" max="1032" width="28" style="317" customWidth="1"/>
    <col min="1033" max="1033" width="1" style="317" customWidth="1"/>
    <col min="1034" max="1034" width="9.85546875" style="317" customWidth="1"/>
    <col min="1035" max="1035" width="12.7109375" style="317" customWidth="1"/>
    <col min="1036" max="1280" width="9.140625" style="317"/>
    <col min="1281" max="1281" width="4.7109375" style="317" customWidth="1"/>
    <col min="1282" max="1282" width="30.42578125" style="317" customWidth="1"/>
    <col min="1283" max="1283" width="25.28515625" style="317" customWidth="1"/>
    <col min="1284" max="1284" width="20" style="317" customWidth="1"/>
    <col min="1285" max="1285" width="14.140625" style="317" customWidth="1"/>
    <col min="1286" max="1286" width="23.7109375" style="317" customWidth="1"/>
    <col min="1287" max="1287" width="19" style="317" customWidth="1"/>
    <col min="1288" max="1288" width="28" style="317" customWidth="1"/>
    <col min="1289" max="1289" width="1" style="317" customWidth="1"/>
    <col min="1290" max="1290" width="9.85546875" style="317" customWidth="1"/>
    <col min="1291" max="1291" width="12.7109375" style="317" customWidth="1"/>
    <col min="1292" max="1536" width="9.140625" style="317"/>
    <col min="1537" max="1537" width="4.7109375" style="317" customWidth="1"/>
    <col min="1538" max="1538" width="30.42578125" style="317" customWidth="1"/>
    <col min="1539" max="1539" width="25.28515625" style="317" customWidth="1"/>
    <col min="1540" max="1540" width="20" style="317" customWidth="1"/>
    <col min="1541" max="1541" width="14.140625" style="317" customWidth="1"/>
    <col min="1542" max="1542" width="23.7109375" style="317" customWidth="1"/>
    <col min="1543" max="1543" width="19" style="317" customWidth="1"/>
    <col min="1544" max="1544" width="28" style="317" customWidth="1"/>
    <col min="1545" max="1545" width="1" style="317" customWidth="1"/>
    <col min="1546" max="1546" width="9.85546875" style="317" customWidth="1"/>
    <col min="1547" max="1547" width="12.7109375" style="317" customWidth="1"/>
    <col min="1548" max="1792" width="9.140625" style="317"/>
    <col min="1793" max="1793" width="4.7109375" style="317" customWidth="1"/>
    <col min="1794" max="1794" width="30.42578125" style="317" customWidth="1"/>
    <col min="1795" max="1795" width="25.28515625" style="317" customWidth="1"/>
    <col min="1796" max="1796" width="20" style="317" customWidth="1"/>
    <col min="1797" max="1797" width="14.140625" style="317" customWidth="1"/>
    <col min="1798" max="1798" width="23.7109375" style="317" customWidth="1"/>
    <col min="1799" max="1799" width="19" style="317" customWidth="1"/>
    <col min="1800" max="1800" width="28" style="317" customWidth="1"/>
    <col min="1801" max="1801" width="1" style="317" customWidth="1"/>
    <col min="1802" max="1802" width="9.85546875" style="317" customWidth="1"/>
    <col min="1803" max="1803" width="12.7109375" style="317" customWidth="1"/>
    <col min="1804" max="2048" width="9.140625" style="317"/>
    <col min="2049" max="2049" width="4.7109375" style="317" customWidth="1"/>
    <col min="2050" max="2050" width="30.42578125" style="317" customWidth="1"/>
    <col min="2051" max="2051" width="25.28515625" style="317" customWidth="1"/>
    <col min="2052" max="2052" width="20" style="317" customWidth="1"/>
    <col min="2053" max="2053" width="14.140625" style="317" customWidth="1"/>
    <col min="2054" max="2054" width="23.7109375" style="317" customWidth="1"/>
    <col min="2055" max="2055" width="19" style="317" customWidth="1"/>
    <col min="2056" max="2056" width="28" style="317" customWidth="1"/>
    <col min="2057" max="2057" width="1" style="317" customWidth="1"/>
    <col min="2058" max="2058" width="9.85546875" style="317" customWidth="1"/>
    <col min="2059" max="2059" width="12.7109375" style="317" customWidth="1"/>
    <col min="2060" max="2304" width="9.140625" style="317"/>
    <col min="2305" max="2305" width="4.7109375" style="317" customWidth="1"/>
    <col min="2306" max="2306" width="30.42578125" style="317" customWidth="1"/>
    <col min="2307" max="2307" width="25.28515625" style="317" customWidth="1"/>
    <col min="2308" max="2308" width="20" style="317" customWidth="1"/>
    <col min="2309" max="2309" width="14.140625" style="317" customWidth="1"/>
    <col min="2310" max="2310" width="23.7109375" style="317" customWidth="1"/>
    <col min="2311" max="2311" width="19" style="317" customWidth="1"/>
    <col min="2312" max="2312" width="28" style="317" customWidth="1"/>
    <col min="2313" max="2313" width="1" style="317" customWidth="1"/>
    <col min="2314" max="2314" width="9.85546875" style="317" customWidth="1"/>
    <col min="2315" max="2315" width="12.7109375" style="317" customWidth="1"/>
    <col min="2316" max="2560" width="9.140625" style="317"/>
    <col min="2561" max="2561" width="4.7109375" style="317" customWidth="1"/>
    <col min="2562" max="2562" width="30.42578125" style="317" customWidth="1"/>
    <col min="2563" max="2563" width="25.28515625" style="317" customWidth="1"/>
    <col min="2564" max="2564" width="20" style="317" customWidth="1"/>
    <col min="2565" max="2565" width="14.140625" style="317" customWidth="1"/>
    <col min="2566" max="2566" width="23.7109375" style="317" customWidth="1"/>
    <col min="2567" max="2567" width="19" style="317" customWidth="1"/>
    <col min="2568" max="2568" width="28" style="317" customWidth="1"/>
    <col min="2569" max="2569" width="1" style="317" customWidth="1"/>
    <col min="2570" max="2570" width="9.85546875" style="317" customWidth="1"/>
    <col min="2571" max="2571" width="12.7109375" style="317" customWidth="1"/>
    <col min="2572" max="2816" width="9.140625" style="317"/>
    <col min="2817" max="2817" width="4.7109375" style="317" customWidth="1"/>
    <col min="2818" max="2818" width="30.42578125" style="317" customWidth="1"/>
    <col min="2819" max="2819" width="25.28515625" style="317" customWidth="1"/>
    <col min="2820" max="2820" width="20" style="317" customWidth="1"/>
    <col min="2821" max="2821" width="14.140625" style="317" customWidth="1"/>
    <col min="2822" max="2822" width="23.7109375" style="317" customWidth="1"/>
    <col min="2823" max="2823" width="19" style="317" customWidth="1"/>
    <col min="2824" max="2824" width="28" style="317" customWidth="1"/>
    <col min="2825" max="2825" width="1" style="317" customWidth="1"/>
    <col min="2826" max="2826" width="9.85546875" style="317" customWidth="1"/>
    <col min="2827" max="2827" width="12.7109375" style="317" customWidth="1"/>
    <col min="2828" max="3072" width="9.140625" style="317"/>
    <col min="3073" max="3073" width="4.7109375" style="317" customWidth="1"/>
    <col min="3074" max="3074" width="30.42578125" style="317" customWidth="1"/>
    <col min="3075" max="3075" width="25.28515625" style="317" customWidth="1"/>
    <col min="3076" max="3076" width="20" style="317" customWidth="1"/>
    <col min="3077" max="3077" width="14.140625" style="317" customWidth="1"/>
    <col min="3078" max="3078" width="23.7109375" style="317" customWidth="1"/>
    <col min="3079" max="3079" width="19" style="317" customWidth="1"/>
    <col min="3080" max="3080" width="28" style="317" customWidth="1"/>
    <col min="3081" max="3081" width="1" style="317" customWidth="1"/>
    <col min="3082" max="3082" width="9.85546875" style="317" customWidth="1"/>
    <col min="3083" max="3083" width="12.7109375" style="317" customWidth="1"/>
    <col min="3084" max="3328" width="9.140625" style="317"/>
    <col min="3329" max="3329" width="4.7109375" style="317" customWidth="1"/>
    <col min="3330" max="3330" width="30.42578125" style="317" customWidth="1"/>
    <col min="3331" max="3331" width="25.28515625" style="317" customWidth="1"/>
    <col min="3332" max="3332" width="20" style="317" customWidth="1"/>
    <col min="3333" max="3333" width="14.140625" style="317" customWidth="1"/>
    <col min="3334" max="3334" width="23.7109375" style="317" customWidth="1"/>
    <col min="3335" max="3335" width="19" style="317" customWidth="1"/>
    <col min="3336" max="3336" width="28" style="317" customWidth="1"/>
    <col min="3337" max="3337" width="1" style="317" customWidth="1"/>
    <col min="3338" max="3338" width="9.85546875" style="317" customWidth="1"/>
    <col min="3339" max="3339" width="12.7109375" style="317" customWidth="1"/>
    <col min="3340" max="3584" width="9.140625" style="317"/>
    <col min="3585" max="3585" width="4.7109375" style="317" customWidth="1"/>
    <col min="3586" max="3586" width="30.42578125" style="317" customWidth="1"/>
    <col min="3587" max="3587" width="25.28515625" style="317" customWidth="1"/>
    <col min="3588" max="3588" width="20" style="317" customWidth="1"/>
    <col min="3589" max="3589" width="14.140625" style="317" customWidth="1"/>
    <col min="3590" max="3590" width="23.7109375" style="317" customWidth="1"/>
    <col min="3591" max="3591" width="19" style="317" customWidth="1"/>
    <col min="3592" max="3592" width="28" style="317" customWidth="1"/>
    <col min="3593" max="3593" width="1" style="317" customWidth="1"/>
    <col min="3594" max="3594" width="9.85546875" style="317" customWidth="1"/>
    <col min="3595" max="3595" width="12.7109375" style="317" customWidth="1"/>
    <col min="3596" max="3840" width="9.140625" style="317"/>
    <col min="3841" max="3841" width="4.7109375" style="317" customWidth="1"/>
    <col min="3842" max="3842" width="30.42578125" style="317" customWidth="1"/>
    <col min="3843" max="3843" width="25.28515625" style="317" customWidth="1"/>
    <col min="3844" max="3844" width="20" style="317" customWidth="1"/>
    <col min="3845" max="3845" width="14.140625" style="317" customWidth="1"/>
    <col min="3846" max="3846" width="23.7109375" style="317" customWidth="1"/>
    <col min="3847" max="3847" width="19" style="317" customWidth="1"/>
    <col min="3848" max="3848" width="28" style="317" customWidth="1"/>
    <col min="3849" max="3849" width="1" style="317" customWidth="1"/>
    <col min="3850" max="3850" width="9.85546875" style="317" customWidth="1"/>
    <col min="3851" max="3851" width="12.7109375" style="317" customWidth="1"/>
    <col min="3852" max="4096" width="9.140625" style="317"/>
    <col min="4097" max="4097" width="4.7109375" style="317" customWidth="1"/>
    <col min="4098" max="4098" width="30.42578125" style="317" customWidth="1"/>
    <col min="4099" max="4099" width="25.28515625" style="317" customWidth="1"/>
    <col min="4100" max="4100" width="20" style="317" customWidth="1"/>
    <col min="4101" max="4101" width="14.140625" style="317" customWidth="1"/>
    <col min="4102" max="4102" width="23.7109375" style="317" customWidth="1"/>
    <col min="4103" max="4103" width="19" style="317" customWidth="1"/>
    <col min="4104" max="4104" width="28" style="317" customWidth="1"/>
    <col min="4105" max="4105" width="1" style="317" customWidth="1"/>
    <col min="4106" max="4106" width="9.85546875" style="317" customWidth="1"/>
    <col min="4107" max="4107" width="12.7109375" style="317" customWidth="1"/>
    <col min="4108" max="4352" width="9.140625" style="317"/>
    <col min="4353" max="4353" width="4.7109375" style="317" customWidth="1"/>
    <col min="4354" max="4354" width="30.42578125" style="317" customWidth="1"/>
    <col min="4355" max="4355" width="25.28515625" style="317" customWidth="1"/>
    <col min="4356" max="4356" width="20" style="317" customWidth="1"/>
    <col min="4357" max="4357" width="14.140625" style="317" customWidth="1"/>
    <col min="4358" max="4358" width="23.7109375" style="317" customWidth="1"/>
    <col min="4359" max="4359" width="19" style="317" customWidth="1"/>
    <col min="4360" max="4360" width="28" style="317" customWidth="1"/>
    <col min="4361" max="4361" width="1" style="317" customWidth="1"/>
    <col min="4362" max="4362" width="9.85546875" style="317" customWidth="1"/>
    <col min="4363" max="4363" width="12.7109375" style="317" customWidth="1"/>
    <col min="4364" max="4608" width="9.140625" style="317"/>
    <col min="4609" max="4609" width="4.7109375" style="317" customWidth="1"/>
    <col min="4610" max="4610" width="30.42578125" style="317" customWidth="1"/>
    <col min="4611" max="4611" width="25.28515625" style="317" customWidth="1"/>
    <col min="4612" max="4612" width="20" style="317" customWidth="1"/>
    <col min="4613" max="4613" width="14.140625" style="317" customWidth="1"/>
    <col min="4614" max="4614" width="23.7109375" style="317" customWidth="1"/>
    <col min="4615" max="4615" width="19" style="317" customWidth="1"/>
    <col min="4616" max="4616" width="28" style="317" customWidth="1"/>
    <col min="4617" max="4617" width="1" style="317" customWidth="1"/>
    <col min="4618" max="4618" width="9.85546875" style="317" customWidth="1"/>
    <col min="4619" max="4619" width="12.7109375" style="317" customWidth="1"/>
    <col min="4620" max="4864" width="9.140625" style="317"/>
    <col min="4865" max="4865" width="4.7109375" style="317" customWidth="1"/>
    <col min="4866" max="4866" width="30.42578125" style="317" customWidth="1"/>
    <col min="4867" max="4867" width="25.28515625" style="317" customWidth="1"/>
    <col min="4868" max="4868" width="20" style="317" customWidth="1"/>
    <col min="4869" max="4869" width="14.140625" style="317" customWidth="1"/>
    <col min="4870" max="4870" width="23.7109375" style="317" customWidth="1"/>
    <col min="4871" max="4871" width="19" style="317" customWidth="1"/>
    <col min="4872" max="4872" width="28" style="317" customWidth="1"/>
    <col min="4873" max="4873" width="1" style="317" customWidth="1"/>
    <col min="4874" max="4874" width="9.85546875" style="317" customWidth="1"/>
    <col min="4875" max="4875" width="12.7109375" style="317" customWidth="1"/>
    <col min="4876" max="5120" width="9.140625" style="317"/>
    <col min="5121" max="5121" width="4.7109375" style="317" customWidth="1"/>
    <col min="5122" max="5122" width="30.42578125" style="317" customWidth="1"/>
    <col min="5123" max="5123" width="25.28515625" style="317" customWidth="1"/>
    <col min="5124" max="5124" width="20" style="317" customWidth="1"/>
    <col min="5125" max="5125" width="14.140625" style="317" customWidth="1"/>
    <col min="5126" max="5126" width="23.7109375" style="317" customWidth="1"/>
    <col min="5127" max="5127" width="19" style="317" customWidth="1"/>
    <col min="5128" max="5128" width="28" style="317" customWidth="1"/>
    <col min="5129" max="5129" width="1" style="317" customWidth="1"/>
    <col min="5130" max="5130" width="9.85546875" style="317" customWidth="1"/>
    <col min="5131" max="5131" width="12.7109375" style="317" customWidth="1"/>
    <col min="5132" max="5376" width="9.140625" style="317"/>
    <col min="5377" max="5377" width="4.7109375" style="317" customWidth="1"/>
    <col min="5378" max="5378" width="30.42578125" style="317" customWidth="1"/>
    <col min="5379" max="5379" width="25.28515625" style="317" customWidth="1"/>
    <col min="5380" max="5380" width="20" style="317" customWidth="1"/>
    <col min="5381" max="5381" width="14.140625" style="317" customWidth="1"/>
    <col min="5382" max="5382" width="23.7109375" style="317" customWidth="1"/>
    <col min="5383" max="5383" width="19" style="317" customWidth="1"/>
    <col min="5384" max="5384" width="28" style="317" customWidth="1"/>
    <col min="5385" max="5385" width="1" style="317" customWidth="1"/>
    <col min="5386" max="5386" width="9.85546875" style="317" customWidth="1"/>
    <col min="5387" max="5387" width="12.7109375" style="317" customWidth="1"/>
    <col min="5388" max="5632" width="9.140625" style="317"/>
    <col min="5633" max="5633" width="4.7109375" style="317" customWidth="1"/>
    <col min="5634" max="5634" width="30.42578125" style="317" customWidth="1"/>
    <col min="5635" max="5635" width="25.28515625" style="317" customWidth="1"/>
    <col min="5636" max="5636" width="20" style="317" customWidth="1"/>
    <col min="5637" max="5637" width="14.140625" style="317" customWidth="1"/>
    <col min="5638" max="5638" width="23.7109375" style="317" customWidth="1"/>
    <col min="5639" max="5639" width="19" style="317" customWidth="1"/>
    <col min="5640" max="5640" width="28" style="317" customWidth="1"/>
    <col min="5641" max="5641" width="1" style="317" customWidth="1"/>
    <col min="5642" max="5642" width="9.85546875" style="317" customWidth="1"/>
    <col min="5643" max="5643" width="12.7109375" style="317" customWidth="1"/>
    <col min="5644" max="5888" width="9.140625" style="317"/>
    <col min="5889" max="5889" width="4.7109375" style="317" customWidth="1"/>
    <col min="5890" max="5890" width="30.42578125" style="317" customWidth="1"/>
    <col min="5891" max="5891" width="25.28515625" style="317" customWidth="1"/>
    <col min="5892" max="5892" width="20" style="317" customWidth="1"/>
    <col min="5893" max="5893" width="14.140625" style="317" customWidth="1"/>
    <col min="5894" max="5894" width="23.7109375" style="317" customWidth="1"/>
    <col min="5895" max="5895" width="19" style="317" customWidth="1"/>
    <col min="5896" max="5896" width="28" style="317" customWidth="1"/>
    <col min="5897" max="5897" width="1" style="317" customWidth="1"/>
    <col min="5898" max="5898" width="9.85546875" style="317" customWidth="1"/>
    <col min="5899" max="5899" width="12.7109375" style="317" customWidth="1"/>
    <col min="5900" max="6144" width="9.140625" style="317"/>
    <col min="6145" max="6145" width="4.7109375" style="317" customWidth="1"/>
    <col min="6146" max="6146" width="30.42578125" style="317" customWidth="1"/>
    <col min="6147" max="6147" width="25.28515625" style="317" customWidth="1"/>
    <col min="6148" max="6148" width="20" style="317" customWidth="1"/>
    <col min="6149" max="6149" width="14.140625" style="317" customWidth="1"/>
    <col min="6150" max="6150" width="23.7109375" style="317" customWidth="1"/>
    <col min="6151" max="6151" width="19" style="317" customWidth="1"/>
    <col min="6152" max="6152" width="28" style="317" customWidth="1"/>
    <col min="6153" max="6153" width="1" style="317" customWidth="1"/>
    <col min="6154" max="6154" width="9.85546875" style="317" customWidth="1"/>
    <col min="6155" max="6155" width="12.7109375" style="317" customWidth="1"/>
    <col min="6156" max="6400" width="9.140625" style="317"/>
    <col min="6401" max="6401" width="4.7109375" style="317" customWidth="1"/>
    <col min="6402" max="6402" width="30.42578125" style="317" customWidth="1"/>
    <col min="6403" max="6403" width="25.28515625" style="317" customWidth="1"/>
    <col min="6404" max="6404" width="20" style="317" customWidth="1"/>
    <col min="6405" max="6405" width="14.140625" style="317" customWidth="1"/>
    <col min="6406" max="6406" width="23.7109375" style="317" customWidth="1"/>
    <col min="6407" max="6407" width="19" style="317" customWidth="1"/>
    <col min="6408" max="6408" width="28" style="317" customWidth="1"/>
    <col min="6409" max="6409" width="1" style="317" customWidth="1"/>
    <col min="6410" max="6410" width="9.85546875" style="317" customWidth="1"/>
    <col min="6411" max="6411" width="12.7109375" style="317" customWidth="1"/>
    <col min="6412" max="6656" width="9.140625" style="317"/>
    <col min="6657" max="6657" width="4.7109375" style="317" customWidth="1"/>
    <col min="6658" max="6658" width="30.42578125" style="317" customWidth="1"/>
    <col min="6659" max="6659" width="25.28515625" style="317" customWidth="1"/>
    <col min="6660" max="6660" width="20" style="317" customWidth="1"/>
    <col min="6661" max="6661" width="14.140625" style="317" customWidth="1"/>
    <col min="6662" max="6662" width="23.7109375" style="317" customWidth="1"/>
    <col min="6663" max="6663" width="19" style="317" customWidth="1"/>
    <col min="6664" max="6664" width="28" style="317" customWidth="1"/>
    <col min="6665" max="6665" width="1" style="317" customWidth="1"/>
    <col min="6666" max="6666" width="9.85546875" style="317" customWidth="1"/>
    <col min="6667" max="6667" width="12.7109375" style="317" customWidth="1"/>
    <col min="6668" max="6912" width="9.140625" style="317"/>
    <col min="6913" max="6913" width="4.7109375" style="317" customWidth="1"/>
    <col min="6914" max="6914" width="30.42578125" style="317" customWidth="1"/>
    <col min="6915" max="6915" width="25.28515625" style="317" customWidth="1"/>
    <col min="6916" max="6916" width="20" style="317" customWidth="1"/>
    <col min="6917" max="6917" width="14.140625" style="317" customWidth="1"/>
    <col min="6918" max="6918" width="23.7109375" style="317" customWidth="1"/>
    <col min="6919" max="6919" width="19" style="317" customWidth="1"/>
    <col min="6920" max="6920" width="28" style="317" customWidth="1"/>
    <col min="6921" max="6921" width="1" style="317" customWidth="1"/>
    <col min="6922" max="6922" width="9.85546875" style="317" customWidth="1"/>
    <col min="6923" max="6923" width="12.7109375" style="317" customWidth="1"/>
    <col min="6924" max="7168" width="9.140625" style="317"/>
    <col min="7169" max="7169" width="4.7109375" style="317" customWidth="1"/>
    <col min="7170" max="7170" width="30.42578125" style="317" customWidth="1"/>
    <col min="7171" max="7171" width="25.28515625" style="317" customWidth="1"/>
    <col min="7172" max="7172" width="20" style="317" customWidth="1"/>
    <col min="7173" max="7173" width="14.140625" style="317" customWidth="1"/>
    <col min="7174" max="7174" width="23.7109375" style="317" customWidth="1"/>
    <col min="7175" max="7175" width="19" style="317" customWidth="1"/>
    <col min="7176" max="7176" width="28" style="317" customWidth="1"/>
    <col min="7177" max="7177" width="1" style="317" customWidth="1"/>
    <col min="7178" max="7178" width="9.85546875" style="317" customWidth="1"/>
    <col min="7179" max="7179" width="12.7109375" style="317" customWidth="1"/>
    <col min="7180" max="7424" width="9.140625" style="317"/>
    <col min="7425" max="7425" width="4.7109375" style="317" customWidth="1"/>
    <col min="7426" max="7426" width="30.42578125" style="317" customWidth="1"/>
    <col min="7427" max="7427" width="25.28515625" style="317" customWidth="1"/>
    <col min="7428" max="7428" width="20" style="317" customWidth="1"/>
    <col min="7429" max="7429" width="14.140625" style="317" customWidth="1"/>
    <col min="7430" max="7430" width="23.7109375" style="317" customWidth="1"/>
    <col min="7431" max="7431" width="19" style="317" customWidth="1"/>
    <col min="7432" max="7432" width="28" style="317" customWidth="1"/>
    <col min="7433" max="7433" width="1" style="317" customWidth="1"/>
    <col min="7434" max="7434" width="9.85546875" style="317" customWidth="1"/>
    <col min="7435" max="7435" width="12.7109375" style="317" customWidth="1"/>
    <col min="7436" max="7680" width="9.140625" style="317"/>
    <col min="7681" max="7681" width="4.7109375" style="317" customWidth="1"/>
    <col min="7682" max="7682" width="30.42578125" style="317" customWidth="1"/>
    <col min="7683" max="7683" width="25.28515625" style="317" customWidth="1"/>
    <col min="7684" max="7684" width="20" style="317" customWidth="1"/>
    <col min="7685" max="7685" width="14.140625" style="317" customWidth="1"/>
    <col min="7686" max="7686" width="23.7109375" style="317" customWidth="1"/>
    <col min="7687" max="7687" width="19" style="317" customWidth="1"/>
    <col min="7688" max="7688" width="28" style="317" customWidth="1"/>
    <col min="7689" max="7689" width="1" style="317" customWidth="1"/>
    <col min="7690" max="7690" width="9.85546875" style="317" customWidth="1"/>
    <col min="7691" max="7691" width="12.7109375" style="317" customWidth="1"/>
    <col min="7692" max="7936" width="9.140625" style="317"/>
    <col min="7937" max="7937" width="4.7109375" style="317" customWidth="1"/>
    <col min="7938" max="7938" width="30.42578125" style="317" customWidth="1"/>
    <col min="7939" max="7939" width="25.28515625" style="317" customWidth="1"/>
    <col min="7940" max="7940" width="20" style="317" customWidth="1"/>
    <col min="7941" max="7941" width="14.140625" style="317" customWidth="1"/>
    <col min="7942" max="7942" width="23.7109375" style="317" customWidth="1"/>
    <col min="7943" max="7943" width="19" style="317" customWidth="1"/>
    <col min="7944" max="7944" width="28" style="317" customWidth="1"/>
    <col min="7945" max="7945" width="1" style="317" customWidth="1"/>
    <col min="7946" max="7946" width="9.85546875" style="317" customWidth="1"/>
    <col min="7947" max="7947" width="12.7109375" style="317" customWidth="1"/>
    <col min="7948" max="8192" width="9.140625" style="317"/>
    <col min="8193" max="8193" width="4.7109375" style="317" customWidth="1"/>
    <col min="8194" max="8194" width="30.42578125" style="317" customWidth="1"/>
    <col min="8195" max="8195" width="25.28515625" style="317" customWidth="1"/>
    <col min="8196" max="8196" width="20" style="317" customWidth="1"/>
    <col min="8197" max="8197" width="14.140625" style="317" customWidth="1"/>
    <col min="8198" max="8198" width="23.7109375" style="317" customWidth="1"/>
    <col min="8199" max="8199" width="19" style="317" customWidth="1"/>
    <col min="8200" max="8200" width="28" style="317" customWidth="1"/>
    <col min="8201" max="8201" width="1" style="317" customWidth="1"/>
    <col min="8202" max="8202" width="9.85546875" style="317" customWidth="1"/>
    <col min="8203" max="8203" width="12.7109375" style="317" customWidth="1"/>
    <col min="8204" max="8448" width="9.140625" style="317"/>
    <col min="8449" max="8449" width="4.7109375" style="317" customWidth="1"/>
    <col min="8450" max="8450" width="30.42578125" style="317" customWidth="1"/>
    <col min="8451" max="8451" width="25.28515625" style="317" customWidth="1"/>
    <col min="8452" max="8452" width="20" style="317" customWidth="1"/>
    <col min="8453" max="8453" width="14.140625" style="317" customWidth="1"/>
    <col min="8454" max="8454" width="23.7109375" style="317" customWidth="1"/>
    <col min="8455" max="8455" width="19" style="317" customWidth="1"/>
    <col min="8456" max="8456" width="28" style="317" customWidth="1"/>
    <col min="8457" max="8457" width="1" style="317" customWidth="1"/>
    <col min="8458" max="8458" width="9.85546875" style="317" customWidth="1"/>
    <col min="8459" max="8459" width="12.7109375" style="317" customWidth="1"/>
    <col min="8460" max="8704" width="9.140625" style="317"/>
    <col min="8705" max="8705" width="4.7109375" style="317" customWidth="1"/>
    <col min="8706" max="8706" width="30.42578125" style="317" customWidth="1"/>
    <col min="8707" max="8707" width="25.28515625" style="317" customWidth="1"/>
    <col min="8708" max="8708" width="20" style="317" customWidth="1"/>
    <col min="8709" max="8709" width="14.140625" style="317" customWidth="1"/>
    <col min="8710" max="8710" width="23.7109375" style="317" customWidth="1"/>
    <col min="8711" max="8711" width="19" style="317" customWidth="1"/>
    <col min="8712" max="8712" width="28" style="317" customWidth="1"/>
    <col min="8713" max="8713" width="1" style="317" customWidth="1"/>
    <col min="8714" max="8714" width="9.85546875" style="317" customWidth="1"/>
    <col min="8715" max="8715" width="12.7109375" style="317" customWidth="1"/>
    <col min="8716" max="8960" width="9.140625" style="317"/>
    <col min="8961" max="8961" width="4.7109375" style="317" customWidth="1"/>
    <col min="8962" max="8962" width="30.42578125" style="317" customWidth="1"/>
    <col min="8963" max="8963" width="25.28515625" style="317" customWidth="1"/>
    <col min="8964" max="8964" width="20" style="317" customWidth="1"/>
    <col min="8965" max="8965" width="14.140625" style="317" customWidth="1"/>
    <col min="8966" max="8966" width="23.7109375" style="317" customWidth="1"/>
    <col min="8967" max="8967" width="19" style="317" customWidth="1"/>
    <col min="8968" max="8968" width="28" style="317" customWidth="1"/>
    <col min="8969" max="8969" width="1" style="317" customWidth="1"/>
    <col min="8970" max="8970" width="9.85546875" style="317" customWidth="1"/>
    <col min="8971" max="8971" width="12.7109375" style="317" customWidth="1"/>
    <col min="8972" max="9216" width="9.140625" style="317"/>
    <col min="9217" max="9217" width="4.7109375" style="317" customWidth="1"/>
    <col min="9218" max="9218" width="30.42578125" style="317" customWidth="1"/>
    <col min="9219" max="9219" width="25.28515625" style="317" customWidth="1"/>
    <col min="9220" max="9220" width="20" style="317" customWidth="1"/>
    <col min="9221" max="9221" width="14.140625" style="317" customWidth="1"/>
    <col min="9222" max="9222" width="23.7109375" style="317" customWidth="1"/>
    <col min="9223" max="9223" width="19" style="317" customWidth="1"/>
    <col min="9224" max="9224" width="28" style="317" customWidth="1"/>
    <col min="9225" max="9225" width="1" style="317" customWidth="1"/>
    <col min="9226" max="9226" width="9.85546875" style="317" customWidth="1"/>
    <col min="9227" max="9227" width="12.7109375" style="317" customWidth="1"/>
    <col min="9228" max="9472" width="9.140625" style="317"/>
    <col min="9473" max="9473" width="4.7109375" style="317" customWidth="1"/>
    <col min="9474" max="9474" width="30.42578125" style="317" customWidth="1"/>
    <col min="9475" max="9475" width="25.28515625" style="317" customWidth="1"/>
    <col min="9476" max="9476" width="20" style="317" customWidth="1"/>
    <col min="9477" max="9477" width="14.140625" style="317" customWidth="1"/>
    <col min="9478" max="9478" width="23.7109375" style="317" customWidth="1"/>
    <col min="9479" max="9479" width="19" style="317" customWidth="1"/>
    <col min="9480" max="9480" width="28" style="317" customWidth="1"/>
    <col min="9481" max="9481" width="1" style="317" customWidth="1"/>
    <col min="9482" max="9482" width="9.85546875" style="317" customWidth="1"/>
    <col min="9483" max="9483" width="12.7109375" style="317" customWidth="1"/>
    <col min="9484" max="9728" width="9.140625" style="317"/>
    <col min="9729" max="9729" width="4.7109375" style="317" customWidth="1"/>
    <col min="9730" max="9730" width="30.42578125" style="317" customWidth="1"/>
    <col min="9731" max="9731" width="25.28515625" style="317" customWidth="1"/>
    <col min="9732" max="9732" width="20" style="317" customWidth="1"/>
    <col min="9733" max="9733" width="14.140625" style="317" customWidth="1"/>
    <col min="9734" max="9734" width="23.7109375" style="317" customWidth="1"/>
    <col min="9735" max="9735" width="19" style="317" customWidth="1"/>
    <col min="9736" max="9736" width="28" style="317" customWidth="1"/>
    <col min="9737" max="9737" width="1" style="317" customWidth="1"/>
    <col min="9738" max="9738" width="9.85546875" style="317" customWidth="1"/>
    <col min="9739" max="9739" width="12.7109375" style="317" customWidth="1"/>
    <col min="9740" max="9984" width="9.140625" style="317"/>
    <col min="9985" max="9985" width="4.7109375" style="317" customWidth="1"/>
    <col min="9986" max="9986" width="30.42578125" style="317" customWidth="1"/>
    <col min="9987" max="9987" width="25.28515625" style="317" customWidth="1"/>
    <col min="9988" max="9988" width="20" style="317" customWidth="1"/>
    <col min="9989" max="9989" width="14.140625" style="317" customWidth="1"/>
    <col min="9990" max="9990" width="23.7109375" style="317" customWidth="1"/>
    <col min="9991" max="9991" width="19" style="317" customWidth="1"/>
    <col min="9992" max="9992" width="28" style="317" customWidth="1"/>
    <col min="9993" max="9993" width="1" style="317" customWidth="1"/>
    <col min="9994" max="9994" width="9.85546875" style="317" customWidth="1"/>
    <col min="9995" max="9995" width="12.7109375" style="317" customWidth="1"/>
    <col min="9996" max="10240" width="9.140625" style="317"/>
    <col min="10241" max="10241" width="4.7109375" style="317" customWidth="1"/>
    <col min="10242" max="10242" width="30.42578125" style="317" customWidth="1"/>
    <col min="10243" max="10243" width="25.28515625" style="317" customWidth="1"/>
    <col min="10244" max="10244" width="20" style="317" customWidth="1"/>
    <col min="10245" max="10245" width="14.140625" style="317" customWidth="1"/>
    <col min="10246" max="10246" width="23.7109375" style="317" customWidth="1"/>
    <col min="10247" max="10247" width="19" style="317" customWidth="1"/>
    <col min="10248" max="10248" width="28" style="317" customWidth="1"/>
    <col min="10249" max="10249" width="1" style="317" customWidth="1"/>
    <col min="10250" max="10250" width="9.85546875" style="317" customWidth="1"/>
    <col min="10251" max="10251" width="12.7109375" style="317" customWidth="1"/>
    <col min="10252" max="10496" width="9.140625" style="317"/>
    <col min="10497" max="10497" width="4.7109375" style="317" customWidth="1"/>
    <col min="10498" max="10498" width="30.42578125" style="317" customWidth="1"/>
    <col min="10499" max="10499" width="25.28515625" style="317" customWidth="1"/>
    <col min="10500" max="10500" width="20" style="317" customWidth="1"/>
    <col min="10501" max="10501" width="14.140625" style="317" customWidth="1"/>
    <col min="10502" max="10502" width="23.7109375" style="317" customWidth="1"/>
    <col min="10503" max="10503" width="19" style="317" customWidth="1"/>
    <col min="10504" max="10504" width="28" style="317" customWidth="1"/>
    <col min="10505" max="10505" width="1" style="317" customWidth="1"/>
    <col min="10506" max="10506" width="9.85546875" style="317" customWidth="1"/>
    <col min="10507" max="10507" width="12.7109375" style="317" customWidth="1"/>
    <col min="10508" max="10752" width="9.140625" style="317"/>
    <col min="10753" max="10753" width="4.7109375" style="317" customWidth="1"/>
    <col min="10754" max="10754" width="30.42578125" style="317" customWidth="1"/>
    <col min="10755" max="10755" width="25.28515625" style="317" customWidth="1"/>
    <col min="10756" max="10756" width="20" style="317" customWidth="1"/>
    <col min="10757" max="10757" width="14.140625" style="317" customWidth="1"/>
    <col min="10758" max="10758" width="23.7109375" style="317" customWidth="1"/>
    <col min="10759" max="10759" width="19" style="317" customWidth="1"/>
    <col min="10760" max="10760" width="28" style="317" customWidth="1"/>
    <col min="10761" max="10761" width="1" style="317" customWidth="1"/>
    <col min="10762" max="10762" width="9.85546875" style="317" customWidth="1"/>
    <col min="10763" max="10763" width="12.7109375" style="317" customWidth="1"/>
    <col min="10764" max="11008" width="9.140625" style="317"/>
    <col min="11009" max="11009" width="4.7109375" style="317" customWidth="1"/>
    <col min="11010" max="11010" width="30.42578125" style="317" customWidth="1"/>
    <col min="11011" max="11011" width="25.28515625" style="317" customWidth="1"/>
    <col min="11012" max="11012" width="20" style="317" customWidth="1"/>
    <col min="11013" max="11013" width="14.140625" style="317" customWidth="1"/>
    <col min="11014" max="11014" width="23.7109375" style="317" customWidth="1"/>
    <col min="11015" max="11015" width="19" style="317" customWidth="1"/>
    <col min="11016" max="11016" width="28" style="317" customWidth="1"/>
    <col min="11017" max="11017" width="1" style="317" customWidth="1"/>
    <col min="11018" max="11018" width="9.85546875" style="317" customWidth="1"/>
    <col min="11019" max="11019" width="12.7109375" style="317" customWidth="1"/>
    <col min="11020" max="11264" width="9.140625" style="317"/>
    <col min="11265" max="11265" width="4.7109375" style="317" customWidth="1"/>
    <col min="11266" max="11266" width="30.42578125" style="317" customWidth="1"/>
    <col min="11267" max="11267" width="25.28515625" style="317" customWidth="1"/>
    <col min="11268" max="11268" width="20" style="317" customWidth="1"/>
    <col min="11269" max="11269" width="14.140625" style="317" customWidth="1"/>
    <col min="11270" max="11270" width="23.7109375" style="317" customWidth="1"/>
    <col min="11271" max="11271" width="19" style="317" customWidth="1"/>
    <col min="11272" max="11272" width="28" style="317" customWidth="1"/>
    <col min="11273" max="11273" width="1" style="317" customWidth="1"/>
    <col min="11274" max="11274" width="9.85546875" style="317" customWidth="1"/>
    <col min="11275" max="11275" width="12.7109375" style="317" customWidth="1"/>
    <col min="11276" max="11520" width="9.140625" style="317"/>
    <col min="11521" max="11521" width="4.7109375" style="317" customWidth="1"/>
    <col min="11522" max="11522" width="30.42578125" style="317" customWidth="1"/>
    <col min="11523" max="11523" width="25.28515625" style="317" customWidth="1"/>
    <col min="11524" max="11524" width="20" style="317" customWidth="1"/>
    <col min="11525" max="11525" width="14.140625" style="317" customWidth="1"/>
    <col min="11526" max="11526" width="23.7109375" style="317" customWidth="1"/>
    <col min="11527" max="11527" width="19" style="317" customWidth="1"/>
    <col min="11528" max="11528" width="28" style="317" customWidth="1"/>
    <col min="11529" max="11529" width="1" style="317" customWidth="1"/>
    <col min="11530" max="11530" width="9.85546875" style="317" customWidth="1"/>
    <col min="11531" max="11531" width="12.7109375" style="317" customWidth="1"/>
    <col min="11532" max="11776" width="9.140625" style="317"/>
    <col min="11777" max="11777" width="4.7109375" style="317" customWidth="1"/>
    <col min="11778" max="11778" width="30.42578125" style="317" customWidth="1"/>
    <col min="11779" max="11779" width="25.28515625" style="317" customWidth="1"/>
    <col min="11780" max="11780" width="20" style="317" customWidth="1"/>
    <col min="11781" max="11781" width="14.140625" style="317" customWidth="1"/>
    <col min="11782" max="11782" width="23.7109375" style="317" customWidth="1"/>
    <col min="11783" max="11783" width="19" style="317" customWidth="1"/>
    <col min="11784" max="11784" width="28" style="317" customWidth="1"/>
    <col min="11785" max="11785" width="1" style="317" customWidth="1"/>
    <col min="11786" max="11786" width="9.85546875" style="317" customWidth="1"/>
    <col min="11787" max="11787" width="12.7109375" style="317" customWidth="1"/>
    <col min="11788" max="12032" width="9.140625" style="317"/>
    <col min="12033" max="12033" width="4.7109375" style="317" customWidth="1"/>
    <col min="12034" max="12034" width="30.42578125" style="317" customWidth="1"/>
    <col min="12035" max="12035" width="25.28515625" style="317" customWidth="1"/>
    <col min="12036" max="12036" width="20" style="317" customWidth="1"/>
    <col min="12037" max="12037" width="14.140625" style="317" customWidth="1"/>
    <col min="12038" max="12038" width="23.7109375" style="317" customWidth="1"/>
    <col min="12039" max="12039" width="19" style="317" customWidth="1"/>
    <col min="12040" max="12040" width="28" style="317" customWidth="1"/>
    <col min="12041" max="12041" width="1" style="317" customWidth="1"/>
    <col min="12042" max="12042" width="9.85546875" style="317" customWidth="1"/>
    <col min="12043" max="12043" width="12.7109375" style="317" customWidth="1"/>
    <col min="12044" max="12288" width="9.140625" style="317"/>
    <col min="12289" max="12289" width="4.7109375" style="317" customWidth="1"/>
    <col min="12290" max="12290" width="30.42578125" style="317" customWidth="1"/>
    <col min="12291" max="12291" width="25.28515625" style="317" customWidth="1"/>
    <col min="12292" max="12292" width="20" style="317" customWidth="1"/>
    <col min="12293" max="12293" width="14.140625" style="317" customWidth="1"/>
    <col min="12294" max="12294" width="23.7109375" style="317" customWidth="1"/>
    <col min="12295" max="12295" width="19" style="317" customWidth="1"/>
    <col min="12296" max="12296" width="28" style="317" customWidth="1"/>
    <col min="12297" max="12297" width="1" style="317" customWidth="1"/>
    <col min="12298" max="12298" width="9.85546875" style="317" customWidth="1"/>
    <col min="12299" max="12299" width="12.7109375" style="317" customWidth="1"/>
    <col min="12300" max="12544" width="9.140625" style="317"/>
    <col min="12545" max="12545" width="4.7109375" style="317" customWidth="1"/>
    <col min="12546" max="12546" width="30.42578125" style="317" customWidth="1"/>
    <col min="12547" max="12547" width="25.28515625" style="317" customWidth="1"/>
    <col min="12548" max="12548" width="20" style="317" customWidth="1"/>
    <col min="12549" max="12549" width="14.140625" style="317" customWidth="1"/>
    <col min="12550" max="12550" width="23.7109375" style="317" customWidth="1"/>
    <col min="12551" max="12551" width="19" style="317" customWidth="1"/>
    <col min="12552" max="12552" width="28" style="317" customWidth="1"/>
    <col min="12553" max="12553" width="1" style="317" customWidth="1"/>
    <col min="12554" max="12554" width="9.85546875" style="317" customWidth="1"/>
    <col min="12555" max="12555" width="12.7109375" style="317" customWidth="1"/>
    <col min="12556" max="12800" width="9.140625" style="317"/>
    <col min="12801" max="12801" width="4.7109375" style="317" customWidth="1"/>
    <col min="12802" max="12802" width="30.42578125" style="317" customWidth="1"/>
    <col min="12803" max="12803" width="25.28515625" style="317" customWidth="1"/>
    <col min="12804" max="12804" width="20" style="317" customWidth="1"/>
    <col min="12805" max="12805" width="14.140625" style="317" customWidth="1"/>
    <col min="12806" max="12806" width="23.7109375" style="317" customWidth="1"/>
    <col min="12807" max="12807" width="19" style="317" customWidth="1"/>
    <col min="12808" max="12808" width="28" style="317" customWidth="1"/>
    <col min="12809" max="12809" width="1" style="317" customWidth="1"/>
    <col min="12810" max="12810" width="9.85546875" style="317" customWidth="1"/>
    <col min="12811" max="12811" width="12.7109375" style="317" customWidth="1"/>
    <col min="12812" max="13056" width="9.140625" style="317"/>
    <col min="13057" max="13057" width="4.7109375" style="317" customWidth="1"/>
    <col min="13058" max="13058" width="30.42578125" style="317" customWidth="1"/>
    <col min="13059" max="13059" width="25.28515625" style="317" customWidth="1"/>
    <col min="13060" max="13060" width="20" style="317" customWidth="1"/>
    <col min="13061" max="13061" width="14.140625" style="317" customWidth="1"/>
    <col min="13062" max="13062" width="23.7109375" style="317" customWidth="1"/>
    <col min="13063" max="13063" width="19" style="317" customWidth="1"/>
    <col min="13064" max="13064" width="28" style="317" customWidth="1"/>
    <col min="13065" max="13065" width="1" style="317" customWidth="1"/>
    <col min="13066" max="13066" width="9.85546875" style="317" customWidth="1"/>
    <col min="13067" max="13067" width="12.7109375" style="317" customWidth="1"/>
    <col min="13068" max="13312" width="9.140625" style="317"/>
    <col min="13313" max="13313" width="4.7109375" style="317" customWidth="1"/>
    <col min="13314" max="13314" width="30.42578125" style="317" customWidth="1"/>
    <col min="13315" max="13315" width="25.28515625" style="317" customWidth="1"/>
    <col min="13316" max="13316" width="20" style="317" customWidth="1"/>
    <col min="13317" max="13317" width="14.140625" style="317" customWidth="1"/>
    <col min="13318" max="13318" width="23.7109375" style="317" customWidth="1"/>
    <col min="13319" max="13319" width="19" style="317" customWidth="1"/>
    <col min="13320" max="13320" width="28" style="317" customWidth="1"/>
    <col min="13321" max="13321" width="1" style="317" customWidth="1"/>
    <col min="13322" max="13322" width="9.85546875" style="317" customWidth="1"/>
    <col min="13323" max="13323" width="12.7109375" style="317" customWidth="1"/>
    <col min="13324" max="13568" width="9.140625" style="317"/>
    <col min="13569" max="13569" width="4.7109375" style="317" customWidth="1"/>
    <col min="13570" max="13570" width="30.42578125" style="317" customWidth="1"/>
    <col min="13571" max="13571" width="25.28515625" style="317" customWidth="1"/>
    <col min="13572" max="13572" width="20" style="317" customWidth="1"/>
    <col min="13573" max="13573" width="14.140625" style="317" customWidth="1"/>
    <col min="13574" max="13574" width="23.7109375" style="317" customWidth="1"/>
    <col min="13575" max="13575" width="19" style="317" customWidth="1"/>
    <col min="13576" max="13576" width="28" style="317" customWidth="1"/>
    <col min="13577" max="13577" width="1" style="317" customWidth="1"/>
    <col min="13578" max="13578" width="9.85546875" style="317" customWidth="1"/>
    <col min="13579" max="13579" width="12.7109375" style="317" customWidth="1"/>
    <col min="13580" max="13824" width="9.140625" style="317"/>
    <col min="13825" max="13825" width="4.7109375" style="317" customWidth="1"/>
    <col min="13826" max="13826" width="30.42578125" style="317" customWidth="1"/>
    <col min="13827" max="13827" width="25.28515625" style="317" customWidth="1"/>
    <col min="13828" max="13828" width="20" style="317" customWidth="1"/>
    <col min="13829" max="13829" width="14.140625" style="317" customWidth="1"/>
    <col min="13830" max="13830" width="23.7109375" style="317" customWidth="1"/>
    <col min="13831" max="13831" width="19" style="317" customWidth="1"/>
    <col min="13832" max="13832" width="28" style="317" customWidth="1"/>
    <col min="13833" max="13833" width="1" style="317" customWidth="1"/>
    <col min="13834" max="13834" width="9.85546875" style="317" customWidth="1"/>
    <col min="13835" max="13835" width="12.7109375" style="317" customWidth="1"/>
    <col min="13836" max="14080" width="9.140625" style="317"/>
    <col min="14081" max="14081" width="4.7109375" style="317" customWidth="1"/>
    <col min="14082" max="14082" width="30.42578125" style="317" customWidth="1"/>
    <col min="14083" max="14083" width="25.28515625" style="317" customWidth="1"/>
    <col min="14084" max="14084" width="20" style="317" customWidth="1"/>
    <col min="14085" max="14085" width="14.140625" style="317" customWidth="1"/>
    <col min="14086" max="14086" width="23.7109375" style="317" customWidth="1"/>
    <col min="14087" max="14087" width="19" style="317" customWidth="1"/>
    <col min="14088" max="14088" width="28" style="317" customWidth="1"/>
    <col min="14089" max="14089" width="1" style="317" customWidth="1"/>
    <col min="14090" max="14090" width="9.85546875" style="317" customWidth="1"/>
    <col min="14091" max="14091" width="12.7109375" style="317" customWidth="1"/>
    <col min="14092" max="14336" width="9.140625" style="317"/>
    <col min="14337" max="14337" width="4.7109375" style="317" customWidth="1"/>
    <col min="14338" max="14338" width="30.42578125" style="317" customWidth="1"/>
    <col min="14339" max="14339" width="25.28515625" style="317" customWidth="1"/>
    <col min="14340" max="14340" width="20" style="317" customWidth="1"/>
    <col min="14341" max="14341" width="14.140625" style="317" customWidth="1"/>
    <col min="14342" max="14342" width="23.7109375" style="317" customWidth="1"/>
    <col min="14343" max="14343" width="19" style="317" customWidth="1"/>
    <col min="14344" max="14344" width="28" style="317" customWidth="1"/>
    <col min="14345" max="14345" width="1" style="317" customWidth="1"/>
    <col min="14346" max="14346" width="9.85546875" style="317" customWidth="1"/>
    <col min="14347" max="14347" width="12.7109375" style="317" customWidth="1"/>
    <col min="14348" max="14592" width="9.140625" style="317"/>
    <col min="14593" max="14593" width="4.7109375" style="317" customWidth="1"/>
    <col min="14594" max="14594" width="30.42578125" style="317" customWidth="1"/>
    <col min="14595" max="14595" width="25.28515625" style="317" customWidth="1"/>
    <col min="14596" max="14596" width="20" style="317" customWidth="1"/>
    <col min="14597" max="14597" width="14.140625" style="317" customWidth="1"/>
    <col min="14598" max="14598" width="23.7109375" style="317" customWidth="1"/>
    <col min="14599" max="14599" width="19" style="317" customWidth="1"/>
    <col min="14600" max="14600" width="28" style="317" customWidth="1"/>
    <col min="14601" max="14601" width="1" style="317" customWidth="1"/>
    <col min="14602" max="14602" width="9.85546875" style="317" customWidth="1"/>
    <col min="14603" max="14603" width="12.7109375" style="317" customWidth="1"/>
    <col min="14604" max="14848" width="9.140625" style="317"/>
    <col min="14849" max="14849" width="4.7109375" style="317" customWidth="1"/>
    <col min="14850" max="14850" width="30.42578125" style="317" customWidth="1"/>
    <col min="14851" max="14851" width="25.28515625" style="317" customWidth="1"/>
    <col min="14852" max="14852" width="20" style="317" customWidth="1"/>
    <col min="14853" max="14853" width="14.140625" style="317" customWidth="1"/>
    <col min="14854" max="14854" width="23.7109375" style="317" customWidth="1"/>
    <col min="14855" max="14855" width="19" style="317" customWidth="1"/>
    <col min="14856" max="14856" width="28" style="317" customWidth="1"/>
    <col min="14857" max="14857" width="1" style="317" customWidth="1"/>
    <col min="14858" max="14858" width="9.85546875" style="317" customWidth="1"/>
    <col min="14859" max="14859" width="12.7109375" style="317" customWidth="1"/>
    <col min="14860" max="15104" width="9.140625" style="317"/>
    <col min="15105" max="15105" width="4.7109375" style="317" customWidth="1"/>
    <col min="15106" max="15106" width="30.42578125" style="317" customWidth="1"/>
    <col min="15107" max="15107" width="25.28515625" style="317" customWidth="1"/>
    <col min="15108" max="15108" width="20" style="317" customWidth="1"/>
    <col min="15109" max="15109" width="14.140625" style="317" customWidth="1"/>
    <col min="15110" max="15110" width="23.7109375" style="317" customWidth="1"/>
    <col min="15111" max="15111" width="19" style="317" customWidth="1"/>
    <col min="15112" max="15112" width="28" style="317" customWidth="1"/>
    <col min="15113" max="15113" width="1" style="317" customWidth="1"/>
    <col min="15114" max="15114" width="9.85546875" style="317" customWidth="1"/>
    <col min="15115" max="15115" width="12.7109375" style="317" customWidth="1"/>
    <col min="15116" max="15360" width="9.140625" style="317"/>
    <col min="15361" max="15361" width="4.7109375" style="317" customWidth="1"/>
    <col min="15362" max="15362" width="30.42578125" style="317" customWidth="1"/>
    <col min="15363" max="15363" width="25.28515625" style="317" customWidth="1"/>
    <col min="15364" max="15364" width="20" style="317" customWidth="1"/>
    <col min="15365" max="15365" width="14.140625" style="317" customWidth="1"/>
    <col min="15366" max="15366" width="23.7109375" style="317" customWidth="1"/>
    <col min="15367" max="15367" width="19" style="317" customWidth="1"/>
    <col min="15368" max="15368" width="28" style="317" customWidth="1"/>
    <col min="15369" max="15369" width="1" style="317" customWidth="1"/>
    <col min="15370" max="15370" width="9.85546875" style="317" customWidth="1"/>
    <col min="15371" max="15371" width="12.7109375" style="317" customWidth="1"/>
    <col min="15372" max="15616" width="9.140625" style="317"/>
    <col min="15617" max="15617" width="4.7109375" style="317" customWidth="1"/>
    <col min="15618" max="15618" width="30.42578125" style="317" customWidth="1"/>
    <col min="15619" max="15619" width="25.28515625" style="317" customWidth="1"/>
    <col min="15620" max="15620" width="20" style="317" customWidth="1"/>
    <col min="15621" max="15621" width="14.140625" style="317" customWidth="1"/>
    <col min="15622" max="15622" width="23.7109375" style="317" customWidth="1"/>
    <col min="15623" max="15623" width="19" style="317" customWidth="1"/>
    <col min="15624" max="15624" width="28" style="317" customWidth="1"/>
    <col min="15625" max="15625" width="1" style="317" customWidth="1"/>
    <col min="15626" max="15626" width="9.85546875" style="317" customWidth="1"/>
    <col min="15627" max="15627" width="12.7109375" style="317" customWidth="1"/>
    <col min="15628" max="15872" width="9.140625" style="317"/>
    <col min="15873" max="15873" width="4.7109375" style="317" customWidth="1"/>
    <col min="15874" max="15874" width="30.42578125" style="317" customWidth="1"/>
    <col min="15875" max="15875" width="25.28515625" style="317" customWidth="1"/>
    <col min="15876" max="15876" width="20" style="317" customWidth="1"/>
    <col min="15877" max="15877" width="14.140625" style="317" customWidth="1"/>
    <col min="15878" max="15878" width="23.7109375" style="317" customWidth="1"/>
    <col min="15879" max="15879" width="19" style="317" customWidth="1"/>
    <col min="15880" max="15880" width="28" style="317" customWidth="1"/>
    <col min="15881" max="15881" width="1" style="317" customWidth="1"/>
    <col min="15882" max="15882" width="9.85546875" style="317" customWidth="1"/>
    <col min="15883" max="15883" width="12.7109375" style="317" customWidth="1"/>
    <col min="15884" max="16128" width="9.140625" style="317"/>
    <col min="16129" max="16129" width="4.7109375" style="317" customWidth="1"/>
    <col min="16130" max="16130" width="30.42578125" style="317" customWidth="1"/>
    <col min="16131" max="16131" width="25.28515625" style="317" customWidth="1"/>
    <col min="16132" max="16132" width="20" style="317" customWidth="1"/>
    <col min="16133" max="16133" width="14.140625" style="317" customWidth="1"/>
    <col min="16134" max="16134" width="23.7109375" style="317" customWidth="1"/>
    <col min="16135" max="16135" width="19" style="317" customWidth="1"/>
    <col min="16136" max="16136" width="28" style="317" customWidth="1"/>
    <col min="16137" max="16137" width="1" style="317" customWidth="1"/>
    <col min="16138" max="16138" width="9.85546875" style="317" customWidth="1"/>
    <col min="16139" max="16139" width="12.7109375" style="317" customWidth="1"/>
    <col min="16140" max="16384" width="9.140625" style="317"/>
  </cols>
  <sheetData>
    <row r="1" spans="1:12" s="303" customFormat="1" ht="15" x14ac:dyDescent="0.2">
      <c r="A1" s="300" t="s">
        <v>299</v>
      </c>
      <c r="B1" s="301"/>
      <c r="C1" s="301"/>
      <c r="D1" s="301"/>
      <c r="E1" s="301"/>
      <c r="F1" s="301"/>
      <c r="G1" s="302"/>
      <c r="H1" s="279" t="s">
        <v>199</v>
      </c>
      <c r="I1" s="302"/>
      <c r="J1" s="61"/>
      <c r="K1" s="61"/>
      <c r="L1" s="61"/>
    </row>
    <row r="2" spans="1:12" s="303" customFormat="1" ht="15" x14ac:dyDescent="0.3">
      <c r="A2" s="304" t="s">
        <v>141</v>
      </c>
      <c r="B2" s="301"/>
      <c r="C2" s="301"/>
      <c r="D2" s="301"/>
      <c r="E2" s="301"/>
      <c r="F2" s="301"/>
      <c r="G2" s="305"/>
      <c r="H2" s="500">
        <v>42528</v>
      </c>
      <c r="I2" s="500"/>
      <c r="J2" s="61"/>
      <c r="K2" s="61"/>
      <c r="L2" s="61"/>
    </row>
    <row r="3" spans="1:12" s="303" customFormat="1" ht="15" x14ac:dyDescent="0.2">
      <c r="A3" s="301"/>
      <c r="B3" s="301"/>
      <c r="C3" s="301"/>
      <c r="D3" s="301"/>
      <c r="E3" s="301"/>
      <c r="F3" s="301"/>
      <c r="G3" s="305"/>
      <c r="H3" s="133"/>
      <c r="I3" s="305"/>
      <c r="J3" s="61"/>
      <c r="K3" s="61"/>
      <c r="L3" s="61"/>
    </row>
    <row r="4" spans="1:12" s="308" customFormat="1" ht="15" x14ac:dyDescent="0.3">
      <c r="A4" s="306" t="str">
        <f>'[9]ფორმა N2'!A4</f>
        <v>ანგარიშვალდებული პირის დასახელება:</v>
      </c>
      <c r="B4" s="306"/>
      <c r="C4" s="306"/>
      <c r="D4" s="306"/>
      <c r="E4" s="301"/>
      <c r="F4" s="301"/>
      <c r="G4" s="301"/>
      <c r="H4" s="301"/>
      <c r="I4" s="302"/>
      <c r="J4" s="307"/>
      <c r="K4" s="307"/>
      <c r="L4" s="303"/>
    </row>
    <row r="5" spans="1:12" s="308" customFormat="1" ht="15" x14ac:dyDescent="0.3">
      <c r="A5" s="309" t="s">
        <v>504</v>
      </c>
      <c r="B5" s="310"/>
      <c r="C5" s="310"/>
      <c r="D5" s="310"/>
      <c r="E5" s="311"/>
      <c r="F5" s="312"/>
      <c r="G5" s="312"/>
      <c r="H5" s="312"/>
      <c r="I5" s="302"/>
      <c r="J5" s="307"/>
      <c r="K5" s="307"/>
      <c r="L5" s="313"/>
    </row>
    <row r="6" spans="1:12" s="303" customFormat="1" ht="13.5" x14ac:dyDescent="0.2">
      <c r="A6" s="134"/>
      <c r="B6" s="301"/>
      <c r="C6" s="301"/>
      <c r="D6" s="301"/>
      <c r="E6" s="301"/>
      <c r="F6" s="301"/>
      <c r="G6" s="301"/>
      <c r="H6" s="301"/>
      <c r="I6" s="302"/>
      <c r="J6" s="307"/>
      <c r="K6" s="307"/>
      <c r="L6" s="307"/>
    </row>
    <row r="7" spans="1:12" ht="30" x14ac:dyDescent="0.2">
      <c r="A7" s="314" t="s">
        <v>64</v>
      </c>
      <c r="B7" s="314" t="s">
        <v>369</v>
      </c>
      <c r="C7" s="315" t="s">
        <v>370</v>
      </c>
      <c r="D7" s="315" t="s">
        <v>232</v>
      </c>
      <c r="E7" s="315" t="s">
        <v>505</v>
      </c>
      <c r="F7" s="315" t="s">
        <v>237</v>
      </c>
      <c r="G7" s="315" t="s">
        <v>238</v>
      </c>
      <c r="H7" s="315" t="s">
        <v>239</v>
      </c>
      <c r="I7" s="302"/>
    </row>
    <row r="8" spans="1:12" ht="15" x14ac:dyDescent="0.2">
      <c r="A8" s="314">
        <v>1</v>
      </c>
      <c r="B8" s="314">
        <v>2</v>
      </c>
      <c r="C8" s="315">
        <v>3</v>
      </c>
      <c r="D8" s="314">
        <v>4</v>
      </c>
      <c r="E8" s="315">
        <v>5</v>
      </c>
      <c r="F8" s="314">
        <v>6</v>
      </c>
      <c r="G8" s="315">
        <v>7</v>
      </c>
      <c r="H8" s="315">
        <v>8</v>
      </c>
      <c r="I8" s="302"/>
    </row>
    <row r="9" spans="1:12" ht="15" x14ac:dyDescent="0.3">
      <c r="A9" s="318">
        <v>1</v>
      </c>
      <c r="B9" s="319" t="s">
        <v>235</v>
      </c>
      <c r="C9" s="319" t="s">
        <v>506</v>
      </c>
      <c r="D9" s="319" t="s">
        <v>507</v>
      </c>
      <c r="E9" s="319">
        <v>480.8</v>
      </c>
      <c r="F9" s="319">
        <v>146823.32999999999</v>
      </c>
      <c r="G9" s="320">
        <v>38890</v>
      </c>
      <c r="H9" s="319"/>
      <c r="I9" s="302"/>
    </row>
    <row r="10" spans="1:12" ht="15" x14ac:dyDescent="0.3">
      <c r="A10" s="318">
        <v>2</v>
      </c>
      <c r="B10" s="319" t="s">
        <v>235</v>
      </c>
      <c r="C10" s="319" t="s">
        <v>508</v>
      </c>
      <c r="D10" s="319" t="s">
        <v>509</v>
      </c>
      <c r="E10" s="319">
        <v>108.5</v>
      </c>
      <c r="F10" s="319">
        <v>17404.71</v>
      </c>
      <c r="G10" s="320">
        <v>38922</v>
      </c>
      <c r="H10" s="319"/>
      <c r="I10" s="302"/>
    </row>
    <row r="11" spans="1:12" ht="15" x14ac:dyDescent="0.3">
      <c r="A11" s="318">
        <v>3</v>
      </c>
      <c r="B11" s="319" t="s">
        <v>235</v>
      </c>
      <c r="C11" s="319" t="s">
        <v>510</v>
      </c>
      <c r="D11" s="319" t="s">
        <v>511</v>
      </c>
      <c r="E11" s="319">
        <v>77</v>
      </c>
      <c r="F11" s="319">
        <v>19295.45</v>
      </c>
      <c r="G11" s="320">
        <v>39210</v>
      </c>
      <c r="H11" s="319"/>
      <c r="I11" s="302"/>
    </row>
    <row r="12" spans="1:12" ht="15" x14ac:dyDescent="0.3">
      <c r="A12" s="318">
        <v>4</v>
      </c>
      <c r="B12" s="319" t="s">
        <v>235</v>
      </c>
      <c r="C12" s="319" t="s">
        <v>512</v>
      </c>
      <c r="D12" s="319" t="s">
        <v>513</v>
      </c>
      <c r="E12" s="319">
        <v>180</v>
      </c>
      <c r="F12" s="319">
        <v>55000</v>
      </c>
      <c r="G12" s="320">
        <v>41124</v>
      </c>
      <c r="H12" s="319"/>
      <c r="I12" s="302"/>
    </row>
    <row r="13" spans="1:12" ht="15" x14ac:dyDescent="0.3">
      <c r="A13" s="318">
        <v>5</v>
      </c>
      <c r="B13" s="319" t="s">
        <v>235</v>
      </c>
      <c r="C13" s="319" t="s">
        <v>514</v>
      </c>
      <c r="D13" s="319" t="s">
        <v>515</v>
      </c>
      <c r="E13" s="319">
        <v>250.7</v>
      </c>
      <c r="F13" s="319">
        <v>224105</v>
      </c>
      <c r="G13" s="320">
        <v>40165</v>
      </c>
      <c r="H13" s="319"/>
      <c r="I13" s="302"/>
    </row>
    <row r="14" spans="1:12" ht="15" x14ac:dyDescent="0.3">
      <c r="A14" s="318">
        <v>6</v>
      </c>
      <c r="B14" s="319" t="s">
        <v>235</v>
      </c>
      <c r="C14" s="319" t="s">
        <v>516</v>
      </c>
      <c r="D14" s="319" t="s">
        <v>517</v>
      </c>
      <c r="E14" s="319">
        <v>2406.19</v>
      </c>
      <c r="F14" s="319">
        <v>2865918.99</v>
      </c>
      <c r="G14" s="320">
        <v>40843</v>
      </c>
      <c r="H14" s="319"/>
      <c r="I14" s="302"/>
    </row>
    <row r="15" spans="1:12" ht="15" x14ac:dyDescent="0.3">
      <c r="A15" s="318">
        <v>7</v>
      </c>
      <c r="B15" s="319" t="s">
        <v>235</v>
      </c>
      <c r="C15" s="319" t="s">
        <v>518</v>
      </c>
      <c r="D15" s="319" t="s">
        <v>519</v>
      </c>
      <c r="E15" s="319">
        <v>52</v>
      </c>
      <c r="F15" s="319">
        <v>31509.599999999999</v>
      </c>
      <c r="G15" s="320">
        <v>41271</v>
      </c>
      <c r="H15" s="319"/>
      <c r="I15" s="302"/>
    </row>
    <row r="16" spans="1:12" s="303" customFormat="1" ht="15" x14ac:dyDescent="0.3">
      <c r="A16" s="318" t="s">
        <v>273</v>
      </c>
      <c r="B16" s="319"/>
      <c r="C16" s="319"/>
      <c r="D16" s="319"/>
      <c r="E16" s="319"/>
      <c r="F16" s="319"/>
      <c r="G16" s="320"/>
      <c r="H16" s="319"/>
      <c r="I16" s="302"/>
      <c r="J16" s="307"/>
      <c r="K16" s="307"/>
      <c r="L16" s="307"/>
    </row>
    <row r="17" spans="1:12" s="303" customFormat="1" x14ac:dyDescent="0.2">
      <c r="J17" s="307"/>
      <c r="K17" s="307"/>
      <c r="L17" s="307"/>
    </row>
    <row r="18" spans="1:12" s="303" customFormat="1" x14ac:dyDescent="0.2"/>
    <row r="19" spans="1:12" s="303" customFormat="1" x14ac:dyDescent="0.2">
      <c r="A19" s="317"/>
    </row>
    <row r="20" spans="1:12" s="308" customFormat="1" ht="15" x14ac:dyDescent="0.3">
      <c r="B20" s="321" t="s">
        <v>107</v>
      </c>
      <c r="E20" s="322"/>
    </row>
    <row r="21" spans="1:12" s="308" customFormat="1" ht="15" x14ac:dyDescent="0.3">
      <c r="C21" s="323"/>
      <c r="E21" s="323"/>
      <c r="F21" s="324"/>
      <c r="G21" s="325"/>
      <c r="H21" s="325"/>
      <c r="I21" s="325"/>
    </row>
    <row r="22" spans="1:12" s="308" customFormat="1" ht="15" x14ac:dyDescent="0.3">
      <c r="A22" s="325"/>
      <c r="C22" s="326" t="s">
        <v>264</v>
      </c>
      <c r="E22" s="313" t="s">
        <v>269</v>
      </c>
      <c r="F22" s="327"/>
      <c r="G22" s="325"/>
      <c r="H22" s="325"/>
      <c r="I22" s="325"/>
    </row>
    <row r="23" spans="1:12" s="308" customFormat="1" ht="15" x14ac:dyDescent="0.3">
      <c r="A23" s="325"/>
      <c r="C23" s="328" t="s">
        <v>140</v>
      </c>
      <c r="E23" s="308" t="s">
        <v>265</v>
      </c>
      <c r="F23" s="325"/>
      <c r="G23" s="325"/>
      <c r="H23" s="325"/>
      <c r="I23" s="325"/>
    </row>
    <row r="24" spans="1:12" s="325" customFormat="1" ht="15" x14ac:dyDescent="0.3">
      <c r="B24" s="308"/>
      <c r="C24" s="317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6 IX9:IX16 ST9:ST16 ACP9:ACP16 AML9:AML16 AWH9:AWH16 BGD9:BGD16 BPZ9:BPZ16 BZV9:BZV16 CJR9:CJR16 CTN9:CTN16 DDJ9:DDJ16 DNF9:DNF16 DXB9:DXB16 EGX9:EGX16 EQT9:EQT16 FAP9:FAP16 FKL9:FKL16 FUH9:FUH16 GED9:GED16 GNZ9:GNZ16 GXV9:GXV16 HHR9:HHR16 HRN9:HRN16 IBJ9:IBJ16 ILF9:ILF16 IVB9:IVB16 JEX9:JEX16 JOT9:JOT16 JYP9:JYP16 KIL9:KIL16 KSH9:KSH16 LCD9:LCD16 LLZ9:LLZ16 LVV9:LVV16 MFR9:MFR16 MPN9:MPN16 MZJ9:MZJ16 NJF9:NJF16 NTB9:NTB16 OCX9:OCX16 OMT9:OMT16 OWP9:OWP16 PGL9:PGL16 PQH9:PQH16 QAD9:QAD16 QJZ9:QJZ16 QTV9:QTV16 RDR9:RDR16 RNN9:RNN16 RXJ9:RXJ16 SHF9:SHF16 SRB9:SRB16 TAX9:TAX16 TKT9:TKT16 TUP9:TUP16 UEL9:UEL16 UOH9:UOH16 UYD9:UYD16 VHZ9:VHZ16 VRV9:VRV16 WBR9:WBR16 WLN9:WLN16 WVJ9:WVJ16 B65545:B65552 IX65545:IX65552 ST65545:ST65552 ACP65545:ACP65552 AML65545:AML65552 AWH65545:AWH65552 BGD65545:BGD65552 BPZ65545:BPZ65552 BZV65545:BZV65552 CJR65545:CJR65552 CTN65545:CTN65552 DDJ65545:DDJ65552 DNF65545:DNF65552 DXB65545:DXB65552 EGX65545:EGX65552 EQT65545:EQT65552 FAP65545:FAP65552 FKL65545:FKL65552 FUH65545:FUH65552 GED65545:GED65552 GNZ65545:GNZ65552 GXV65545:GXV65552 HHR65545:HHR65552 HRN65545:HRN65552 IBJ65545:IBJ65552 ILF65545:ILF65552 IVB65545:IVB65552 JEX65545:JEX65552 JOT65545:JOT65552 JYP65545:JYP65552 KIL65545:KIL65552 KSH65545:KSH65552 LCD65545:LCD65552 LLZ65545:LLZ65552 LVV65545:LVV65552 MFR65545:MFR65552 MPN65545:MPN65552 MZJ65545:MZJ65552 NJF65545:NJF65552 NTB65545:NTB65552 OCX65545:OCX65552 OMT65545:OMT65552 OWP65545:OWP65552 PGL65545:PGL65552 PQH65545:PQH65552 QAD65545:QAD65552 QJZ65545:QJZ65552 QTV65545:QTV65552 RDR65545:RDR65552 RNN65545:RNN65552 RXJ65545:RXJ65552 SHF65545:SHF65552 SRB65545:SRB65552 TAX65545:TAX65552 TKT65545:TKT65552 TUP65545:TUP65552 UEL65545:UEL65552 UOH65545:UOH65552 UYD65545:UYD65552 VHZ65545:VHZ65552 VRV65545:VRV65552 WBR65545:WBR65552 WLN65545:WLN65552 WVJ65545:WVJ65552 B131081:B131088 IX131081:IX131088 ST131081:ST131088 ACP131081:ACP131088 AML131081:AML131088 AWH131081:AWH131088 BGD131081:BGD131088 BPZ131081:BPZ131088 BZV131081:BZV131088 CJR131081:CJR131088 CTN131081:CTN131088 DDJ131081:DDJ131088 DNF131081:DNF131088 DXB131081:DXB131088 EGX131081:EGX131088 EQT131081:EQT131088 FAP131081:FAP131088 FKL131081:FKL131088 FUH131081:FUH131088 GED131081:GED131088 GNZ131081:GNZ131088 GXV131081:GXV131088 HHR131081:HHR131088 HRN131081:HRN131088 IBJ131081:IBJ131088 ILF131081:ILF131088 IVB131081:IVB131088 JEX131081:JEX131088 JOT131081:JOT131088 JYP131081:JYP131088 KIL131081:KIL131088 KSH131081:KSH131088 LCD131081:LCD131088 LLZ131081:LLZ131088 LVV131081:LVV131088 MFR131081:MFR131088 MPN131081:MPN131088 MZJ131081:MZJ131088 NJF131081:NJF131088 NTB131081:NTB131088 OCX131081:OCX131088 OMT131081:OMT131088 OWP131081:OWP131088 PGL131081:PGL131088 PQH131081:PQH131088 QAD131081:QAD131088 QJZ131081:QJZ131088 QTV131081:QTV131088 RDR131081:RDR131088 RNN131081:RNN131088 RXJ131081:RXJ131088 SHF131081:SHF131088 SRB131081:SRB131088 TAX131081:TAX131088 TKT131081:TKT131088 TUP131081:TUP131088 UEL131081:UEL131088 UOH131081:UOH131088 UYD131081:UYD131088 VHZ131081:VHZ131088 VRV131081:VRV131088 WBR131081:WBR131088 WLN131081:WLN131088 WVJ131081:WVJ131088 B196617:B196624 IX196617:IX196624 ST196617:ST196624 ACP196617:ACP196624 AML196617:AML196624 AWH196617:AWH196624 BGD196617:BGD196624 BPZ196617:BPZ196624 BZV196617:BZV196624 CJR196617:CJR196624 CTN196617:CTN196624 DDJ196617:DDJ196624 DNF196617:DNF196624 DXB196617:DXB196624 EGX196617:EGX196624 EQT196617:EQT196624 FAP196617:FAP196624 FKL196617:FKL196624 FUH196617:FUH196624 GED196617:GED196624 GNZ196617:GNZ196624 GXV196617:GXV196624 HHR196617:HHR196624 HRN196617:HRN196624 IBJ196617:IBJ196624 ILF196617:ILF196624 IVB196617:IVB196624 JEX196617:JEX196624 JOT196617:JOT196624 JYP196617:JYP196624 KIL196617:KIL196624 KSH196617:KSH196624 LCD196617:LCD196624 LLZ196617:LLZ196624 LVV196617:LVV196624 MFR196617:MFR196624 MPN196617:MPN196624 MZJ196617:MZJ196624 NJF196617:NJF196624 NTB196617:NTB196624 OCX196617:OCX196624 OMT196617:OMT196624 OWP196617:OWP196624 PGL196617:PGL196624 PQH196617:PQH196624 QAD196617:QAD196624 QJZ196617:QJZ196624 QTV196617:QTV196624 RDR196617:RDR196624 RNN196617:RNN196624 RXJ196617:RXJ196624 SHF196617:SHF196624 SRB196617:SRB196624 TAX196617:TAX196624 TKT196617:TKT196624 TUP196617:TUP196624 UEL196617:UEL196624 UOH196617:UOH196624 UYD196617:UYD196624 VHZ196617:VHZ196624 VRV196617:VRV196624 WBR196617:WBR196624 WLN196617:WLN196624 WVJ196617:WVJ196624 B262153:B262160 IX262153:IX262160 ST262153:ST262160 ACP262153:ACP262160 AML262153:AML262160 AWH262153:AWH262160 BGD262153:BGD262160 BPZ262153:BPZ262160 BZV262153:BZV262160 CJR262153:CJR262160 CTN262153:CTN262160 DDJ262153:DDJ262160 DNF262153:DNF262160 DXB262153:DXB262160 EGX262153:EGX262160 EQT262153:EQT262160 FAP262153:FAP262160 FKL262153:FKL262160 FUH262153:FUH262160 GED262153:GED262160 GNZ262153:GNZ262160 GXV262153:GXV262160 HHR262153:HHR262160 HRN262153:HRN262160 IBJ262153:IBJ262160 ILF262153:ILF262160 IVB262153:IVB262160 JEX262153:JEX262160 JOT262153:JOT262160 JYP262153:JYP262160 KIL262153:KIL262160 KSH262153:KSH262160 LCD262153:LCD262160 LLZ262153:LLZ262160 LVV262153:LVV262160 MFR262153:MFR262160 MPN262153:MPN262160 MZJ262153:MZJ262160 NJF262153:NJF262160 NTB262153:NTB262160 OCX262153:OCX262160 OMT262153:OMT262160 OWP262153:OWP262160 PGL262153:PGL262160 PQH262153:PQH262160 QAD262153:QAD262160 QJZ262153:QJZ262160 QTV262153:QTV262160 RDR262153:RDR262160 RNN262153:RNN262160 RXJ262153:RXJ262160 SHF262153:SHF262160 SRB262153:SRB262160 TAX262153:TAX262160 TKT262153:TKT262160 TUP262153:TUP262160 UEL262153:UEL262160 UOH262153:UOH262160 UYD262153:UYD262160 VHZ262153:VHZ262160 VRV262153:VRV262160 WBR262153:WBR262160 WLN262153:WLN262160 WVJ262153:WVJ262160 B327689:B327696 IX327689:IX327696 ST327689:ST327696 ACP327689:ACP327696 AML327689:AML327696 AWH327689:AWH327696 BGD327689:BGD327696 BPZ327689:BPZ327696 BZV327689:BZV327696 CJR327689:CJR327696 CTN327689:CTN327696 DDJ327689:DDJ327696 DNF327689:DNF327696 DXB327689:DXB327696 EGX327689:EGX327696 EQT327689:EQT327696 FAP327689:FAP327696 FKL327689:FKL327696 FUH327689:FUH327696 GED327689:GED327696 GNZ327689:GNZ327696 GXV327689:GXV327696 HHR327689:HHR327696 HRN327689:HRN327696 IBJ327689:IBJ327696 ILF327689:ILF327696 IVB327689:IVB327696 JEX327689:JEX327696 JOT327689:JOT327696 JYP327689:JYP327696 KIL327689:KIL327696 KSH327689:KSH327696 LCD327689:LCD327696 LLZ327689:LLZ327696 LVV327689:LVV327696 MFR327689:MFR327696 MPN327689:MPN327696 MZJ327689:MZJ327696 NJF327689:NJF327696 NTB327689:NTB327696 OCX327689:OCX327696 OMT327689:OMT327696 OWP327689:OWP327696 PGL327689:PGL327696 PQH327689:PQH327696 QAD327689:QAD327696 QJZ327689:QJZ327696 QTV327689:QTV327696 RDR327689:RDR327696 RNN327689:RNN327696 RXJ327689:RXJ327696 SHF327689:SHF327696 SRB327689:SRB327696 TAX327689:TAX327696 TKT327689:TKT327696 TUP327689:TUP327696 UEL327689:UEL327696 UOH327689:UOH327696 UYD327689:UYD327696 VHZ327689:VHZ327696 VRV327689:VRV327696 WBR327689:WBR327696 WLN327689:WLN327696 WVJ327689:WVJ327696 B393225:B393232 IX393225:IX393232 ST393225:ST393232 ACP393225:ACP393232 AML393225:AML393232 AWH393225:AWH393232 BGD393225:BGD393232 BPZ393225:BPZ393232 BZV393225:BZV393232 CJR393225:CJR393232 CTN393225:CTN393232 DDJ393225:DDJ393232 DNF393225:DNF393232 DXB393225:DXB393232 EGX393225:EGX393232 EQT393225:EQT393232 FAP393225:FAP393232 FKL393225:FKL393232 FUH393225:FUH393232 GED393225:GED393232 GNZ393225:GNZ393232 GXV393225:GXV393232 HHR393225:HHR393232 HRN393225:HRN393232 IBJ393225:IBJ393232 ILF393225:ILF393232 IVB393225:IVB393232 JEX393225:JEX393232 JOT393225:JOT393232 JYP393225:JYP393232 KIL393225:KIL393232 KSH393225:KSH393232 LCD393225:LCD393232 LLZ393225:LLZ393232 LVV393225:LVV393232 MFR393225:MFR393232 MPN393225:MPN393232 MZJ393225:MZJ393232 NJF393225:NJF393232 NTB393225:NTB393232 OCX393225:OCX393232 OMT393225:OMT393232 OWP393225:OWP393232 PGL393225:PGL393232 PQH393225:PQH393232 QAD393225:QAD393232 QJZ393225:QJZ393232 QTV393225:QTV393232 RDR393225:RDR393232 RNN393225:RNN393232 RXJ393225:RXJ393232 SHF393225:SHF393232 SRB393225:SRB393232 TAX393225:TAX393232 TKT393225:TKT393232 TUP393225:TUP393232 UEL393225:UEL393232 UOH393225:UOH393232 UYD393225:UYD393232 VHZ393225:VHZ393232 VRV393225:VRV393232 WBR393225:WBR393232 WLN393225:WLN393232 WVJ393225:WVJ393232 B458761:B458768 IX458761:IX458768 ST458761:ST458768 ACP458761:ACP458768 AML458761:AML458768 AWH458761:AWH458768 BGD458761:BGD458768 BPZ458761:BPZ458768 BZV458761:BZV458768 CJR458761:CJR458768 CTN458761:CTN458768 DDJ458761:DDJ458768 DNF458761:DNF458768 DXB458761:DXB458768 EGX458761:EGX458768 EQT458761:EQT458768 FAP458761:FAP458768 FKL458761:FKL458768 FUH458761:FUH458768 GED458761:GED458768 GNZ458761:GNZ458768 GXV458761:GXV458768 HHR458761:HHR458768 HRN458761:HRN458768 IBJ458761:IBJ458768 ILF458761:ILF458768 IVB458761:IVB458768 JEX458761:JEX458768 JOT458761:JOT458768 JYP458761:JYP458768 KIL458761:KIL458768 KSH458761:KSH458768 LCD458761:LCD458768 LLZ458761:LLZ458768 LVV458761:LVV458768 MFR458761:MFR458768 MPN458761:MPN458768 MZJ458761:MZJ458768 NJF458761:NJF458768 NTB458761:NTB458768 OCX458761:OCX458768 OMT458761:OMT458768 OWP458761:OWP458768 PGL458761:PGL458768 PQH458761:PQH458768 QAD458761:QAD458768 QJZ458761:QJZ458768 QTV458761:QTV458768 RDR458761:RDR458768 RNN458761:RNN458768 RXJ458761:RXJ458768 SHF458761:SHF458768 SRB458761:SRB458768 TAX458761:TAX458768 TKT458761:TKT458768 TUP458761:TUP458768 UEL458761:UEL458768 UOH458761:UOH458768 UYD458761:UYD458768 VHZ458761:VHZ458768 VRV458761:VRV458768 WBR458761:WBR458768 WLN458761:WLN458768 WVJ458761:WVJ458768 B524297:B524304 IX524297:IX524304 ST524297:ST524304 ACP524297:ACP524304 AML524297:AML524304 AWH524297:AWH524304 BGD524297:BGD524304 BPZ524297:BPZ524304 BZV524297:BZV524304 CJR524297:CJR524304 CTN524297:CTN524304 DDJ524297:DDJ524304 DNF524297:DNF524304 DXB524297:DXB524304 EGX524297:EGX524304 EQT524297:EQT524304 FAP524297:FAP524304 FKL524297:FKL524304 FUH524297:FUH524304 GED524297:GED524304 GNZ524297:GNZ524304 GXV524297:GXV524304 HHR524297:HHR524304 HRN524297:HRN524304 IBJ524297:IBJ524304 ILF524297:ILF524304 IVB524297:IVB524304 JEX524297:JEX524304 JOT524297:JOT524304 JYP524297:JYP524304 KIL524297:KIL524304 KSH524297:KSH524304 LCD524297:LCD524304 LLZ524297:LLZ524304 LVV524297:LVV524304 MFR524297:MFR524304 MPN524297:MPN524304 MZJ524297:MZJ524304 NJF524297:NJF524304 NTB524297:NTB524304 OCX524297:OCX524304 OMT524297:OMT524304 OWP524297:OWP524304 PGL524297:PGL524304 PQH524297:PQH524304 QAD524297:QAD524304 QJZ524297:QJZ524304 QTV524297:QTV524304 RDR524297:RDR524304 RNN524297:RNN524304 RXJ524297:RXJ524304 SHF524297:SHF524304 SRB524297:SRB524304 TAX524297:TAX524304 TKT524297:TKT524304 TUP524297:TUP524304 UEL524297:UEL524304 UOH524297:UOH524304 UYD524297:UYD524304 VHZ524297:VHZ524304 VRV524297:VRV524304 WBR524297:WBR524304 WLN524297:WLN524304 WVJ524297:WVJ524304 B589833:B589840 IX589833:IX589840 ST589833:ST589840 ACP589833:ACP589840 AML589833:AML589840 AWH589833:AWH589840 BGD589833:BGD589840 BPZ589833:BPZ589840 BZV589833:BZV589840 CJR589833:CJR589840 CTN589833:CTN589840 DDJ589833:DDJ589840 DNF589833:DNF589840 DXB589833:DXB589840 EGX589833:EGX589840 EQT589833:EQT589840 FAP589833:FAP589840 FKL589833:FKL589840 FUH589833:FUH589840 GED589833:GED589840 GNZ589833:GNZ589840 GXV589833:GXV589840 HHR589833:HHR589840 HRN589833:HRN589840 IBJ589833:IBJ589840 ILF589833:ILF589840 IVB589833:IVB589840 JEX589833:JEX589840 JOT589833:JOT589840 JYP589833:JYP589840 KIL589833:KIL589840 KSH589833:KSH589840 LCD589833:LCD589840 LLZ589833:LLZ589840 LVV589833:LVV589840 MFR589833:MFR589840 MPN589833:MPN589840 MZJ589833:MZJ589840 NJF589833:NJF589840 NTB589833:NTB589840 OCX589833:OCX589840 OMT589833:OMT589840 OWP589833:OWP589840 PGL589833:PGL589840 PQH589833:PQH589840 QAD589833:QAD589840 QJZ589833:QJZ589840 QTV589833:QTV589840 RDR589833:RDR589840 RNN589833:RNN589840 RXJ589833:RXJ589840 SHF589833:SHF589840 SRB589833:SRB589840 TAX589833:TAX589840 TKT589833:TKT589840 TUP589833:TUP589840 UEL589833:UEL589840 UOH589833:UOH589840 UYD589833:UYD589840 VHZ589833:VHZ589840 VRV589833:VRV589840 WBR589833:WBR589840 WLN589833:WLN589840 WVJ589833:WVJ589840 B655369:B655376 IX655369:IX655376 ST655369:ST655376 ACP655369:ACP655376 AML655369:AML655376 AWH655369:AWH655376 BGD655369:BGD655376 BPZ655369:BPZ655376 BZV655369:BZV655376 CJR655369:CJR655376 CTN655369:CTN655376 DDJ655369:DDJ655376 DNF655369:DNF655376 DXB655369:DXB655376 EGX655369:EGX655376 EQT655369:EQT655376 FAP655369:FAP655376 FKL655369:FKL655376 FUH655369:FUH655376 GED655369:GED655376 GNZ655369:GNZ655376 GXV655369:GXV655376 HHR655369:HHR655376 HRN655369:HRN655376 IBJ655369:IBJ655376 ILF655369:ILF655376 IVB655369:IVB655376 JEX655369:JEX655376 JOT655369:JOT655376 JYP655369:JYP655376 KIL655369:KIL655376 KSH655369:KSH655376 LCD655369:LCD655376 LLZ655369:LLZ655376 LVV655369:LVV655376 MFR655369:MFR655376 MPN655369:MPN655376 MZJ655369:MZJ655376 NJF655369:NJF655376 NTB655369:NTB655376 OCX655369:OCX655376 OMT655369:OMT655376 OWP655369:OWP655376 PGL655369:PGL655376 PQH655369:PQH655376 QAD655369:QAD655376 QJZ655369:QJZ655376 QTV655369:QTV655376 RDR655369:RDR655376 RNN655369:RNN655376 RXJ655369:RXJ655376 SHF655369:SHF655376 SRB655369:SRB655376 TAX655369:TAX655376 TKT655369:TKT655376 TUP655369:TUP655376 UEL655369:UEL655376 UOH655369:UOH655376 UYD655369:UYD655376 VHZ655369:VHZ655376 VRV655369:VRV655376 WBR655369:WBR655376 WLN655369:WLN655376 WVJ655369:WVJ655376 B720905:B720912 IX720905:IX720912 ST720905:ST720912 ACP720905:ACP720912 AML720905:AML720912 AWH720905:AWH720912 BGD720905:BGD720912 BPZ720905:BPZ720912 BZV720905:BZV720912 CJR720905:CJR720912 CTN720905:CTN720912 DDJ720905:DDJ720912 DNF720905:DNF720912 DXB720905:DXB720912 EGX720905:EGX720912 EQT720905:EQT720912 FAP720905:FAP720912 FKL720905:FKL720912 FUH720905:FUH720912 GED720905:GED720912 GNZ720905:GNZ720912 GXV720905:GXV720912 HHR720905:HHR720912 HRN720905:HRN720912 IBJ720905:IBJ720912 ILF720905:ILF720912 IVB720905:IVB720912 JEX720905:JEX720912 JOT720905:JOT720912 JYP720905:JYP720912 KIL720905:KIL720912 KSH720905:KSH720912 LCD720905:LCD720912 LLZ720905:LLZ720912 LVV720905:LVV720912 MFR720905:MFR720912 MPN720905:MPN720912 MZJ720905:MZJ720912 NJF720905:NJF720912 NTB720905:NTB720912 OCX720905:OCX720912 OMT720905:OMT720912 OWP720905:OWP720912 PGL720905:PGL720912 PQH720905:PQH720912 QAD720905:QAD720912 QJZ720905:QJZ720912 QTV720905:QTV720912 RDR720905:RDR720912 RNN720905:RNN720912 RXJ720905:RXJ720912 SHF720905:SHF720912 SRB720905:SRB720912 TAX720905:TAX720912 TKT720905:TKT720912 TUP720905:TUP720912 UEL720905:UEL720912 UOH720905:UOH720912 UYD720905:UYD720912 VHZ720905:VHZ720912 VRV720905:VRV720912 WBR720905:WBR720912 WLN720905:WLN720912 WVJ720905:WVJ720912 B786441:B786448 IX786441:IX786448 ST786441:ST786448 ACP786441:ACP786448 AML786441:AML786448 AWH786441:AWH786448 BGD786441:BGD786448 BPZ786441:BPZ786448 BZV786441:BZV786448 CJR786441:CJR786448 CTN786441:CTN786448 DDJ786441:DDJ786448 DNF786441:DNF786448 DXB786441:DXB786448 EGX786441:EGX786448 EQT786441:EQT786448 FAP786441:FAP786448 FKL786441:FKL786448 FUH786441:FUH786448 GED786441:GED786448 GNZ786441:GNZ786448 GXV786441:GXV786448 HHR786441:HHR786448 HRN786441:HRN786448 IBJ786441:IBJ786448 ILF786441:ILF786448 IVB786441:IVB786448 JEX786441:JEX786448 JOT786441:JOT786448 JYP786441:JYP786448 KIL786441:KIL786448 KSH786441:KSH786448 LCD786441:LCD786448 LLZ786441:LLZ786448 LVV786441:LVV786448 MFR786441:MFR786448 MPN786441:MPN786448 MZJ786441:MZJ786448 NJF786441:NJF786448 NTB786441:NTB786448 OCX786441:OCX786448 OMT786441:OMT786448 OWP786441:OWP786448 PGL786441:PGL786448 PQH786441:PQH786448 QAD786441:QAD786448 QJZ786441:QJZ786448 QTV786441:QTV786448 RDR786441:RDR786448 RNN786441:RNN786448 RXJ786441:RXJ786448 SHF786441:SHF786448 SRB786441:SRB786448 TAX786441:TAX786448 TKT786441:TKT786448 TUP786441:TUP786448 UEL786441:UEL786448 UOH786441:UOH786448 UYD786441:UYD786448 VHZ786441:VHZ786448 VRV786441:VRV786448 WBR786441:WBR786448 WLN786441:WLN786448 WVJ786441:WVJ786448 B851977:B851984 IX851977:IX851984 ST851977:ST851984 ACP851977:ACP851984 AML851977:AML851984 AWH851977:AWH851984 BGD851977:BGD851984 BPZ851977:BPZ851984 BZV851977:BZV851984 CJR851977:CJR851984 CTN851977:CTN851984 DDJ851977:DDJ851984 DNF851977:DNF851984 DXB851977:DXB851984 EGX851977:EGX851984 EQT851977:EQT851984 FAP851977:FAP851984 FKL851977:FKL851984 FUH851977:FUH851984 GED851977:GED851984 GNZ851977:GNZ851984 GXV851977:GXV851984 HHR851977:HHR851984 HRN851977:HRN851984 IBJ851977:IBJ851984 ILF851977:ILF851984 IVB851977:IVB851984 JEX851977:JEX851984 JOT851977:JOT851984 JYP851977:JYP851984 KIL851977:KIL851984 KSH851977:KSH851984 LCD851977:LCD851984 LLZ851977:LLZ851984 LVV851977:LVV851984 MFR851977:MFR851984 MPN851977:MPN851984 MZJ851977:MZJ851984 NJF851977:NJF851984 NTB851977:NTB851984 OCX851977:OCX851984 OMT851977:OMT851984 OWP851977:OWP851984 PGL851977:PGL851984 PQH851977:PQH851984 QAD851977:QAD851984 QJZ851977:QJZ851984 QTV851977:QTV851984 RDR851977:RDR851984 RNN851977:RNN851984 RXJ851977:RXJ851984 SHF851977:SHF851984 SRB851977:SRB851984 TAX851977:TAX851984 TKT851977:TKT851984 TUP851977:TUP851984 UEL851977:UEL851984 UOH851977:UOH851984 UYD851977:UYD851984 VHZ851977:VHZ851984 VRV851977:VRV851984 WBR851977:WBR851984 WLN851977:WLN851984 WVJ851977:WVJ851984 B917513:B917520 IX917513:IX917520 ST917513:ST917520 ACP917513:ACP917520 AML917513:AML917520 AWH917513:AWH917520 BGD917513:BGD917520 BPZ917513:BPZ917520 BZV917513:BZV917520 CJR917513:CJR917520 CTN917513:CTN917520 DDJ917513:DDJ917520 DNF917513:DNF917520 DXB917513:DXB917520 EGX917513:EGX917520 EQT917513:EQT917520 FAP917513:FAP917520 FKL917513:FKL917520 FUH917513:FUH917520 GED917513:GED917520 GNZ917513:GNZ917520 GXV917513:GXV917520 HHR917513:HHR917520 HRN917513:HRN917520 IBJ917513:IBJ917520 ILF917513:ILF917520 IVB917513:IVB917520 JEX917513:JEX917520 JOT917513:JOT917520 JYP917513:JYP917520 KIL917513:KIL917520 KSH917513:KSH917520 LCD917513:LCD917520 LLZ917513:LLZ917520 LVV917513:LVV917520 MFR917513:MFR917520 MPN917513:MPN917520 MZJ917513:MZJ917520 NJF917513:NJF917520 NTB917513:NTB917520 OCX917513:OCX917520 OMT917513:OMT917520 OWP917513:OWP917520 PGL917513:PGL917520 PQH917513:PQH917520 QAD917513:QAD917520 QJZ917513:QJZ917520 QTV917513:QTV917520 RDR917513:RDR917520 RNN917513:RNN917520 RXJ917513:RXJ917520 SHF917513:SHF917520 SRB917513:SRB917520 TAX917513:TAX917520 TKT917513:TKT917520 TUP917513:TUP917520 UEL917513:UEL917520 UOH917513:UOH917520 UYD917513:UYD917520 VHZ917513:VHZ917520 VRV917513:VRV917520 WBR917513:WBR917520 WLN917513:WLN917520 WVJ917513:WVJ917520 B983049:B983056 IX983049:IX983056 ST983049:ST983056 ACP983049:ACP983056 AML983049:AML983056 AWH983049:AWH983056 BGD983049:BGD983056 BPZ983049:BPZ983056 BZV983049:BZV983056 CJR983049:CJR983056 CTN983049:CTN983056 DDJ983049:DDJ983056 DNF983049:DNF983056 DXB983049:DXB983056 EGX983049:EGX983056 EQT983049:EQT983056 FAP983049:FAP983056 FKL983049:FKL983056 FUH983049:FUH983056 GED983049:GED983056 GNZ983049:GNZ983056 GXV983049:GXV983056 HHR983049:HHR983056 HRN983049:HRN983056 IBJ983049:IBJ983056 ILF983049:ILF983056 IVB983049:IVB983056 JEX983049:JEX983056 JOT983049:JOT983056 JYP983049:JYP983056 KIL983049:KIL983056 KSH983049:KSH983056 LCD983049:LCD983056 LLZ983049:LLZ983056 LVV983049:LVV983056 MFR983049:MFR983056 MPN983049:MPN983056 MZJ983049:MZJ983056 NJF983049:NJF983056 NTB983049:NTB983056 OCX983049:OCX983056 OMT983049:OMT983056 OWP983049:OWP983056 PGL983049:PGL983056 PQH983049:PQH983056 QAD983049:QAD983056 QJZ983049:QJZ983056 QTV983049:QTV983056 RDR983049:RDR983056 RNN983049:RNN983056 RXJ983049:RXJ983056 SHF983049:SHF983056 SRB983049:SRB983056 TAX983049:TAX983056 TKT983049:TKT983056 TUP983049:TUP983056 UEL983049:UEL983056 UOH983049:UOH983056 UYD983049:UYD983056 VHZ983049:VHZ983056 VRV983049:VRV983056 WBR983049:WBR983056 WLN983049:WLN983056 WVJ983049:WVJ983056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16 JC9:JC16 SY9:SY16 ACU9:ACU16 AMQ9:AMQ16 AWM9:AWM16 BGI9:BGI16 BQE9:BQE16 CAA9:CAA16 CJW9:CJW16 CTS9:CTS16 DDO9:DDO16 DNK9:DNK16 DXG9:DXG16 EHC9:EHC16 EQY9:EQY16 FAU9:FAU16 FKQ9:FKQ16 FUM9:FUM16 GEI9:GEI16 GOE9:GOE16 GYA9:GYA16 HHW9:HHW16 HRS9:HRS16 IBO9:IBO16 ILK9:ILK16 IVG9:IVG16 JFC9:JFC16 JOY9:JOY16 JYU9:JYU16 KIQ9:KIQ16 KSM9:KSM16 LCI9:LCI16 LME9:LME16 LWA9:LWA16 MFW9:MFW16 MPS9:MPS16 MZO9:MZO16 NJK9:NJK16 NTG9:NTG16 ODC9:ODC16 OMY9:OMY16 OWU9:OWU16 PGQ9:PGQ16 PQM9:PQM16 QAI9:QAI16 QKE9:QKE16 QUA9:QUA16 RDW9:RDW16 RNS9:RNS16 RXO9:RXO16 SHK9:SHK16 SRG9:SRG16 TBC9:TBC16 TKY9:TKY16 TUU9:TUU16 UEQ9:UEQ16 UOM9:UOM16 UYI9:UYI16 VIE9:VIE16 VSA9:VSA16 WBW9:WBW16 WLS9:WLS16 WVO9:WVO16 G65545:G65552 JC65545:JC65552 SY65545:SY65552 ACU65545:ACU65552 AMQ65545:AMQ65552 AWM65545:AWM65552 BGI65545:BGI65552 BQE65545:BQE65552 CAA65545:CAA65552 CJW65545:CJW65552 CTS65545:CTS65552 DDO65545:DDO65552 DNK65545:DNK65552 DXG65545:DXG65552 EHC65545:EHC65552 EQY65545:EQY65552 FAU65545:FAU65552 FKQ65545:FKQ65552 FUM65545:FUM65552 GEI65545:GEI65552 GOE65545:GOE65552 GYA65545:GYA65552 HHW65545:HHW65552 HRS65545:HRS65552 IBO65545:IBO65552 ILK65545:ILK65552 IVG65545:IVG65552 JFC65545:JFC65552 JOY65545:JOY65552 JYU65545:JYU65552 KIQ65545:KIQ65552 KSM65545:KSM65552 LCI65545:LCI65552 LME65545:LME65552 LWA65545:LWA65552 MFW65545:MFW65552 MPS65545:MPS65552 MZO65545:MZO65552 NJK65545:NJK65552 NTG65545:NTG65552 ODC65545:ODC65552 OMY65545:OMY65552 OWU65545:OWU65552 PGQ65545:PGQ65552 PQM65545:PQM65552 QAI65545:QAI65552 QKE65545:QKE65552 QUA65545:QUA65552 RDW65545:RDW65552 RNS65545:RNS65552 RXO65545:RXO65552 SHK65545:SHK65552 SRG65545:SRG65552 TBC65545:TBC65552 TKY65545:TKY65552 TUU65545:TUU65552 UEQ65545:UEQ65552 UOM65545:UOM65552 UYI65545:UYI65552 VIE65545:VIE65552 VSA65545:VSA65552 WBW65545:WBW65552 WLS65545:WLS65552 WVO65545:WVO65552 G131081:G131088 JC131081:JC131088 SY131081:SY131088 ACU131081:ACU131088 AMQ131081:AMQ131088 AWM131081:AWM131088 BGI131081:BGI131088 BQE131081:BQE131088 CAA131081:CAA131088 CJW131081:CJW131088 CTS131081:CTS131088 DDO131081:DDO131088 DNK131081:DNK131088 DXG131081:DXG131088 EHC131081:EHC131088 EQY131081:EQY131088 FAU131081:FAU131088 FKQ131081:FKQ131088 FUM131081:FUM131088 GEI131081:GEI131088 GOE131081:GOE131088 GYA131081:GYA131088 HHW131081:HHW131088 HRS131081:HRS131088 IBO131081:IBO131088 ILK131081:ILK131088 IVG131081:IVG131088 JFC131081:JFC131088 JOY131081:JOY131088 JYU131081:JYU131088 KIQ131081:KIQ131088 KSM131081:KSM131088 LCI131081:LCI131088 LME131081:LME131088 LWA131081:LWA131088 MFW131081:MFW131088 MPS131081:MPS131088 MZO131081:MZO131088 NJK131081:NJK131088 NTG131081:NTG131088 ODC131081:ODC131088 OMY131081:OMY131088 OWU131081:OWU131088 PGQ131081:PGQ131088 PQM131081:PQM131088 QAI131081:QAI131088 QKE131081:QKE131088 QUA131081:QUA131088 RDW131081:RDW131088 RNS131081:RNS131088 RXO131081:RXO131088 SHK131081:SHK131088 SRG131081:SRG131088 TBC131081:TBC131088 TKY131081:TKY131088 TUU131081:TUU131088 UEQ131081:UEQ131088 UOM131081:UOM131088 UYI131081:UYI131088 VIE131081:VIE131088 VSA131081:VSA131088 WBW131081:WBW131088 WLS131081:WLS131088 WVO131081:WVO131088 G196617:G196624 JC196617:JC196624 SY196617:SY196624 ACU196617:ACU196624 AMQ196617:AMQ196624 AWM196617:AWM196624 BGI196617:BGI196624 BQE196617:BQE196624 CAA196617:CAA196624 CJW196617:CJW196624 CTS196617:CTS196624 DDO196617:DDO196624 DNK196617:DNK196624 DXG196617:DXG196624 EHC196617:EHC196624 EQY196617:EQY196624 FAU196617:FAU196624 FKQ196617:FKQ196624 FUM196617:FUM196624 GEI196617:GEI196624 GOE196617:GOE196624 GYA196617:GYA196624 HHW196617:HHW196624 HRS196617:HRS196624 IBO196617:IBO196624 ILK196617:ILK196624 IVG196617:IVG196624 JFC196617:JFC196624 JOY196617:JOY196624 JYU196617:JYU196624 KIQ196617:KIQ196624 KSM196617:KSM196624 LCI196617:LCI196624 LME196617:LME196624 LWA196617:LWA196624 MFW196617:MFW196624 MPS196617:MPS196624 MZO196617:MZO196624 NJK196617:NJK196624 NTG196617:NTG196624 ODC196617:ODC196624 OMY196617:OMY196624 OWU196617:OWU196624 PGQ196617:PGQ196624 PQM196617:PQM196624 QAI196617:QAI196624 QKE196617:QKE196624 QUA196617:QUA196624 RDW196617:RDW196624 RNS196617:RNS196624 RXO196617:RXO196624 SHK196617:SHK196624 SRG196617:SRG196624 TBC196617:TBC196624 TKY196617:TKY196624 TUU196617:TUU196624 UEQ196617:UEQ196624 UOM196617:UOM196624 UYI196617:UYI196624 VIE196617:VIE196624 VSA196617:VSA196624 WBW196617:WBW196624 WLS196617:WLS196624 WVO196617:WVO196624 G262153:G262160 JC262153:JC262160 SY262153:SY262160 ACU262153:ACU262160 AMQ262153:AMQ262160 AWM262153:AWM262160 BGI262153:BGI262160 BQE262153:BQE262160 CAA262153:CAA262160 CJW262153:CJW262160 CTS262153:CTS262160 DDO262153:DDO262160 DNK262153:DNK262160 DXG262153:DXG262160 EHC262153:EHC262160 EQY262153:EQY262160 FAU262153:FAU262160 FKQ262153:FKQ262160 FUM262153:FUM262160 GEI262153:GEI262160 GOE262153:GOE262160 GYA262153:GYA262160 HHW262153:HHW262160 HRS262153:HRS262160 IBO262153:IBO262160 ILK262153:ILK262160 IVG262153:IVG262160 JFC262153:JFC262160 JOY262153:JOY262160 JYU262153:JYU262160 KIQ262153:KIQ262160 KSM262153:KSM262160 LCI262153:LCI262160 LME262153:LME262160 LWA262153:LWA262160 MFW262153:MFW262160 MPS262153:MPS262160 MZO262153:MZO262160 NJK262153:NJK262160 NTG262153:NTG262160 ODC262153:ODC262160 OMY262153:OMY262160 OWU262153:OWU262160 PGQ262153:PGQ262160 PQM262153:PQM262160 QAI262153:QAI262160 QKE262153:QKE262160 QUA262153:QUA262160 RDW262153:RDW262160 RNS262153:RNS262160 RXO262153:RXO262160 SHK262153:SHK262160 SRG262153:SRG262160 TBC262153:TBC262160 TKY262153:TKY262160 TUU262153:TUU262160 UEQ262153:UEQ262160 UOM262153:UOM262160 UYI262153:UYI262160 VIE262153:VIE262160 VSA262153:VSA262160 WBW262153:WBW262160 WLS262153:WLS262160 WVO262153:WVO262160 G327689:G327696 JC327689:JC327696 SY327689:SY327696 ACU327689:ACU327696 AMQ327689:AMQ327696 AWM327689:AWM327696 BGI327689:BGI327696 BQE327689:BQE327696 CAA327689:CAA327696 CJW327689:CJW327696 CTS327689:CTS327696 DDO327689:DDO327696 DNK327689:DNK327696 DXG327689:DXG327696 EHC327689:EHC327696 EQY327689:EQY327696 FAU327689:FAU327696 FKQ327689:FKQ327696 FUM327689:FUM327696 GEI327689:GEI327696 GOE327689:GOE327696 GYA327689:GYA327696 HHW327689:HHW327696 HRS327689:HRS327696 IBO327689:IBO327696 ILK327689:ILK327696 IVG327689:IVG327696 JFC327689:JFC327696 JOY327689:JOY327696 JYU327689:JYU327696 KIQ327689:KIQ327696 KSM327689:KSM327696 LCI327689:LCI327696 LME327689:LME327696 LWA327689:LWA327696 MFW327689:MFW327696 MPS327689:MPS327696 MZO327689:MZO327696 NJK327689:NJK327696 NTG327689:NTG327696 ODC327689:ODC327696 OMY327689:OMY327696 OWU327689:OWU327696 PGQ327689:PGQ327696 PQM327689:PQM327696 QAI327689:QAI327696 QKE327689:QKE327696 QUA327689:QUA327696 RDW327689:RDW327696 RNS327689:RNS327696 RXO327689:RXO327696 SHK327689:SHK327696 SRG327689:SRG327696 TBC327689:TBC327696 TKY327689:TKY327696 TUU327689:TUU327696 UEQ327689:UEQ327696 UOM327689:UOM327696 UYI327689:UYI327696 VIE327689:VIE327696 VSA327689:VSA327696 WBW327689:WBW327696 WLS327689:WLS327696 WVO327689:WVO327696 G393225:G393232 JC393225:JC393232 SY393225:SY393232 ACU393225:ACU393232 AMQ393225:AMQ393232 AWM393225:AWM393232 BGI393225:BGI393232 BQE393225:BQE393232 CAA393225:CAA393232 CJW393225:CJW393232 CTS393225:CTS393232 DDO393225:DDO393232 DNK393225:DNK393232 DXG393225:DXG393232 EHC393225:EHC393232 EQY393225:EQY393232 FAU393225:FAU393232 FKQ393225:FKQ393232 FUM393225:FUM393232 GEI393225:GEI393232 GOE393225:GOE393232 GYA393225:GYA393232 HHW393225:HHW393232 HRS393225:HRS393232 IBO393225:IBO393232 ILK393225:ILK393232 IVG393225:IVG393232 JFC393225:JFC393232 JOY393225:JOY393232 JYU393225:JYU393232 KIQ393225:KIQ393232 KSM393225:KSM393232 LCI393225:LCI393232 LME393225:LME393232 LWA393225:LWA393232 MFW393225:MFW393232 MPS393225:MPS393232 MZO393225:MZO393232 NJK393225:NJK393232 NTG393225:NTG393232 ODC393225:ODC393232 OMY393225:OMY393232 OWU393225:OWU393232 PGQ393225:PGQ393232 PQM393225:PQM393232 QAI393225:QAI393232 QKE393225:QKE393232 QUA393225:QUA393232 RDW393225:RDW393232 RNS393225:RNS393232 RXO393225:RXO393232 SHK393225:SHK393232 SRG393225:SRG393232 TBC393225:TBC393232 TKY393225:TKY393232 TUU393225:TUU393232 UEQ393225:UEQ393232 UOM393225:UOM393232 UYI393225:UYI393232 VIE393225:VIE393232 VSA393225:VSA393232 WBW393225:WBW393232 WLS393225:WLS393232 WVO393225:WVO393232 G458761:G458768 JC458761:JC458768 SY458761:SY458768 ACU458761:ACU458768 AMQ458761:AMQ458768 AWM458761:AWM458768 BGI458761:BGI458768 BQE458761:BQE458768 CAA458761:CAA458768 CJW458761:CJW458768 CTS458761:CTS458768 DDO458761:DDO458768 DNK458761:DNK458768 DXG458761:DXG458768 EHC458761:EHC458768 EQY458761:EQY458768 FAU458761:FAU458768 FKQ458761:FKQ458768 FUM458761:FUM458768 GEI458761:GEI458768 GOE458761:GOE458768 GYA458761:GYA458768 HHW458761:HHW458768 HRS458761:HRS458768 IBO458761:IBO458768 ILK458761:ILK458768 IVG458761:IVG458768 JFC458761:JFC458768 JOY458761:JOY458768 JYU458761:JYU458768 KIQ458761:KIQ458768 KSM458761:KSM458768 LCI458761:LCI458768 LME458761:LME458768 LWA458761:LWA458768 MFW458761:MFW458768 MPS458761:MPS458768 MZO458761:MZO458768 NJK458761:NJK458768 NTG458761:NTG458768 ODC458761:ODC458768 OMY458761:OMY458768 OWU458761:OWU458768 PGQ458761:PGQ458768 PQM458761:PQM458768 QAI458761:QAI458768 QKE458761:QKE458768 QUA458761:QUA458768 RDW458761:RDW458768 RNS458761:RNS458768 RXO458761:RXO458768 SHK458761:SHK458768 SRG458761:SRG458768 TBC458761:TBC458768 TKY458761:TKY458768 TUU458761:TUU458768 UEQ458761:UEQ458768 UOM458761:UOM458768 UYI458761:UYI458768 VIE458761:VIE458768 VSA458761:VSA458768 WBW458761:WBW458768 WLS458761:WLS458768 WVO458761:WVO458768 G524297:G524304 JC524297:JC524304 SY524297:SY524304 ACU524297:ACU524304 AMQ524297:AMQ524304 AWM524297:AWM524304 BGI524297:BGI524304 BQE524297:BQE524304 CAA524297:CAA524304 CJW524297:CJW524304 CTS524297:CTS524304 DDO524297:DDO524304 DNK524297:DNK524304 DXG524297:DXG524304 EHC524297:EHC524304 EQY524297:EQY524304 FAU524297:FAU524304 FKQ524297:FKQ524304 FUM524297:FUM524304 GEI524297:GEI524304 GOE524297:GOE524304 GYA524297:GYA524304 HHW524297:HHW524304 HRS524297:HRS524304 IBO524297:IBO524304 ILK524297:ILK524304 IVG524297:IVG524304 JFC524297:JFC524304 JOY524297:JOY524304 JYU524297:JYU524304 KIQ524297:KIQ524304 KSM524297:KSM524304 LCI524297:LCI524304 LME524297:LME524304 LWA524297:LWA524304 MFW524297:MFW524304 MPS524297:MPS524304 MZO524297:MZO524304 NJK524297:NJK524304 NTG524297:NTG524304 ODC524297:ODC524304 OMY524297:OMY524304 OWU524297:OWU524304 PGQ524297:PGQ524304 PQM524297:PQM524304 QAI524297:QAI524304 QKE524297:QKE524304 QUA524297:QUA524304 RDW524297:RDW524304 RNS524297:RNS524304 RXO524297:RXO524304 SHK524297:SHK524304 SRG524297:SRG524304 TBC524297:TBC524304 TKY524297:TKY524304 TUU524297:TUU524304 UEQ524297:UEQ524304 UOM524297:UOM524304 UYI524297:UYI524304 VIE524297:VIE524304 VSA524297:VSA524304 WBW524297:WBW524304 WLS524297:WLS524304 WVO524297:WVO524304 G589833:G589840 JC589833:JC589840 SY589833:SY589840 ACU589833:ACU589840 AMQ589833:AMQ589840 AWM589833:AWM589840 BGI589833:BGI589840 BQE589833:BQE589840 CAA589833:CAA589840 CJW589833:CJW589840 CTS589833:CTS589840 DDO589833:DDO589840 DNK589833:DNK589840 DXG589833:DXG589840 EHC589833:EHC589840 EQY589833:EQY589840 FAU589833:FAU589840 FKQ589833:FKQ589840 FUM589833:FUM589840 GEI589833:GEI589840 GOE589833:GOE589840 GYA589833:GYA589840 HHW589833:HHW589840 HRS589833:HRS589840 IBO589833:IBO589840 ILK589833:ILK589840 IVG589833:IVG589840 JFC589833:JFC589840 JOY589833:JOY589840 JYU589833:JYU589840 KIQ589833:KIQ589840 KSM589833:KSM589840 LCI589833:LCI589840 LME589833:LME589840 LWA589833:LWA589840 MFW589833:MFW589840 MPS589833:MPS589840 MZO589833:MZO589840 NJK589833:NJK589840 NTG589833:NTG589840 ODC589833:ODC589840 OMY589833:OMY589840 OWU589833:OWU589840 PGQ589833:PGQ589840 PQM589833:PQM589840 QAI589833:QAI589840 QKE589833:QKE589840 QUA589833:QUA589840 RDW589833:RDW589840 RNS589833:RNS589840 RXO589833:RXO589840 SHK589833:SHK589840 SRG589833:SRG589840 TBC589833:TBC589840 TKY589833:TKY589840 TUU589833:TUU589840 UEQ589833:UEQ589840 UOM589833:UOM589840 UYI589833:UYI589840 VIE589833:VIE589840 VSA589833:VSA589840 WBW589833:WBW589840 WLS589833:WLS589840 WVO589833:WVO589840 G655369:G655376 JC655369:JC655376 SY655369:SY655376 ACU655369:ACU655376 AMQ655369:AMQ655376 AWM655369:AWM655376 BGI655369:BGI655376 BQE655369:BQE655376 CAA655369:CAA655376 CJW655369:CJW655376 CTS655369:CTS655376 DDO655369:DDO655376 DNK655369:DNK655376 DXG655369:DXG655376 EHC655369:EHC655376 EQY655369:EQY655376 FAU655369:FAU655376 FKQ655369:FKQ655376 FUM655369:FUM655376 GEI655369:GEI655376 GOE655369:GOE655376 GYA655369:GYA655376 HHW655369:HHW655376 HRS655369:HRS655376 IBO655369:IBO655376 ILK655369:ILK655376 IVG655369:IVG655376 JFC655369:JFC655376 JOY655369:JOY655376 JYU655369:JYU655376 KIQ655369:KIQ655376 KSM655369:KSM655376 LCI655369:LCI655376 LME655369:LME655376 LWA655369:LWA655376 MFW655369:MFW655376 MPS655369:MPS655376 MZO655369:MZO655376 NJK655369:NJK655376 NTG655369:NTG655376 ODC655369:ODC655376 OMY655369:OMY655376 OWU655369:OWU655376 PGQ655369:PGQ655376 PQM655369:PQM655376 QAI655369:QAI655376 QKE655369:QKE655376 QUA655369:QUA655376 RDW655369:RDW655376 RNS655369:RNS655376 RXO655369:RXO655376 SHK655369:SHK655376 SRG655369:SRG655376 TBC655369:TBC655376 TKY655369:TKY655376 TUU655369:TUU655376 UEQ655369:UEQ655376 UOM655369:UOM655376 UYI655369:UYI655376 VIE655369:VIE655376 VSA655369:VSA655376 WBW655369:WBW655376 WLS655369:WLS655376 WVO655369:WVO655376 G720905:G720912 JC720905:JC720912 SY720905:SY720912 ACU720905:ACU720912 AMQ720905:AMQ720912 AWM720905:AWM720912 BGI720905:BGI720912 BQE720905:BQE720912 CAA720905:CAA720912 CJW720905:CJW720912 CTS720905:CTS720912 DDO720905:DDO720912 DNK720905:DNK720912 DXG720905:DXG720912 EHC720905:EHC720912 EQY720905:EQY720912 FAU720905:FAU720912 FKQ720905:FKQ720912 FUM720905:FUM720912 GEI720905:GEI720912 GOE720905:GOE720912 GYA720905:GYA720912 HHW720905:HHW720912 HRS720905:HRS720912 IBO720905:IBO720912 ILK720905:ILK720912 IVG720905:IVG720912 JFC720905:JFC720912 JOY720905:JOY720912 JYU720905:JYU720912 KIQ720905:KIQ720912 KSM720905:KSM720912 LCI720905:LCI720912 LME720905:LME720912 LWA720905:LWA720912 MFW720905:MFW720912 MPS720905:MPS720912 MZO720905:MZO720912 NJK720905:NJK720912 NTG720905:NTG720912 ODC720905:ODC720912 OMY720905:OMY720912 OWU720905:OWU720912 PGQ720905:PGQ720912 PQM720905:PQM720912 QAI720905:QAI720912 QKE720905:QKE720912 QUA720905:QUA720912 RDW720905:RDW720912 RNS720905:RNS720912 RXO720905:RXO720912 SHK720905:SHK720912 SRG720905:SRG720912 TBC720905:TBC720912 TKY720905:TKY720912 TUU720905:TUU720912 UEQ720905:UEQ720912 UOM720905:UOM720912 UYI720905:UYI720912 VIE720905:VIE720912 VSA720905:VSA720912 WBW720905:WBW720912 WLS720905:WLS720912 WVO720905:WVO720912 G786441:G786448 JC786441:JC786448 SY786441:SY786448 ACU786441:ACU786448 AMQ786441:AMQ786448 AWM786441:AWM786448 BGI786441:BGI786448 BQE786441:BQE786448 CAA786441:CAA786448 CJW786441:CJW786448 CTS786441:CTS786448 DDO786441:DDO786448 DNK786441:DNK786448 DXG786441:DXG786448 EHC786441:EHC786448 EQY786441:EQY786448 FAU786441:FAU786448 FKQ786441:FKQ786448 FUM786441:FUM786448 GEI786441:GEI786448 GOE786441:GOE786448 GYA786441:GYA786448 HHW786441:HHW786448 HRS786441:HRS786448 IBO786441:IBO786448 ILK786441:ILK786448 IVG786441:IVG786448 JFC786441:JFC786448 JOY786441:JOY786448 JYU786441:JYU786448 KIQ786441:KIQ786448 KSM786441:KSM786448 LCI786441:LCI786448 LME786441:LME786448 LWA786441:LWA786448 MFW786441:MFW786448 MPS786441:MPS786448 MZO786441:MZO786448 NJK786441:NJK786448 NTG786441:NTG786448 ODC786441:ODC786448 OMY786441:OMY786448 OWU786441:OWU786448 PGQ786441:PGQ786448 PQM786441:PQM786448 QAI786441:QAI786448 QKE786441:QKE786448 QUA786441:QUA786448 RDW786441:RDW786448 RNS786441:RNS786448 RXO786441:RXO786448 SHK786441:SHK786448 SRG786441:SRG786448 TBC786441:TBC786448 TKY786441:TKY786448 TUU786441:TUU786448 UEQ786441:UEQ786448 UOM786441:UOM786448 UYI786441:UYI786448 VIE786441:VIE786448 VSA786441:VSA786448 WBW786441:WBW786448 WLS786441:WLS786448 WVO786441:WVO786448 G851977:G851984 JC851977:JC851984 SY851977:SY851984 ACU851977:ACU851984 AMQ851977:AMQ851984 AWM851977:AWM851984 BGI851977:BGI851984 BQE851977:BQE851984 CAA851977:CAA851984 CJW851977:CJW851984 CTS851977:CTS851984 DDO851977:DDO851984 DNK851977:DNK851984 DXG851977:DXG851984 EHC851977:EHC851984 EQY851977:EQY851984 FAU851977:FAU851984 FKQ851977:FKQ851984 FUM851977:FUM851984 GEI851977:GEI851984 GOE851977:GOE851984 GYA851977:GYA851984 HHW851977:HHW851984 HRS851977:HRS851984 IBO851977:IBO851984 ILK851977:ILK851984 IVG851977:IVG851984 JFC851977:JFC851984 JOY851977:JOY851984 JYU851977:JYU851984 KIQ851977:KIQ851984 KSM851977:KSM851984 LCI851977:LCI851984 LME851977:LME851984 LWA851977:LWA851984 MFW851977:MFW851984 MPS851977:MPS851984 MZO851977:MZO851984 NJK851977:NJK851984 NTG851977:NTG851984 ODC851977:ODC851984 OMY851977:OMY851984 OWU851977:OWU851984 PGQ851977:PGQ851984 PQM851977:PQM851984 QAI851977:QAI851984 QKE851977:QKE851984 QUA851977:QUA851984 RDW851977:RDW851984 RNS851977:RNS851984 RXO851977:RXO851984 SHK851977:SHK851984 SRG851977:SRG851984 TBC851977:TBC851984 TKY851977:TKY851984 TUU851977:TUU851984 UEQ851977:UEQ851984 UOM851977:UOM851984 UYI851977:UYI851984 VIE851977:VIE851984 VSA851977:VSA851984 WBW851977:WBW851984 WLS851977:WLS851984 WVO851977:WVO851984 G917513:G917520 JC917513:JC917520 SY917513:SY917520 ACU917513:ACU917520 AMQ917513:AMQ917520 AWM917513:AWM917520 BGI917513:BGI917520 BQE917513:BQE917520 CAA917513:CAA917520 CJW917513:CJW917520 CTS917513:CTS917520 DDO917513:DDO917520 DNK917513:DNK917520 DXG917513:DXG917520 EHC917513:EHC917520 EQY917513:EQY917520 FAU917513:FAU917520 FKQ917513:FKQ917520 FUM917513:FUM917520 GEI917513:GEI917520 GOE917513:GOE917520 GYA917513:GYA917520 HHW917513:HHW917520 HRS917513:HRS917520 IBO917513:IBO917520 ILK917513:ILK917520 IVG917513:IVG917520 JFC917513:JFC917520 JOY917513:JOY917520 JYU917513:JYU917520 KIQ917513:KIQ917520 KSM917513:KSM917520 LCI917513:LCI917520 LME917513:LME917520 LWA917513:LWA917520 MFW917513:MFW917520 MPS917513:MPS917520 MZO917513:MZO917520 NJK917513:NJK917520 NTG917513:NTG917520 ODC917513:ODC917520 OMY917513:OMY917520 OWU917513:OWU917520 PGQ917513:PGQ917520 PQM917513:PQM917520 QAI917513:QAI917520 QKE917513:QKE917520 QUA917513:QUA917520 RDW917513:RDW917520 RNS917513:RNS917520 RXO917513:RXO917520 SHK917513:SHK917520 SRG917513:SRG917520 TBC917513:TBC917520 TKY917513:TKY917520 TUU917513:TUU917520 UEQ917513:UEQ917520 UOM917513:UOM917520 UYI917513:UYI917520 VIE917513:VIE917520 VSA917513:VSA917520 WBW917513:WBW917520 WLS917513:WLS917520 WVO917513:WVO917520 G983049:G983056 JC983049:JC983056 SY983049:SY983056 ACU983049:ACU983056 AMQ983049:AMQ983056 AWM983049:AWM983056 BGI983049:BGI983056 BQE983049:BQE983056 CAA983049:CAA983056 CJW983049:CJW983056 CTS983049:CTS983056 DDO983049:DDO983056 DNK983049:DNK983056 DXG983049:DXG983056 EHC983049:EHC983056 EQY983049:EQY983056 FAU983049:FAU983056 FKQ983049:FKQ983056 FUM983049:FUM983056 GEI983049:GEI983056 GOE983049:GOE983056 GYA983049:GYA983056 HHW983049:HHW983056 HRS983049:HRS983056 IBO983049:IBO983056 ILK983049:ILK983056 IVG983049:IVG983056 JFC983049:JFC983056 JOY983049:JOY983056 JYU983049:JYU983056 KIQ983049:KIQ983056 KSM983049:KSM983056 LCI983049:LCI983056 LME983049:LME983056 LWA983049:LWA983056 MFW983049:MFW983056 MPS983049:MPS983056 MZO983049:MZO983056 NJK983049:NJK983056 NTG983049:NTG983056 ODC983049:ODC983056 OMY983049:OMY983056 OWU983049:OWU983056 PGQ983049:PGQ983056 PQM983049:PQM983056 QAI983049:QAI983056 QKE983049:QKE983056 QUA983049:QUA983056 RDW983049:RDW983056 RNS983049:RNS983056 RXO983049:RXO983056 SHK983049:SHK983056 SRG983049:SRG983056 TBC983049:TBC983056 TKY983049:TKY983056 TUU983049:TUU983056 UEQ983049:UEQ983056 UOM983049:UOM983056 UYI983049:UYI983056 VIE983049:VIE983056 VSA983049:VSA983056 WBW983049:WBW983056 WLS983049:WLS983056 WVO983049:WVO983056"/>
  </dataValidations>
  <printOptions gridLines="1"/>
  <pageMargins left="0.25" right="0.25" top="0.75" bottom="0.75" header="0.3" footer="0.3"/>
  <pageSetup scale="82" fitToHeight="0" orientation="landscape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zoomScaleNormal="100" zoomScaleSheetLayoutView="70" workbookViewId="0">
      <selection activeCell="I2" sqref="I2:J2"/>
    </sheetView>
  </sheetViews>
  <sheetFormatPr defaultRowHeight="12.75" x14ac:dyDescent="0.2"/>
  <cols>
    <col min="1" max="1" width="4.7109375" style="291" customWidth="1"/>
    <col min="2" max="2" width="23.28515625" style="291" customWidth="1"/>
    <col min="3" max="4" width="17.7109375" style="291" customWidth="1"/>
    <col min="5" max="6" width="14.140625" style="331" customWidth="1"/>
    <col min="7" max="7" width="20.42578125" style="331" customWidth="1"/>
    <col min="8" max="8" width="23.7109375" style="331" customWidth="1"/>
    <col min="9" max="9" width="21.42578125" style="331" customWidth="1"/>
    <col min="10" max="10" width="1" style="350" customWidth="1"/>
    <col min="11" max="256" width="9.140625" style="291"/>
    <col min="257" max="257" width="4.7109375" style="291" customWidth="1"/>
    <col min="258" max="258" width="23.28515625" style="291" customWidth="1"/>
    <col min="259" max="260" width="17.7109375" style="291" customWidth="1"/>
    <col min="261" max="262" width="14.140625" style="291" customWidth="1"/>
    <col min="263" max="263" width="20.42578125" style="291" customWidth="1"/>
    <col min="264" max="264" width="23.7109375" style="291" customWidth="1"/>
    <col min="265" max="265" width="21.42578125" style="291" customWidth="1"/>
    <col min="266" max="266" width="1" style="291" customWidth="1"/>
    <col min="267" max="512" width="9.140625" style="291"/>
    <col min="513" max="513" width="4.7109375" style="291" customWidth="1"/>
    <col min="514" max="514" width="23.28515625" style="291" customWidth="1"/>
    <col min="515" max="516" width="17.7109375" style="291" customWidth="1"/>
    <col min="517" max="518" width="14.140625" style="291" customWidth="1"/>
    <col min="519" max="519" width="20.42578125" style="291" customWidth="1"/>
    <col min="520" max="520" width="23.7109375" style="291" customWidth="1"/>
    <col min="521" max="521" width="21.42578125" style="291" customWidth="1"/>
    <col min="522" max="522" width="1" style="291" customWidth="1"/>
    <col min="523" max="768" width="9.140625" style="291"/>
    <col min="769" max="769" width="4.7109375" style="291" customWidth="1"/>
    <col min="770" max="770" width="23.28515625" style="291" customWidth="1"/>
    <col min="771" max="772" width="17.7109375" style="291" customWidth="1"/>
    <col min="773" max="774" width="14.140625" style="291" customWidth="1"/>
    <col min="775" max="775" width="20.42578125" style="291" customWidth="1"/>
    <col min="776" max="776" width="23.7109375" style="291" customWidth="1"/>
    <col min="777" max="777" width="21.42578125" style="291" customWidth="1"/>
    <col min="778" max="778" width="1" style="291" customWidth="1"/>
    <col min="779" max="1024" width="9.140625" style="291"/>
    <col min="1025" max="1025" width="4.7109375" style="291" customWidth="1"/>
    <col min="1026" max="1026" width="23.28515625" style="291" customWidth="1"/>
    <col min="1027" max="1028" width="17.7109375" style="291" customWidth="1"/>
    <col min="1029" max="1030" width="14.140625" style="291" customWidth="1"/>
    <col min="1031" max="1031" width="20.42578125" style="291" customWidth="1"/>
    <col min="1032" max="1032" width="23.7109375" style="291" customWidth="1"/>
    <col min="1033" max="1033" width="21.42578125" style="291" customWidth="1"/>
    <col min="1034" max="1034" width="1" style="291" customWidth="1"/>
    <col min="1035" max="1280" width="9.140625" style="291"/>
    <col min="1281" max="1281" width="4.7109375" style="291" customWidth="1"/>
    <col min="1282" max="1282" width="23.28515625" style="291" customWidth="1"/>
    <col min="1283" max="1284" width="17.7109375" style="291" customWidth="1"/>
    <col min="1285" max="1286" width="14.140625" style="291" customWidth="1"/>
    <col min="1287" max="1287" width="20.42578125" style="291" customWidth="1"/>
    <col min="1288" max="1288" width="23.7109375" style="291" customWidth="1"/>
    <col min="1289" max="1289" width="21.42578125" style="291" customWidth="1"/>
    <col min="1290" max="1290" width="1" style="291" customWidth="1"/>
    <col min="1291" max="1536" width="9.140625" style="291"/>
    <col min="1537" max="1537" width="4.7109375" style="291" customWidth="1"/>
    <col min="1538" max="1538" width="23.28515625" style="291" customWidth="1"/>
    <col min="1539" max="1540" width="17.7109375" style="291" customWidth="1"/>
    <col min="1541" max="1542" width="14.140625" style="291" customWidth="1"/>
    <col min="1543" max="1543" width="20.42578125" style="291" customWidth="1"/>
    <col min="1544" max="1544" width="23.7109375" style="291" customWidth="1"/>
    <col min="1545" max="1545" width="21.42578125" style="291" customWidth="1"/>
    <col min="1546" max="1546" width="1" style="291" customWidth="1"/>
    <col min="1547" max="1792" width="9.140625" style="291"/>
    <col min="1793" max="1793" width="4.7109375" style="291" customWidth="1"/>
    <col min="1794" max="1794" width="23.28515625" style="291" customWidth="1"/>
    <col min="1795" max="1796" width="17.7109375" style="291" customWidth="1"/>
    <col min="1797" max="1798" width="14.140625" style="291" customWidth="1"/>
    <col min="1799" max="1799" width="20.42578125" style="291" customWidth="1"/>
    <col min="1800" max="1800" width="23.7109375" style="291" customWidth="1"/>
    <col min="1801" max="1801" width="21.42578125" style="291" customWidth="1"/>
    <col min="1802" max="1802" width="1" style="291" customWidth="1"/>
    <col min="1803" max="2048" width="9.140625" style="291"/>
    <col min="2049" max="2049" width="4.7109375" style="291" customWidth="1"/>
    <col min="2050" max="2050" width="23.28515625" style="291" customWidth="1"/>
    <col min="2051" max="2052" width="17.7109375" style="291" customWidth="1"/>
    <col min="2053" max="2054" width="14.140625" style="291" customWidth="1"/>
    <col min="2055" max="2055" width="20.42578125" style="291" customWidth="1"/>
    <col min="2056" max="2056" width="23.7109375" style="291" customWidth="1"/>
    <col min="2057" max="2057" width="21.42578125" style="291" customWidth="1"/>
    <col min="2058" max="2058" width="1" style="291" customWidth="1"/>
    <col min="2059" max="2304" width="9.140625" style="291"/>
    <col min="2305" max="2305" width="4.7109375" style="291" customWidth="1"/>
    <col min="2306" max="2306" width="23.28515625" style="291" customWidth="1"/>
    <col min="2307" max="2308" width="17.7109375" style="291" customWidth="1"/>
    <col min="2309" max="2310" width="14.140625" style="291" customWidth="1"/>
    <col min="2311" max="2311" width="20.42578125" style="291" customWidth="1"/>
    <col min="2312" max="2312" width="23.7109375" style="291" customWidth="1"/>
    <col min="2313" max="2313" width="21.42578125" style="291" customWidth="1"/>
    <col min="2314" max="2314" width="1" style="291" customWidth="1"/>
    <col min="2315" max="2560" width="9.140625" style="291"/>
    <col min="2561" max="2561" width="4.7109375" style="291" customWidth="1"/>
    <col min="2562" max="2562" width="23.28515625" style="291" customWidth="1"/>
    <col min="2563" max="2564" width="17.7109375" style="291" customWidth="1"/>
    <col min="2565" max="2566" width="14.140625" style="291" customWidth="1"/>
    <col min="2567" max="2567" width="20.42578125" style="291" customWidth="1"/>
    <col min="2568" max="2568" width="23.7109375" style="291" customWidth="1"/>
    <col min="2569" max="2569" width="21.42578125" style="291" customWidth="1"/>
    <col min="2570" max="2570" width="1" style="291" customWidth="1"/>
    <col min="2571" max="2816" width="9.140625" style="291"/>
    <col min="2817" max="2817" width="4.7109375" style="291" customWidth="1"/>
    <col min="2818" max="2818" width="23.28515625" style="291" customWidth="1"/>
    <col min="2819" max="2820" width="17.7109375" style="291" customWidth="1"/>
    <col min="2821" max="2822" width="14.140625" style="291" customWidth="1"/>
    <col min="2823" max="2823" width="20.42578125" style="291" customWidth="1"/>
    <col min="2824" max="2824" width="23.7109375" style="291" customWidth="1"/>
    <col min="2825" max="2825" width="21.42578125" style="291" customWidth="1"/>
    <col min="2826" max="2826" width="1" style="291" customWidth="1"/>
    <col min="2827" max="3072" width="9.140625" style="291"/>
    <col min="3073" max="3073" width="4.7109375" style="291" customWidth="1"/>
    <col min="3074" max="3074" width="23.28515625" style="291" customWidth="1"/>
    <col min="3075" max="3076" width="17.7109375" style="291" customWidth="1"/>
    <col min="3077" max="3078" width="14.140625" style="291" customWidth="1"/>
    <col min="3079" max="3079" width="20.42578125" style="291" customWidth="1"/>
    <col min="3080" max="3080" width="23.7109375" style="291" customWidth="1"/>
    <col min="3081" max="3081" width="21.42578125" style="291" customWidth="1"/>
    <col min="3082" max="3082" width="1" style="291" customWidth="1"/>
    <col min="3083" max="3328" width="9.140625" style="291"/>
    <col min="3329" max="3329" width="4.7109375" style="291" customWidth="1"/>
    <col min="3330" max="3330" width="23.28515625" style="291" customWidth="1"/>
    <col min="3331" max="3332" width="17.7109375" style="291" customWidth="1"/>
    <col min="3333" max="3334" width="14.140625" style="291" customWidth="1"/>
    <col min="3335" max="3335" width="20.42578125" style="291" customWidth="1"/>
    <col min="3336" max="3336" width="23.7109375" style="291" customWidth="1"/>
    <col min="3337" max="3337" width="21.42578125" style="291" customWidth="1"/>
    <col min="3338" max="3338" width="1" style="291" customWidth="1"/>
    <col min="3339" max="3584" width="9.140625" style="291"/>
    <col min="3585" max="3585" width="4.7109375" style="291" customWidth="1"/>
    <col min="3586" max="3586" width="23.28515625" style="291" customWidth="1"/>
    <col min="3587" max="3588" width="17.7109375" style="291" customWidth="1"/>
    <col min="3589" max="3590" width="14.140625" style="291" customWidth="1"/>
    <col min="3591" max="3591" width="20.42578125" style="291" customWidth="1"/>
    <col min="3592" max="3592" width="23.7109375" style="291" customWidth="1"/>
    <col min="3593" max="3593" width="21.42578125" style="291" customWidth="1"/>
    <col min="3594" max="3594" width="1" style="291" customWidth="1"/>
    <col min="3595" max="3840" width="9.140625" style="291"/>
    <col min="3841" max="3841" width="4.7109375" style="291" customWidth="1"/>
    <col min="3842" max="3842" width="23.28515625" style="291" customWidth="1"/>
    <col min="3843" max="3844" width="17.7109375" style="291" customWidth="1"/>
    <col min="3845" max="3846" width="14.140625" style="291" customWidth="1"/>
    <col min="3847" max="3847" width="20.42578125" style="291" customWidth="1"/>
    <col min="3848" max="3848" width="23.7109375" style="291" customWidth="1"/>
    <col min="3849" max="3849" width="21.42578125" style="291" customWidth="1"/>
    <col min="3850" max="3850" width="1" style="291" customWidth="1"/>
    <col min="3851" max="4096" width="9.140625" style="291"/>
    <col min="4097" max="4097" width="4.7109375" style="291" customWidth="1"/>
    <col min="4098" max="4098" width="23.28515625" style="291" customWidth="1"/>
    <col min="4099" max="4100" width="17.7109375" style="291" customWidth="1"/>
    <col min="4101" max="4102" width="14.140625" style="291" customWidth="1"/>
    <col min="4103" max="4103" width="20.42578125" style="291" customWidth="1"/>
    <col min="4104" max="4104" width="23.7109375" style="291" customWidth="1"/>
    <col min="4105" max="4105" width="21.42578125" style="291" customWidth="1"/>
    <col min="4106" max="4106" width="1" style="291" customWidth="1"/>
    <col min="4107" max="4352" width="9.140625" style="291"/>
    <col min="4353" max="4353" width="4.7109375" style="291" customWidth="1"/>
    <col min="4354" max="4354" width="23.28515625" style="291" customWidth="1"/>
    <col min="4355" max="4356" width="17.7109375" style="291" customWidth="1"/>
    <col min="4357" max="4358" width="14.140625" style="291" customWidth="1"/>
    <col min="4359" max="4359" width="20.42578125" style="291" customWidth="1"/>
    <col min="4360" max="4360" width="23.7109375" style="291" customWidth="1"/>
    <col min="4361" max="4361" width="21.42578125" style="291" customWidth="1"/>
    <col min="4362" max="4362" width="1" style="291" customWidth="1"/>
    <col min="4363" max="4608" width="9.140625" style="291"/>
    <col min="4609" max="4609" width="4.7109375" style="291" customWidth="1"/>
    <col min="4610" max="4610" width="23.28515625" style="291" customWidth="1"/>
    <col min="4611" max="4612" width="17.7109375" style="291" customWidth="1"/>
    <col min="4613" max="4614" width="14.140625" style="291" customWidth="1"/>
    <col min="4615" max="4615" width="20.42578125" style="291" customWidth="1"/>
    <col min="4616" max="4616" width="23.7109375" style="291" customWidth="1"/>
    <col min="4617" max="4617" width="21.42578125" style="291" customWidth="1"/>
    <col min="4618" max="4618" width="1" style="291" customWidth="1"/>
    <col min="4619" max="4864" width="9.140625" style="291"/>
    <col min="4865" max="4865" width="4.7109375" style="291" customWidth="1"/>
    <col min="4866" max="4866" width="23.28515625" style="291" customWidth="1"/>
    <col min="4867" max="4868" width="17.7109375" style="291" customWidth="1"/>
    <col min="4869" max="4870" width="14.140625" style="291" customWidth="1"/>
    <col min="4871" max="4871" width="20.42578125" style="291" customWidth="1"/>
    <col min="4872" max="4872" width="23.7109375" style="291" customWidth="1"/>
    <col min="4873" max="4873" width="21.42578125" style="291" customWidth="1"/>
    <col min="4874" max="4874" width="1" style="291" customWidth="1"/>
    <col min="4875" max="5120" width="9.140625" style="291"/>
    <col min="5121" max="5121" width="4.7109375" style="291" customWidth="1"/>
    <col min="5122" max="5122" width="23.28515625" style="291" customWidth="1"/>
    <col min="5123" max="5124" width="17.7109375" style="291" customWidth="1"/>
    <col min="5125" max="5126" width="14.140625" style="291" customWidth="1"/>
    <col min="5127" max="5127" width="20.42578125" style="291" customWidth="1"/>
    <col min="5128" max="5128" width="23.7109375" style="291" customWidth="1"/>
    <col min="5129" max="5129" width="21.42578125" style="291" customWidth="1"/>
    <col min="5130" max="5130" width="1" style="291" customWidth="1"/>
    <col min="5131" max="5376" width="9.140625" style="291"/>
    <col min="5377" max="5377" width="4.7109375" style="291" customWidth="1"/>
    <col min="5378" max="5378" width="23.28515625" style="291" customWidth="1"/>
    <col min="5379" max="5380" width="17.7109375" style="291" customWidth="1"/>
    <col min="5381" max="5382" width="14.140625" style="291" customWidth="1"/>
    <col min="5383" max="5383" width="20.42578125" style="291" customWidth="1"/>
    <col min="5384" max="5384" width="23.7109375" style="291" customWidth="1"/>
    <col min="5385" max="5385" width="21.42578125" style="291" customWidth="1"/>
    <col min="5386" max="5386" width="1" style="291" customWidth="1"/>
    <col min="5387" max="5632" width="9.140625" style="291"/>
    <col min="5633" max="5633" width="4.7109375" style="291" customWidth="1"/>
    <col min="5634" max="5634" width="23.28515625" style="291" customWidth="1"/>
    <col min="5635" max="5636" width="17.7109375" style="291" customWidth="1"/>
    <col min="5637" max="5638" width="14.140625" style="291" customWidth="1"/>
    <col min="5639" max="5639" width="20.42578125" style="291" customWidth="1"/>
    <col min="5640" max="5640" width="23.7109375" style="291" customWidth="1"/>
    <col min="5641" max="5641" width="21.42578125" style="291" customWidth="1"/>
    <col min="5642" max="5642" width="1" style="291" customWidth="1"/>
    <col min="5643" max="5888" width="9.140625" style="291"/>
    <col min="5889" max="5889" width="4.7109375" style="291" customWidth="1"/>
    <col min="5890" max="5890" width="23.28515625" style="291" customWidth="1"/>
    <col min="5891" max="5892" width="17.7109375" style="291" customWidth="1"/>
    <col min="5893" max="5894" width="14.140625" style="291" customWidth="1"/>
    <col min="5895" max="5895" width="20.42578125" style="291" customWidth="1"/>
    <col min="5896" max="5896" width="23.7109375" style="291" customWidth="1"/>
    <col min="5897" max="5897" width="21.42578125" style="291" customWidth="1"/>
    <col min="5898" max="5898" width="1" style="291" customWidth="1"/>
    <col min="5899" max="6144" width="9.140625" style="291"/>
    <col min="6145" max="6145" width="4.7109375" style="291" customWidth="1"/>
    <col min="6146" max="6146" width="23.28515625" style="291" customWidth="1"/>
    <col min="6147" max="6148" width="17.7109375" style="291" customWidth="1"/>
    <col min="6149" max="6150" width="14.140625" style="291" customWidth="1"/>
    <col min="6151" max="6151" width="20.42578125" style="291" customWidth="1"/>
    <col min="6152" max="6152" width="23.7109375" style="291" customWidth="1"/>
    <col min="6153" max="6153" width="21.42578125" style="291" customWidth="1"/>
    <col min="6154" max="6154" width="1" style="291" customWidth="1"/>
    <col min="6155" max="6400" width="9.140625" style="291"/>
    <col min="6401" max="6401" width="4.7109375" style="291" customWidth="1"/>
    <col min="6402" max="6402" width="23.28515625" style="291" customWidth="1"/>
    <col min="6403" max="6404" width="17.7109375" style="291" customWidth="1"/>
    <col min="6405" max="6406" width="14.140625" style="291" customWidth="1"/>
    <col min="6407" max="6407" width="20.42578125" style="291" customWidth="1"/>
    <col min="6408" max="6408" width="23.7109375" style="291" customWidth="1"/>
    <col min="6409" max="6409" width="21.42578125" style="291" customWidth="1"/>
    <col min="6410" max="6410" width="1" style="291" customWidth="1"/>
    <col min="6411" max="6656" width="9.140625" style="291"/>
    <col min="6657" max="6657" width="4.7109375" style="291" customWidth="1"/>
    <col min="6658" max="6658" width="23.28515625" style="291" customWidth="1"/>
    <col min="6659" max="6660" width="17.7109375" style="291" customWidth="1"/>
    <col min="6661" max="6662" width="14.140625" style="291" customWidth="1"/>
    <col min="6663" max="6663" width="20.42578125" style="291" customWidth="1"/>
    <col min="6664" max="6664" width="23.7109375" style="291" customWidth="1"/>
    <col min="6665" max="6665" width="21.42578125" style="291" customWidth="1"/>
    <col min="6666" max="6666" width="1" style="291" customWidth="1"/>
    <col min="6667" max="6912" width="9.140625" style="291"/>
    <col min="6913" max="6913" width="4.7109375" style="291" customWidth="1"/>
    <col min="6914" max="6914" width="23.28515625" style="291" customWidth="1"/>
    <col min="6915" max="6916" width="17.7109375" style="291" customWidth="1"/>
    <col min="6917" max="6918" width="14.140625" style="291" customWidth="1"/>
    <col min="6919" max="6919" width="20.42578125" style="291" customWidth="1"/>
    <col min="6920" max="6920" width="23.7109375" style="291" customWidth="1"/>
    <col min="6921" max="6921" width="21.42578125" style="291" customWidth="1"/>
    <col min="6922" max="6922" width="1" style="291" customWidth="1"/>
    <col min="6923" max="7168" width="9.140625" style="291"/>
    <col min="7169" max="7169" width="4.7109375" style="291" customWidth="1"/>
    <col min="7170" max="7170" width="23.28515625" style="291" customWidth="1"/>
    <col min="7171" max="7172" width="17.7109375" style="291" customWidth="1"/>
    <col min="7173" max="7174" width="14.140625" style="291" customWidth="1"/>
    <col min="7175" max="7175" width="20.42578125" style="291" customWidth="1"/>
    <col min="7176" max="7176" width="23.7109375" style="291" customWidth="1"/>
    <col min="7177" max="7177" width="21.42578125" style="291" customWidth="1"/>
    <col min="7178" max="7178" width="1" style="291" customWidth="1"/>
    <col min="7179" max="7424" width="9.140625" style="291"/>
    <col min="7425" max="7425" width="4.7109375" style="291" customWidth="1"/>
    <col min="7426" max="7426" width="23.28515625" style="291" customWidth="1"/>
    <col min="7427" max="7428" width="17.7109375" style="291" customWidth="1"/>
    <col min="7429" max="7430" width="14.140625" style="291" customWidth="1"/>
    <col min="7431" max="7431" width="20.42578125" style="291" customWidth="1"/>
    <col min="7432" max="7432" width="23.7109375" style="291" customWidth="1"/>
    <col min="7433" max="7433" width="21.42578125" style="291" customWidth="1"/>
    <col min="7434" max="7434" width="1" style="291" customWidth="1"/>
    <col min="7435" max="7680" width="9.140625" style="291"/>
    <col min="7681" max="7681" width="4.7109375" style="291" customWidth="1"/>
    <col min="7682" max="7682" width="23.28515625" style="291" customWidth="1"/>
    <col min="7683" max="7684" width="17.7109375" style="291" customWidth="1"/>
    <col min="7685" max="7686" width="14.140625" style="291" customWidth="1"/>
    <col min="7687" max="7687" width="20.42578125" style="291" customWidth="1"/>
    <col min="7688" max="7688" width="23.7109375" style="291" customWidth="1"/>
    <col min="7689" max="7689" width="21.42578125" style="291" customWidth="1"/>
    <col min="7690" max="7690" width="1" style="291" customWidth="1"/>
    <col min="7691" max="7936" width="9.140625" style="291"/>
    <col min="7937" max="7937" width="4.7109375" style="291" customWidth="1"/>
    <col min="7938" max="7938" width="23.28515625" style="291" customWidth="1"/>
    <col min="7939" max="7940" width="17.7109375" style="291" customWidth="1"/>
    <col min="7941" max="7942" width="14.140625" style="291" customWidth="1"/>
    <col min="7943" max="7943" width="20.42578125" style="291" customWidth="1"/>
    <col min="7944" max="7944" width="23.7109375" style="291" customWidth="1"/>
    <col min="7945" max="7945" width="21.42578125" style="291" customWidth="1"/>
    <col min="7946" max="7946" width="1" style="291" customWidth="1"/>
    <col min="7947" max="8192" width="9.140625" style="291"/>
    <col min="8193" max="8193" width="4.7109375" style="291" customWidth="1"/>
    <col min="8194" max="8194" width="23.28515625" style="291" customWidth="1"/>
    <col min="8195" max="8196" width="17.7109375" style="291" customWidth="1"/>
    <col min="8197" max="8198" width="14.140625" style="291" customWidth="1"/>
    <col min="8199" max="8199" width="20.42578125" style="291" customWidth="1"/>
    <col min="8200" max="8200" width="23.7109375" style="291" customWidth="1"/>
    <col min="8201" max="8201" width="21.42578125" style="291" customWidth="1"/>
    <col min="8202" max="8202" width="1" style="291" customWidth="1"/>
    <col min="8203" max="8448" width="9.140625" style="291"/>
    <col min="8449" max="8449" width="4.7109375" style="291" customWidth="1"/>
    <col min="8450" max="8450" width="23.28515625" style="291" customWidth="1"/>
    <col min="8451" max="8452" width="17.7109375" style="291" customWidth="1"/>
    <col min="8453" max="8454" width="14.140625" style="291" customWidth="1"/>
    <col min="8455" max="8455" width="20.42578125" style="291" customWidth="1"/>
    <col min="8456" max="8456" width="23.7109375" style="291" customWidth="1"/>
    <col min="8457" max="8457" width="21.42578125" style="291" customWidth="1"/>
    <col min="8458" max="8458" width="1" style="291" customWidth="1"/>
    <col min="8459" max="8704" width="9.140625" style="291"/>
    <col min="8705" max="8705" width="4.7109375" style="291" customWidth="1"/>
    <col min="8706" max="8706" width="23.28515625" style="291" customWidth="1"/>
    <col min="8707" max="8708" width="17.7109375" style="291" customWidth="1"/>
    <col min="8709" max="8710" width="14.140625" style="291" customWidth="1"/>
    <col min="8711" max="8711" width="20.42578125" style="291" customWidth="1"/>
    <col min="8712" max="8712" width="23.7109375" style="291" customWidth="1"/>
    <col min="8713" max="8713" width="21.42578125" style="291" customWidth="1"/>
    <col min="8714" max="8714" width="1" style="291" customWidth="1"/>
    <col min="8715" max="8960" width="9.140625" style="291"/>
    <col min="8961" max="8961" width="4.7109375" style="291" customWidth="1"/>
    <col min="8962" max="8962" width="23.28515625" style="291" customWidth="1"/>
    <col min="8963" max="8964" width="17.7109375" style="291" customWidth="1"/>
    <col min="8965" max="8966" width="14.140625" style="291" customWidth="1"/>
    <col min="8967" max="8967" width="20.42578125" style="291" customWidth="1"/>
    <col min="8968" max="8968" width="23.7109375" style="291" customWidth="1"/>
    <col min="8969" max="8969" width="21.42578125" style="291" customWidth="1"/>
    <col min="8970" max="8970" width="1" style="291" customWidth="1"/>
    <col min="8971" max="9216" width="9.140625" style="291"/>
    <col min="9217" max="9217" width="4.7109375" style="291" customWidth="1"/>
    <col min="9218" max="9218" width="23.28515625" style="291" customWidth="1"/>
    <col min="9219" max="9220" width="17.7109375" style="291" customWidth="1"/>
    <col min="9221" max="9222" width="14.140625" style="291" customWidth="1"/>
    <col min="9223" max="9223" width="20.42578125" style="291" customWidth="1"/>
    <col min="9224" max="9224" width="23.7109375" style="291" customWidth="1"/>
    <col min="9225" max="9225" width="21.42578125" style="291" customWidth="1"/>
    <col min="9226" max="9226" width="1" style="291" customWidth="1"/>
    <col min="9227" max="9472" width="9.140625" style="291"/>
    <col min="9473" max="9473" width="4.7109375" style="291" customWidth="1"/>
    <col min="9474" max="9474" width="23.28515625" style="291" customWidth="1"/>
    <col min="9475" max="9476" width="17.7109375" style="291" customWidth="1"/>
    <col min="9477" max="9478" width="14.140625" style="291" customWidth="1"/>
    <col min="9479" max="9479" width="20.42578125" style="291" customWidth="1"/>
    <col min="9480" max="9480" width="23.7109375" style="291" customWidth="1"/>
    <col min="9481" max="9481" width="21.42578125" style="291" customWidth="1"/>
    <col min="9482" max="9482" width="1" style="291" customWidth="1"/>
    <col min="9483" max="9728" width="9.140625" style="291"/>
    <col min="9729" max="9729" width="4.7109375" style="291" customWidth="1"/>
    <col min="9730" max="9730" width="23.28515625" style="291" customWidth="1"/>
    <col min="9731" max="9732" width="17.7109375" style="291" customWidth="1"/>
    <col min="9733" max="9734" width="14.140625" style="291" customWidth="1"/>
    <col min="9735" max="9735" width="20.42578125" style="291" customWidth="1"/>
    <col min="9736" max="9736" width="23.7109375" style="291" customWidth="1"/>
    <col min="9737" max="9737" width="21.42578125" style="291" customWidth="1"/>
    <col min="9738" max="9738" width="1" style="291" customWidth="1"/>
    <col min="9739" max="9984" width="9.140625" style="291"/>
    <col min="9985" max="9985" width="4.7109375" style="291" customWidth="1"/>
    <col min="9986" max="9986" width="23.28515625" style="291" customWidth="1"/>
    <col min="9987" max="9988" width="17.7109375" style="291" customWidth="1"/>
    <col min="9989" max="9990" width="14.140625" style="291" customWidth="1"/>
    <col min="9991" max="9991" width="20.42578125" style="291" customWidth="1"/>
    <col min="9992" max="9992" width="23.7109375" style="291" customWidth="1"/>
    <col min="9993" max="9993" width="21.42578125" style="291" customWidth="1"/>
    <col min="9994" max="9994" width="1" style="291" customWidth="1"/>
    <col min="9995" max="10240" width="9.140625" style="291"/>
    <col min="10241" max="10241" width="4.7109375" style="291" customWidth="1"/>
    <col min="10242" max="10242" width="23.28515625" style="291" customWidth="1"/>
    <col min="10243" max="10244" width="17.7109375" style="291" customWidth="1"/>
    <col min="10245" max="10246" width="14.140625" style="291" customWidth="1"/>
    <col min="10247" max="10247" width="20.42578125" style="291" customWidth="1"/>
    <col min="10248" max="10248" width="23.7109375" style="291" customWidth="1"/>
    <col min="10249" max="10249" width="21.42578125" style="291" customWidth="1"/>
    <col min="10250" max="10250" width="1" style="291" customWidth="1"/>
    <col min="10251" max="10496" width="9.140625" style="291"/>
    <col min="10497" max="10497" width="4.7109375" style="291" customWidth="1"/>
    <col min="10498" max="10498" width="23.28515625" style="291" customWidth="1"/>
    <col min="10499" max="10500" width="17.7109375" style="291" customWidth="1"/>
    <col min="10501" max="10502" width="14.140625" style="291" customWidth="1"/>
    <col min="10503" max="10503" width="20.42578125" style="291" customWidth="1"/>
    <col min="10504" max="10504" width="23.7109375" style="291" customWidth="1"/>
    <col min="10505" max="10505" width="21.42578125" style="291" customWidth="1"/>
    <col min="10506" max="10506" width="1" style="291" customWidth="1"/>
    <col min="10507" max="10752" width="9.140625" style="291"/>
    <col min="10753" max="10753" width="4.7109375" style="291" customWidth="1"/>
    <col min="10754" max="10754" width="23.28515625" style="291" customWidth="1"/>
    <col min="10755" max="10756" width="17.7109375" style="291" customWidth="1"/>
    <col min="10757" max="10758" width="14.140625" style="291" customWidth="1"/>
    <col min="10759" max="10759" width="20.42578125" style="291" customWidth="1"/>
    <col min="10760" max="10760" width="23.7109375" style="291" customWidth="1"/>
    <col min="10761" max="10761" width="21.42578125" style="291" customWidth="1"/>
    <col min="10762" max="10762" width="1" style="291" customWidth="1"/>
    <col min="10763" max="11008" width="9.140625" style="291"/>
    <col min="11009" max="11009" width="4.7109375" style="291" customWidth="1"/>
    <col min="11010" max="11010" width="23.28515625" style="291" customWidth="1"/>
    <col min="11011" max="11012" width="17.7109375" style="291" customWidth="1"/>
    <col min="11013" max="11014" width="14.140625" style="291" customWidth="1"/>
    <col min="11015" max="11015" width="20.42578125" style="291" customWidth="1"/>
    <col min="11016" max="11016" width="23.7109375" style="291" customWidth="1"/>
    <col min="11017" max="11017" width="21.42578125" style="291" customWidth="1"/>
    <col min="11018" max="11018" width="1" style="291" customWidth="1"/>
    <col min="11019" max="11264" width="9.140625" style="291"/>
    <col min="11265" max="11265" width="4.7109375" style="291" customWidth="1"/>
    <col min="11266" max="11266" width="23.28515625" style="291" customWidth="1"/>
    <col min="11267" max="11268" width="17.7109375" style="291" customWidth="1"/>
    <col min="11269" max="11270" width="14.140625" style="291" customWidth="1"/>
    <col min="11271" max="11271" width="20.42578125" style="291" customWidth="1"/>
    <col min="11272" max="11272" width="23.7109375" style="291" customWidth="1"/>
    <col min="11273" max="11273" width="21.42578125" style="291" customWidth="1"/>
    <col min="11274" max="11274" width="1" style="291" customWidth="1"/>
    <col min="11275" max="11520" width="9.140625" style="291"/>
    <col min="11521" max="11521" width="4.7109375" style="291" customWidth="1"/>
    <col min="11522" max="11522" width="23.28515625" style="291" customWidth="1"/>
    <col min="11523" max="11524" width="17.7109375" style="291" customWidth="1"/>
    <col min="11525" max="11526" width="14.140625" style="291" customWidth="1"/>
    <col min="11527" max="11527" width="20.42578125" style="291" customWidth="1"/>
    <col min="11528" max="11528" width="23.7109375" style="291" customWidth="1"/>
    <col min="11529" max="11529" width="21.42578125" style="291" customWidth="1"/>
    <col min="11530" max="11530" width="1" style="291" customWidth="1"/>
    <col min="11531" max="11776" width="9.140625" style="291"/>
    <col min="11777" max="11777" width="4.7109375" style="291" customWidth="1"/>
    <col min="11778" max="11778" width="23.28515625" style="291" customWidth="1"/>
    <col min="11779" max="11780" width="17.7109375" style="291" customWidth="1"/>
    <col min="11781" max="11782" width="14.140625" style="291" customWidth="1"/>
    <col min="11783" max="11783" width="20.42578125" style="291" customWidth="1"/>
    <col min="11784" max="11784" width="23.7109375" style="291" customWidth="1"/>
    <col min="11785" max="11785" width="21.42578125" style="291" customWidth="1"/>
    <col min="11786" max="11786" width="1" style="291" customWidth="1"/>
    <col min="11787" max="12032" width="9.140625" style="291"/>
    <col min="12033" max="12033" width="4.7109375" style="291" customWidth="1"/>
    <col min="12034" max="12034" width="23.28515625" style="291" customWidth="1"/>
    <col min="12035" max="12036" width="17.7109375" style="291" customWidth="1"/>
    <col min="12037" max="12038" width="14.140625" style="291" customWidth="1"/>
    <col min="12039" max="12039" width="20.42578125" style="291" customWidth="1"/>
    <col min="12040" max="12040" width="23.7109375" style="291" customWidth="1"/>
    <col min="12041" max="12041" width="21.42578125" style="291" customWidth="1"/>
    <col min="12042" max="12042" width="1" style="291" customWidth="1"/>
    <col min="12043" max="12288" width="9.140625" style="291"/>
    <col min="12289" max="12289" width="4.7109375" style="291" customWidth="1"/>
    <col min="12290" max="12290" width="23.28515625" style="291" customWidth="1"/>
    <col min="12291" max="12292" width="17.7109375" style="291" customWidth="1"/>
    <col min="12293" max="12294" width="14.140625" style="291" customWidth="1"/>
    <col min="12295" max="12295" width="20.42578125" style="291" customWidth="1"/>
    <col min="12296" max="12296" width="23.7109375" style="291" customWidth="1"/>
    <col min="12297" max="12297" width="21.42578125" style="291" customWidth="1"/>
    <col min="12298" max="12298" width="1" style="291" customWidth="1"/>
    <col min="12299" max="12544" width="9.140625" style="291"/>
    <col min="12545" max="12545" width="4.7109375" style="291" customWidth="1"/>
    <col min="12546" max="12546" width="23.28515625" style="291" customWidth="1"/>
    <col min="12547" max="12548" width="17.7109375" style="291" customWidth="1"/>
    <col min="12549" max="12550" width="14.140625" style="291" customWidth="1"/>
    <col min="12551" max="12551" width="20.42578125" style="291" customWidth="1"/>
    <col min="12552" max="12552" width="23.7109375" style="291" customWidth="1"/>
    <col min="12553" max="12553" width="21.42578125" style="291" customWidth="1"/>
    <col min="12554" max="12554" width="1" style="291" customWidth="1"/>
    <col min="12555" max="12800" width="9.140625" style="291"/>
    <col min="12801" max="12801" width="4.7109375" style="291" customWidth="1"/>
    <col min="12802" max="12802" width="23.28515625" style="291" customWidth="1"/>
    <col min="12803" max="12804" width="17.7109375" style="291" customWidth="1"/>
    <col min="12805" max="12806" width="14.140625" style="291" customWidth="1"/>
    <col min="12807" max="12807" width="20.42578125" style="291" customWidth="1"/>
    <col min="12808" max="12808" width="23.7109375" style="291" customWidth="1"/>
    <col min="12809" max="12809" width="21.42578125" style="291" customWidth="1"/>
    <col min="12810" max="12810" width="1" style="291" customWidth="1"/>
    <col min="12811" max="13056" width="9.140625" style="291"/>
    <col min="13057" max="13057" width="4.7109375" style="291" customWidth="1"/>
    <col min="13058" max="13058" width="23.28515625" style="291" customWidth="1"/>
    <col min="13059" max="13060" width="17.7109375" style="291" customWidth="1"/>
    <col min="13061" max="13062" width="14.140625" style="291" customWidth="1"/>
    <col min="13063" max="13063" width="20.42578125" style="291" customWidth="1"/>
    <col min="13064" max="13064" width="23.7109375" style="291" customWidth="1"/>
    <col min="13065" max="13065" width="21.42578125" style="291" customWidth="1"/>
    <col min="13066" max="13066" width="1" style="291" customWidth="1"/>
    <col min="13067" max="13312" width="9.140625" style="291"/>
    <col min="13313" max="13313" width="4.7109375" style="291" customWidth="1"/>
    <col min="13314" max="13314" width="23.28515625" style="291" customWidth="1"/>
    <col min="13315" max="13316" width="17.7109375" style="291" customWidth="1"/>
    <col min="13317" max="13318" width="14.140625" style="291" customWidth="1"/>
    <col min="13319" max="13319" width="20.42578125" style="291" customWidth="1"/>
    <col min="13320" max="13320" width="23.7109375" style="291" customWidth="1"/>
    <col min="13321" max="13321" width="21.42578125" style="291" customWidth="1"/>
    <col min="13322" max="13322" width="1" style="291" customWidth="1"/>
    <col min="13323" max="13568" width="9.140625" style="291"/>
    <col min="13569" max="13569" width="4.7109375" style="291" customWidth="1"/>
    <col min="13570" max="13570" width="23.28515625" style="291" customWidth="1"/>
    <col min="13571" max="13572" width="17.7109375" style="291" customWidth="1"/>
    <col min="13573" max="13574" width="14.140625" style="291" customWidth="1"/>
    <col min="13575" max="13575" width="20.42578125" style="291" customWidth="1"/>
    <col min="13576" max="13576" width="23.7109375" style="291" customWidth="1"/>
    <col min="13577" max="13577" width="21.42578125" style="291" customWidth="1"/>
    <col min="13578" max="13578" width="1" style="291" customWidth="1"/>
    <col min="13579" max="13824" width="9.140625" style="291"/>
    <col min="13825" max="13825" width="4.7109375" style="291" customWidth="1"/>
    <col min="13826" max="13826" width="23.28515625" style="291" customWidth="1"/>
    <col min="13827" max="13828" width="17.7109375" style="291" customWidth="1"/>
    <col min="13829" max="13830" width="14.140625" style="291" customWidth="1"/>
    <col min="13831" max="13831" width="20.42578125" style="291" customWidth="1"/>
    <col min="13832" max="13832" width="23.7109375" style="291" customWidth="1"/>
    <col min="13833" max="13833" width="21.42578125" style="291" customWidth="1"/>
    <col min="13834" max="13834" width="1" style="291" customWidth="1"/>
    <col min="13835" max="14080" width="9.140625" style="291"/>
    <col min="14081" max="14081" width="4.7109375" style="291" customWidth="1"/>
    <col min="14082" max="14082" width="23.28515625" style="291" customWidth="1"/>
    <col min="14083" max="14084" width="17.7109375" style="291" customWidth="1"/>
    <col min="14085" max="14086" width="14.140625" style="291" customWidth="1"/>
    <col min="14087" max="14087" width="20.42578125" style="291" customWidth="1"/>
    <col min="14088" max="14088" width="23.7109375" style="291" customWidth="1"/>
    <col min="14089" max="14089" width="21.42578125" style="291" customWidth="1"/>
    <col min="14090" max="14090" width="1" style="291" customWidth="1"/>
    <col min="14091" max="14336" width="9.140625" style="291"/>
    <col min="14337" max="14337" width="4.7109375" style="291" customWidth="1"/>
    <col min="14338" max="14338" width="23.28515625" style="291" customWidth="1"/>
    <col min="14339" max="14340" width="17.7109375" style="291" customWidth="1"/>
    <col min="14341" max="14342" width="14.140625" style="291" customWidth="1"/>
    <col min="14343" max="14343" width="20.42578125" style="291" customWidth="1"/>
    <col min="14344" max="14344" width="23.7109375" style="291" customWidth="1"/>
    <col min="14345" max="14345" width="21.42578125" style="291" customWidth="1"/>
    <col min="14346" max="14346" width="1" style="291" customWidth="1"/>
    <col min="14347" max="14592" width="9.140625" style="291"/>
    <col min="14593" max="14593" width="4.7109375" style="291" customWidth="1"/>
    <col min="14594" max="14594" width="23.28515625" style="291" customWidth="1"/>
    <col min="14595" max="14596" width="17.7109375" style="291" customWidth="1"/>
    <col min="14597" max="14598" width="14.140625" style="291" customWidth="1"/>
    <col min="14599" max="14599" width="20.42578125" style="291" customWidth="1"/>
    <col min="14600" max="14600" width="23.7109375" style="291" customWidth="1"/>
    <col min="14601" max="14601" width="21.42578125" style="291" customWidth="1"/>
    <col min="14602" max="14602" width="1" style="291" customWidth="1"/>
    <col min="14603" max="14848" width="9.140625" style="291"/>
    <col min="14849" max="14849" width="4.7109375" style="291" customWidth="1"/>
    <col min="14850" max="14850" width="23.28515625" style="291" customWidth="1"/>
    <col min="14851" max="14852" width="17.7109375" style="291" customWidth="1"/>
    <col min="14853" max="14854" width="14.140625" style="291" customWidth="1"/>
    <col min="14855" max="14855" width="20.42578125" style="291" customWidth="1"/>
    <col min="14856" max="14856" width="23.7109375" style="291" customWidth="1"/>
    <col min="14857" max="14857" width="21.42578125" style="291" customWidth="1"/>
    <col min="14858" max="14858" width="1" style="291" customWidth="1"/>
    <col min="14859" max="15104" width="9.140625" style="291"/>
    <col min="15105" max="15105" width="4.7109375" style="291" customWidth="1"/>
    <col min="15106" max="15106" width="23.28515625" style="291" customWidth="1"/>
    <col min="15107" max="15108" width="17.7109375" style="291" customWidth="1"/>
    <col min="15109" max="15110" width="14.140625" style="291" customWidth="1"/>
    <col min="15111" max="15111" width="20.42578125" style="291" customWidth="1"/>
    <col min="15112" max="15112" width="23.7109375" style="291" customWidth="1"/>
    <col min="15113" max="15113" width="21.42578125" style="291" customWidth="1"/>
    <col min="15114" max="15114" width="1" style="291" customWidth="1"/>
    <col min="15115" max="15360" width="9.140625" style="291"/>
    <col min="15361" max="15361" width="4.7109375" style="291" customWidth="1"/>
    <col min="15362" max="15362" width="23.28515625" style="291" customWidth="1"/>
    <col min="15363" max="15364" width="17.7109375" style="291" customWidth="1"/>
    <col min="15365" max="15366" width="14.140625" style="291" customWidth="1"/>
    <col min="15367" max="15367" width="20.42578125" style="291" customWidth="1"/>
    <col min="15368" max="15368" width="23.7109375" style="291" customWidth="1"/>
    <col min="15369" max="15369" width="21.42578125" style="291" customWidth="1"/>
    <col min="15370" max="15370" width="1" style="291" customWidth="1"/>
    <col min="15371" max="15616" width="9.140625" style="291"/>
    <col min="15617" max="15617" width="4.7109375" style="291" customWidth="1"/>
    <col min="15618" max="15618" width="23.28515625" style="291" customWidth="1"/>
    <col min="15619" max="15620" width="17.7109375" style="291" customWidth="1"/>
    <col min="15621" max="15622" width="14.140625" style="291" customWidth="1"/>
    <col min="15623" max="15623" width="20.42578125" style="291" customWidth="1"/>
    <col min="15624" max="15624" width="23.7109375" style="291" customWidth="1"/>
    <col min="15625" max="15625" width="21.42578125" style="291" customWidth="1"/>
    <col min="15626" max="15626" width="1" style="291" customWidth="1"/>
    <col min="15627" max="15872" width="9.140625" style="291"/>
    <col min="15873" max="15873" width="4.7109375" style="291" customWidth="1"/>
    <col min="15874" max="15874" width="23.28515625" style="291" customWidth="1"/>
    <col min="15875" max="15876" width="17.7109375" style="291" customWidth="1"/>
    <col min="15877" max="15878" width="14.140625" style="291" customWidth="1"/>
    <col min="15879" max="15879" width="20.42578125" style="291" customWidth="1"/>
    <col min="15880" max="15880" width="23.7109375" style="291" customWidth="1"/>
    <col min="15881" max="15881" width="21.42578125" style="291" customWidth="1"/>
    <col min="15882" max="15882" width="1" style="291" customWidth="1"/>
    <col min="15883" max="16128" width="9.140625" style="291"/>
    <col min="16129" max="16129" width="4.7109375" style="291" customWidth="1"/>
    <col min="16130" max="16130" width="23.28515625" style="291" customWidth="1"/>
    <col min="16131" max="16132" width="17.7109375" style="291" customWidth="1"/>
    <col min="16133" max="16134" width="14.140625" style="291" customWidth="1"/>
    <col min="16135" max="16135" width="20.42578125" style="291" customWidth="1"/>
    <col min="16136" max="16136" width="23.7109375" style="291" customWidth="1"/>
    <col min="16137" max="16137" width="21.42578125" style="291" customWidth="1"/>
    <col min="16138" max="16138" width="1" style="291" customWidth="1"/>
    <col min="16139" max="16384" width="9.140625" style="291"/>
  </cols>
  <sheetData>
    <row r="1" spans="1:10" s="331" customFormat="1" ht="15" x14ac:dyDescent="0.2">
      <c r="A1" s="300" t="s">
        <v>300</v>
      </c>
      <c r="B1" s="329"/>
      <c r="C1" s="329"/>
      <c r="D1" s="329"/>
      <c r="E1" s="329"/>
      <c r="F1" s="329"/>
      <c r="G1" s="329"/>
      <c r="H1" s="330"/>
      <c r="I1" s="73" t="s">
        <v>199</v>
      </c>
      <c r="J1" s="139"/>
    </row>
    <row r="2" spans="1:10" s="331" customFormat="1" ht="15" x14ac:dyDescent="0.3">
      <c r="A2" s="304" t="s">
        <v>141</v>
      </c>
      <c r="B2" s="329"/>
      <c r="C2" s="329"/>
      <c r="D2" s="329"/>
      <c r="E2" s="329"/>
      <c r="F2" s="329"/>
      <c r="G2" s="329"/>
      <c r="H2" s="330"/>
      <c r="I2" s="500">
        <v>42528</v>
      </c>
      <c r="J2" s="500"/>
    </row>
    <row r="3" spans="1:10" s="331" customFormat="1" ht="15" x14ac:dyDescent="0.2">
      <c r="A3" s="329"/>
      <c r="B3" s="329"/>
      <c r="C3" s="329"/>
      <c r="D3" s="329"/>
      <c r="E3" s="329"/>
      <c r="F3" s="329"/>
      <c r="G3" s="329"/>
      <c r="H3" s="133"/>
      <c r="I3" s="133"/>
      <c r="J3" s="139"/>
    </row>
    <row r="4" spans="1:10" s="308" customFormat="1" ht="15" x14ac:dyDescent="0.3">
      <c r="A4" s="306" t="str">
        <f>'[10]ფორმა N2'!A4</f>
        <v>ანგარიშვალდებული პირის დასახელება:</v>
      </c>
      <c r="B4" s="306"/>
      <c r="C4" s="306"/>
      <c r="D4" s="332"/>
      <c r="E4" s="333"/>
      <c r="F4" s="329"/>
      <c r="G4" s="329"/>
      <c r="H4" s="329"/>
      <c r="I4" s="333"/>
      <c r="J4" s="334"/>
    </row>
    <row r="5" spans="1:10" s="308" customFormat="1" ht="15" x14ac:dyDescent="0.3">
      <c r="A5" s="309" t="s">
        <v>504</v>
      </c>
      <c r="B5" s="335"/>
      <c r="C5" s="335"/>
      <c r="D5" s="335"/>
      <c r="E5" s="336"/>
      <c r="F5" s="337"/>
      <c r="G5" s="337"/>
      <c r="H5" s="337"/>
      <c r="I5" s="336"/>
      <c r="J5" s="334"/>
    </row>
    <row r="6" spans="1:10" s="331" customFormat="1" ht="13.5" x14ac:dyDescent="0.2">
      <c r="A6" s="134"/>
      <c r="B6" s="301"/>
      <c r="C6" s="301"/>
      <c r="D6" s="301"/>
      <c r="E6" s="329"/>
      <c r="F6" s="329"/>
      <c r="G6" s="329"/>
      <c r="H6" s="329"/>
      <c r="I6" s="329"/>
      <c r="J6" s="338"/>
    </row>
    <row r="7" spans="1:10" ht="30" x14ac:dyDescent="0.2">
      <c r="A7" s="339" t="s">
        <v>64</v>
      </c>
      <c r="B7" s="292" t="s">
        <v>244</v>
      </c>
      <c r="C7" s="294" t="s">
        <v>240</v>
      </c>
      <c r="D7" s="294" t="s">
        <v>241</v>
      </c>
      <c r="E7" s="294" t="s">
        <v>242</v>
      </c>
      <c r="F7" s="294" t="s">
        <v>243</v>
      </c>
      <c r="G7" s="294" t="s">
        <v>237</v>
      </c>
      <c r="H7" s="294" t="s">
        <v>238</v>
      </c>
      <c r="I7" s="294" t="s">
        <v>239</v>
      </c>
      <c r="J7" s="340"/>
    </row>
    <row r="8" spans="1:10" ht="15" x14ac:dyDescent="0.2">
      <c r="A8" s="292">
        <v>1</v>
      </c>
      <c r="B8" s="292">
        <v>2</v>
      </c>
      <c r="C8" s="294">
        <v>3</v>
      </c>
      <c r="D8" s="292">
        <v>4</v>
      </c>
      <c r="E8" s="294">
        <v>5</v>
      </c>
      <c r="F8" s="292">
        <v>6</v>
      </c>
      <c r="G8" s="294">
        <v>7</v>
      </c>
      <c r="H8" s="292">
        <v>8</v>
      </c>
      <c r="I8" s="294">
        <v>9</v>
      </c>
      <c r="J8" s="340"/>
    </row>
    <row r="9" spans="1:10" ht="15" x14ac:dyDescent="0.3">
      <c r="A9" s="341">
        <v>1</v>
      </c>
      <c r="B9" s="297" t="s">
        <v>520</v>
      </c>
      <c r="C9" s="297" t="s">
        <v>521</v>
      </c>
      <c r="D9" s="297" t="s">
        <v>522</v>
      </c>
      <c r="E9" s="297">
        <v>2007</v>
      </c>
      <c r="F9" s="297" t="s">
        <v>523</v>
      </c>
      <c r="G9" s="297">
        <v>38428.370000000003</v>
      </c>
      <c r="H9" s="342">
        <v>39344</v>
      </c>
      <c r="I9" s="297"/>
      <c r="J9" s="340"/>
    </row>
    <row r="10" spans="1:10" ht="15" x14ac:dyDescent="0.3">
      <c r="A10" s="341">
        <v>2</v>
      </c>
      <c r="B10" s="297" t="s">
        <v>520</v>
      </c>
      <c r="C10" s="297" t="s">
        <v>524</v>
      </c>
      <c r="D10" s="297" t="s">
        <v>525</v>
      </c>
      <c r="E10" s="297">
        <v>2011</v>
      </c>
      <c r="F10" s="297" t="s">
        <v>526</v>
      </c>
      <c r="G10" s="297">
        <v>88697.600000000006</v>
      </c>
      <c r="H10" s="342">
        <v>40827</v>
      </c>
      <c r="I10" s="297"/>
      <c r="J10" s="340"/>
    </row>
    <row r="11" spans="1:10" ht="15" x14ac:dyDescent="0.3">
      <c r="A11" s="341">
        <v>3</v>
      </c>
      <c r="B11" s="297" t="s">
        <v>520</v>
      </c>
      <c r="C11" s="297" t="s">
        <v>521</v>
      </c>
      <c r="D11" s="297" t="s">
        <v>527</v>
      </c>
      <c r="E11" s="297">
        <v>2007</v>
      </c>
      <c r="F11" s="297" t="s">
        <v>528</v>
      </c>
      <c r="G11" s="297">
        <v>21221.79</v>
      </c>
      <c r="H11" s="342">
        <v>40946</v>
      </c>
      <c r="I11" s="297"/>
      <c r="J11" s="340"/>
    </row>
    <row r="12" spans="1:10" ht="15" x14ac:dyDescent="0.3">
      <c r="A12" s="341">
        <v>4</v>
      </c>
      <c r="B12" s="297" t="s">
        <v>520</v>
      </c>
      <c r="C12" s="297" t="s">
        <v>529</v>
      </c>
      <c r="D12" s="297" t="s">
        <v>530</v>
      </c>
      <c r="E12" s="297">
        <v>2012</v>
      </c>
      <c r="F12" s="297" t="s">
        <v>531</v>
      </c>
      <c r="G12" s="297">
        <v>22825.19</v>
      </c>
      <c r="H12" s="342">
        <v>41136</v>
      </c>
      <c r="I12" s="297"/>
      <c r="J12" s="340"/>
    </row>
    <row r="13" spans="1:10" ht="15" x14ac:dyDescent="0.3">
      <c r="A13" s="341">
        <v>5</v>
      </c>
      <c r="B13" s="297" t="s">
        <v>520</v>
      </c>
      <c r="C13" s="297" t="s">
        <v>529</v>
      </c>
      <c r="D13" s="297" t="s">
        <v>532</v>
      </c>
      <c r="E13" s="297">
        <v>2012</v>
      </c>
      <c r="F13" s="297" t="s">
        <v>533</v>
      </c>
      <c r="G13" s="297">
        <v>16552.36</v>
      </c>
      <c r="H13" s="342">
        <v>41136</v>
      </c>
      <c r="I13" s="297"/>
      <c r="J13" s="340"/>
    </row>
    <row r="14" spans="1:10" ht="15" x14ac:dyDescent="0.3">
      <c r="A14" s="341">
        <v>6</v>
      </c>
      <c r="B14" s="297" t="s">
        <v>520</v>
      </c>
      <c r="C14" s="297" t="s">
        <v>529</v>
      </c>
      <c r="D14" s="297" t="s">
        <v>534</v>
      </c>
      <c r="E14" s="297">
        <v>2013</v>
      </c>
      <c r="F14" s="297" t="s">
        <v>535</v>
      </c>
      <c r="G14" s="297">
        <v>32998.639999999999</v>
      </c>
      <c r="H14" s="342">
        <v>41494</v>
      </c>
      <c r="I14" s="297"/>
      <c r="J14" s="340"/>
    </row>
    <row r="15" spans="1:10" s="331" customFormat="1" ht="15" x14ac:dyDescent="0.3">
      <c r="A15" s="341">
        <v>7</v>
      </c>
      <c r="B15" s="297" t="s">
        <v>520</v>
      </c>
      <c r="C15" s="297" t="s">
        <v>536</v>
      </c>
      <c r="D15" s="297" t="s">
        <v>537</v>
      </c>
      <c r="E15" s="297">
        <v>1996</v>
      </c>
      <c r="F15" s="297" t="s">
        <v>538</v>
      </c>
      <c r="G15" s="297">
        <v>14703.39</v>
      </c>
      <c r="H15" s="343" t="s">
        <v>539</v>
      </c>
      <c r="I15" s="297"/>
      <c r="J15" s="338"/>
    </row>
    <row r="16" spans="1:10" s="331" customFormat="1" ht="15" x14ac:dyDescent="0.3">
      <c r="A16" s="341">
        <v>8</v>
      </c>
      <c r="B16" s="297" t="s">
        <v>520</v>
      </c>
      <c r="C16" s="297" t="s">
        <v>540</v>
      </c>
      <c r="D16" s="297" t="s">
        <v>541</v>
      </c>
      <c r="E16" s="297">
        <v>2013</v>
      </c>
      <c r="F16" s="297" t="s">
        <v>542</v>
      </c>
      <c r="G16" s="297">
        <v>22166.42</v>
      </c>
      <c r="H16" s="342">
        <v>41544</v>
      </c>
      <c r="I16" s="297"/>
      <c r="J16" s="338"/>
    </row>
    <row r="17" spans="1:10" s="331" customFormat="1" ht="15" x14ac:dyDescent="0.3">
      <c r="A17" s="341">
        <v>9</v>
      </c>
      <c r="B17" s="297" t="s">
        <v>520</v>
      </c>
      <c r="C17" s="297" t="s">
        <v>543</v>
      </c>
      <c r="D17" s="297" t="s">
        <v>544</v>
      </c>
      <c r="E17" s="297">
        <v>2000</v>
      </c>
      <c r="F17" s="297" t="s">
        <v>545</v>
      </c>
      <c r="G17" s="297">
        <v>11220.610000000006</v>
      </c>
      <c r="H17" s="344" t="s">
        <v>546</v>
      </c>
      <c r="I17" s="297"/>
      <c r="J17" s="338"/>
    </row>
    <row r="18" spans="1:10" s="331" customFormat="1" ht="15" x14ac:dyDescent="0.3">
      <c r="A18" s="341">
        <v>10</v>
      </c>
      <c r="B18" s="297" t="s">
        <v>520</v>
      </c>
      <c r="C18" s="297" t="s">
        <v>543</v>
      </c>
      <c r="D18" s="297" t="s">
        <v>544</v>
      </c>
      <c r="E18" s="297">
        <v>2000</v>
      </c>
      <c r="F18" s="297" t="s">
        <v>547</v>
      </c>
      <c r="G18" s="297">
        <v>11160.900000000007</v>
      </c>
      <c r="H18" s="344" t="s">
        <v>546</v>
      </c>
      <c r="I18" s="297"/>
      <c r="J18" s="338"/>
    </row>
    <row r="19" spans="1:10" s="331" customFormat="1" ht="15" x14ac:dyDescent="0.3">
      <c r="A19" s="341">
        <v>11</v>
      </c>
      <c r="B19" s="297" t="s">
        <v>520</v>
      </c>
      <c r="C19" s="297" t="s">
        <v>543</v>
      </c>
      <c r="D19" s="297" t="s">
        <v>544</v>
      </c>
      <c r="E19" s="297">
        <v>2001</v>
      </c>
      <c r="F19" s="297" t="s">
        <v>548</v>
      </c>
      <c r="G19" s="297">
        <v>10610.490000000007</v>
      </c>
      <c r="H19" s="343">
        <v>41762</v>
      </c>
      <c r="I19" s="297"/>
      <c r="J19" s="338"/>
    </row>
    <row r="20" spans="1:10" s="331" customFormat="1" ht="15" x14ac:dyDescent="0.3">
      <c r="A20" s="341">
        <v>12</v>
      </c>
      <c r="B20" s="297" t="s">
        <v>520</v>
      </c>
      <c r="C20" s="297" t="s">
        <v>543</v>
      </c>
      <c r="D20" s="297" t="s">
        <v>544</v>
      </c>
      <c r="E20" s="297">
        <v>2001</v>
      </c>
      <c r="F20" s="297" t="s">
        <v>549</v>
      </c>
      <c r="G20" s="297">
        <v>29634.34</v>
      </c>
      <c r="H20" s="343">
        <v>41762</v>
      </c>
      <c r="I20" s="297"/>
      <c r="J20" s="338"/>
    </row>
    <row r="21" spans="1:10" s="331" customFormat="1" ht="15" x14ac:dyDescent="0.3">
      <c r="A21" s="341">
        <v>13</v>
      </c>
      <c r="B21" s="297" t="s">
        <v>520</v>
      </c>
      <c r="C21" s="297" t="s">
        <v>543</v>
      </c>
      <c r="D21" s="297" t="s">
        <v>544</v>
      </c>
      <c r="E21" s="297">
        <v>2001</v>
      </c>
      <c r="F21" s="297" t="s">
        <v>550</v>
      </c>
      <c r="G21" s="297">
        <v>9758.0100000000075</v>
      </c>
      <c r="H21" s="343">
        <v>41762</v>
      </c>
      <c r="I21" s="297"/>
      <c r="J21" s="338"/>
    </row>
    <row r="22" spans="1:10" s="331" customFormat="1" ht="15" x14ac:dyDescent="0.3">
      <c r="A22" s="341">
        <v>14</v>
      </c>
      <c r="B22" s="297" t="s">
        <v>520</v>
      </c>
      <c r="C22" s="297" t="s">
        <v>551</v>
      </c>
      <c r="D22" s="297" t="s">
        <v>552</v>
      </c>
      <c r="E22" s="297">
        <v>2000</v>
      </c>
      <c r="F22" s="297" t="s">
        <v>553</v>
      </c>
      <c r="G22" s="297">
        <v>8026.0200000000077</v>
      </c>
      <c r="H22" s="343">
        <v>41762</v>
      </c>
      <c r="I22" s="297"/>
      <c r="J22" s="338"/>
    </row>
    <row r="23" spans="1:10" s="331" customFormat="1" ht="15" x14ac:dyDescent="0.3">
      <c r="A23" s="341">
        <v>15</v>
      </c>
      <c r="B23" s="297" t="s">
        <v>520</v>
      </c>
      <c r="C23" s="297" t="s">
        <v>543</v>
      </c>
      <c r="D23" s="297" t="s">
        <v>544</v>
      </c>
      <c r="E23" s="297">
        <v>2001</v>
      </c>
      <c r="F23" s="297" t="s">
        <v>554</v>
      </c>
      <c r="G23" s="297">
        <v>10765.66</v>
      </c>
      <c r="H23" s="343" t="s">
        <v>555</v>
      </c>
      <c r="I23" s="297"/>
      <c r="J23" s="338"/>
    </row>
    <row r="24" spans="1:10" s="331" customFormat="1" ht="15" x14ac:dyDescent="0.3">
      <c r="A24" s="341">
        <v>16</v>
      </c>
      <c r="B24" s="297" t="s">
        <v>520</v>
      </c>
      <c r="C24" s="297" t="s">
        <v>543</v>
      </c>
      <c r="D24" s="297" t="s">
        <v>544</v>
      </c>
      <c r="E24" s="297">
        <v>2001</v>
      </c>
      <c r="F24" s="297" t="s">
        <v>556</v>
      </c>
      <c r="G24" s="297">
        <v>10748.86</v>
      </c>
      <c r="H24" s="343" t="s">
        <v>555</v>
      </c>
      <c r="I24" s="297"/>
      <c r="J24" s="338"/>
    </row>
    <row r="25" spans="1:10" s="331" customFormat="1" ht="15" x14ac:dyDescent="0.3">
      <c r="A25" s="341">
        <v>17</v>
      </c>
      <c r="B25" s="297" t="s">
        <v>520</v>
      </c>
      <c r="C25" s="297" t="s">
        <v>543</v>
      </c>
      <c r="D25" s="297" t="s">
        <v>557</v>
      </c>
      <c r="E25" s="297">
        <v>2000</v>
      </c>
      <c r="F25" s="297" t="s">
        <v>558</v>
      </c>
      <c r="G25" s="297">
        <v>14486.14</v>
      </c>
      <c r="H25" s="344" t="s">
        <v>559</v>
      </c>
      <c r="I25" s="297"/>
      <c r="J25" s="338"/>
    </row>
    <row r="26" spans="1:10" s="331" customFormat="1" ht="15" x14ac:dyDescent="0.25">
      <c r="A26" s="341">
        <v>18</v>
      </c>
      <c r="B26" s="297"/>
      <c r="C26" s="297"/>
      <c r="D26" s="297"/>
      <c r="E26" s="297"/>
      <c r="F26" s="297"/>
      <c r="G26" s="297"/>
      <c r="H26" s="345"/>
      <c r="I26" s="297"/>
      <c r="J26" s="338"/>
    </row>
    <row r="27" spans="1:10" s="331" customFormat="1" ht="15" x14ac:dyDescent="0.25">
      <c r="A27" s="341" t="s">
        <v>273</v>
      </c>
      <c r="B27" s="297"/>
      <c r="C27" s="297"/>
      <c r="D27" s="297"/>
      <c r="E27" s="297"/>
      <c r="F27" s="297"/>
      <c r="G27" s="297"/>
      <c r="H27" s="345"/>
      <c r="I27" s="297"/>
      <c r="J27" s="338"/>
    </row>
    <row r="28" spans="1:10" s="331" customFormat="1" x14ac:dyDescent="0.2">
      <c r="J28" s="346"/>
    </row>
    <row r="29" spans="1:10" s="331" customFormat="1" x14ac:dyDescent="0.2"/>
    <row r="30" spans="1:10" s="331" customFormat="1" x14ac:dyDescent="0.2">
      <c r="A30" s="291"/>
    </row>
    <row r="31" spans="1:10" s="308" customFormat="1" ht="15" x14ac:dyDescent="0.3">
      <c r="B31" s="321" t="s">
        <v>107</v>
      </c>
      <c r="E31" s="322"/>
    </row>
    <row r="32" spans="1:10" s="308" customFormat="1" ht="15" x14ac:dyDescent="0.3">
      <c r="C32" s="323"/>
      <c r="E32" s="323"/>
      <c r="F32" s="347"/>
      <c r="G32" s="347"/>
      <c r="H32" s="348"/>
      <c r="I32" s="348"/>
    </row>
    <row r="33" spans="1:10" s="308" customFormat="1" ht="15" x14ac:dyDescent="0.3">
      <c r="A33" s="348"/>
      <c r="C33" s="326" t="s">
        <v>264</v>
      </c>
      <c r="E33" s="313" t="s">
        <v>269</v>
      </c>
      <c r="F33" s="349"/>
      <c r="G33" s="348"/>
      <c r="H33" s="348"/>
      <c r="I33" s="348"/>
    </row>
    <row r="34" spans="1:10" s="308" customFormat="1" ht="15" x14ac:dyDescent="0.3">
      <c r="A34" s="348"/>
      <c r="C34" s="328" t="s">
        <v>140</v>
      </c>
      <c r="E34" s="308" t="s">
        <v>265</v>
      </c>
      <c r="F34" s="348"/>
      <c r="G34" s="348"/>
      <c r="H34" s="348"/>
      <c r="I34" s="348"/>
    </row>
    <row r="35" spans="1:10" s="348" customFormat="1" ht="15" x14ac:dyDescent="0.3">
      <c r="B35" s="308"/>
      <c r="C35" s="291"/>
    </row>
    <row r="36" spans="1:10" s="348" customFormat="1" x14ac:dyDescent="0.2"/>
    <row r="37" spans="1:10" s="331" customFormat="1" x14ac:dyDescent="0.2">
      <c r="J37" s="346"/>
    </row>
    <row r="38" spans="1:10" s="331" customFormat="1" x14ac:dyDescent="0.2">
      <c r="J38" s="346"/>
    </row>
    <row r="39" spans="1:10" s="331" customFormat="1" x14ac:dyDescent="0.2">
      <c r="J39" s="346"/>
    </row>
    <row r="40" spans="1:10" s="331" customFormat="1" x14ac:dyDescent="0.2">
      <c r="J40" s="346"/>
    </row>
    <row r="41" spans="1:10" s="331" customFormat="1" x14ac:dyDescent="0.2">
      <c r="J41" s="346"/>
    </row>
    <row r="42" spans="1:10" s="331" customFormat="1" x14ac:dyDescent="0.2">
      <c r="J42" s="346"/>
    </row>
    <row r="43" spans="1:10" s="331" customFormat="1" x14ac:dyDescent="0.2">
      <c r="J43" s="346"/>
    </row>
    <row r="44" spans="1:10" s="331" customFormat="1" x14ac:dyDescent="0.2">
      <c r="J44" s="346"/>
    </row>
    <row r="45" spans="1:10" s="331" customFormat="1" x14ac:dyDescent="0.2">
      <c r="J45" s="346"/>
    </row>
    <row r="46" spans="1:10" s="331" customFormat="1" x14ac:dyDescent="0.2">
      <c r="J46" s="346"/>
    </row>
    <row r="47" spans="1:10" s="331" customFormat="1" x14ac:dyDescent="0.2">
      <c r="J47" s="346"/>
    </row>
    <row r="48" spans="1:10" s="331" customFormat="1" x14ac:dyDescent="0.2">
      <c r="J48" s="346"/>
    </row>
    <row r="49" spans="10:10" s="331" customFormat="1" x14ac:dyDescent="0.2">
      <c r="J49" s="346"/>
    </row>
    <row r="50" spans="10:10" s="331" customFormat="1" x14ac:dyDescent="0.2">
      <c r="J50" s="346"/>
    </row>
    <row r="51" spans="10:10" s="331" customFormat="1" x14ac:dyDescent="0.2">
      <c r="J51" s="346"/>
    </row>
    <row r="52" spans="10:10" s="331" customFormat="1" x14ac:dyDescent="0.2">
      <c r="J52" s="346"/>
    </row>
    <row r="53" spans="10:10" s="331" customFormat="1" x14ac:dyDescent="0.2">
      <c r="J53" s="346"/>
    </row>
    <row r="54" spans="10:10" s="331" customFormat="1" x14ac:dyDescent="0.2">
      <c r="J54" s="34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 JD9:JD27 SZ9:SZ27 ACV9:ACV27 AMR9:AMR27 AWN9:AWN27 BGJ9:BGJ27 BQF9:BQF27 CAB9:CAB27 CJX9:CJX27 CTT9:CTT27 DDP9:DDP27 DNL9:DNL27 DXH9:DXH27 EHD9:EHD27 EQZ9:EQZ27 FAV9:FAV27 FKR9:FKR27 FUN9:FUN27 GEJ9:GEJ27 GOF9:GOF27 GYB9:GYB27 HHX9:HHX27 HRT9:HRT27 IBP9:IBP27 ILL9:ILL27 IVH9:IVH27 JFD9:JFD27 JOZ9:JOZ27 JYV9:JYV27 KIR9:KIR27 KSN9:KSN27 LCJ9:LCJ27 LMF9:LMF27 LWB9:LWB27 MFX9:MFX27 MPT9:MPT27 MZP9:MZP27 NJL9:NJL27 NTH9:NTH27 ODD9:ODD27 OMZ9:OMZ27 OWV9:OWV27 PGR9:PGR27 PQN9:PQN27 QAJ9:QAJ27 QKF9:QKF27 QUB9:QUB27 RDX9:RDX27 RNT9:RNT27 RXP9:RXP27 SHL9:SHL27 SRH9:SRH27 TBD9:TBD27 TKZ9:TKZ27 TUV9:TUV27 UER9:UER27 UON9:UON27 UYJ9:UYJ27 VIF9:VIF27 VSB9:VSB27 WBX9:WBX27 WLT9:WLT27 WVP9:WVP27 H65545:H65563 JD65545:JD65563 SZ65545:SZ65563 ACV65545:ACV65563 AMR65545:AMR65563 AWN65545:AWN65563 BGJ65545:BGJ65563 BQF65545:BQF65563 CAB65545:CAB65563 CJX65545:CJX65563 CTT65545:CTT65563 DDP65545:DDP65563 DNL65545:DNL65563 DXH65545:DXH65563 EHD65545:EHD65563 EQZ65545:EQZ65563 FAV65545:FAV65563 FKR65545:FKR65563 FUN65545:FUN65563 GEJ65545:GEJ65563 GOF65545:GOF65563 GYB65545:GYB65563 HHX65545:HHX65563 HRT65545:HRT65563 IBP65545:IBP65563 ILL65545:ILL65563 IVH65545:IVH65563 JFD65545:JFD65563 JOZ65545:JOZ65563 JYV65545:JYV65563 KIR65545:KIR65563 KSN65545:KSN65563 LCJ65545:LCJ65563 LMF65545:LMF65563 LWB65545:LWB65563 MFX65545:MFX65563 MPT65545:MPT65563 MZP65545:MZP65563 NJL65545:NJL65563 NTH65545:NTH65563 ODD65545:ODD65563 OMZ65545:OMZ65563 OWV65545:OWV65563 PGR65545:PGR65563 PQN65545:PQN65563 QAJ65545:QAJ65563 QKF65545:QKF65563 QUB65545:QUB65563 RDX65545:RDX65563 RNT65545:RNT65563 RXP65545:RXP65563 SHL65545:SHL65563 SRH65545:SRH65563 TBD65545:TBD65563 TKZ65545:TKZ65563 TUV65545:TUV65563 UER65545:UER65563 UON65545:UON65563 UYJ65545:UYJ65563 VIF65545:VIF65563 VSB65545:VSB65563 WBX65545:WBX65563 WLT65545:WLT65563 WVP65545:WVP65563 H131081:H131099 JD131081:JD131099 SZ131081:SZ131099 ACV131081:ACV131099 AMR131081:AMR131099 AWN131081:AWN131099 BGJ131081:BGJ131099 BQF131081:BQF131099 CAB131081:CAB131099 CJX131081:CJX131099 CTT131081:CTT131099 DDP131081:DDP131099 DNL131081:DNL131099 DXH131081:DXH131099 EHD131081:EHD131099 EQZ131081:EQZ131099 FAV131081:FAV131099 FKR131081:FKR131099 FUN131081:FUN131099 GEJ131081:GEJ131099 GOF131081:GOF131099 GYB131081:GYB131099 HHX131081:HHX131099 HRT131081:HRT131099 IBP131081:IBP131099 ILL131081:ILL131099 IVH131081:IVH131099 JFD131081:JFD131099 JOZ131081:JOZ131099 JYV131081:JYV131099 KIR131081:KIR131099 KSN131081:KSN131099 LCJ131081:LCJ131099 LMF131081:LMF131099 LWB131081:LWB131099 MFX131081:MFX131099 MPT131081:MPT131099 MZP131081:MZP131099 NJL131081:NJL131099 NTH131081:NTH131099 ODD131081:ODD131099 OMZ131081:OMZ131099 OWV131081:OWV131099 PGR131081:PGR131099 PQN131081:PQN131099 QAJ131081:QAJ131099 QKF131081:QKF131099 QUB131081:QUB131099 RDX131081:RDX131099 RNT131081:RNT131099 RXP131081:RXP131099 SHL131081:SHL131099 SRH131081:SRH131099 TBD131081:TBD131099 TKZ131081:TKZ131099 TUV131081:TUV131099 UER131081:UER131099 UON131081:UON131099 UYJ131081:UYJ131099 VIF131081:VIF131099 VSB131081:VSB131099 WBX131081:WBX131099 WLT131081:WLT131099 WVP131081:WVP131099 H196617:H196635 JD196617:JD196635 SZ196617:SZ196635 ACV196617:ACV196635 AMR196617:AMR196635 AWN196617:AWN196635 BGJ196617:BGJ196635 BQF196617:BQF196635 CAB196617:CAB196635 CJX196617:CJX196635 CTT196617:CTT196635 DDP196617:DDP196635 DNL196617:DNL196635 DXH196617:DXH196635 EHD196617:EHD196635 EQZ196617:EQZ196635 FAV196617:FAV196635 FKR196617:FKR196635 FUN196617:FUN196635 GEJ196617:GEJ196635 GOF196617:GOF196635 GYB196617:GYB196635 HHX196617:HHX196635 HRT196617:HRT196635 IBP196617:IBP196635 ILL196617:ILL196635 IVH196617:IVH196635 JFD196617:JFD196635 JOZ196617:JOZ196635 JYV196617:JYV196635 KIR196617:KIR196635 KSN196617:KSN196635 LCJ196617:LCJ196635 LMF196617:LMF196635 LWB196617:LWB196635 MFX196617:MFX196635 MPT196617:MPT196635 MZP196617:MZP196635 NJL196617:NJL196635 NTH196617:NTH196635 ODD196617:ODD196635 OMZ196617:OMZ196635 OWV196617:OWV196635 PGR196617:PGR196635 PQN196617:PQN196635 QAJ196617:QAJ196635 QKF196617:QKF196635 QUB196617:QUB196635 RDX196617:RDX196635 RNT196617:RNT196635 RXP196617:RXP196635 SHL196617:SHL196635 SRH196617:SRH196635 TBD196617:TBD196635 TKZ196617:TKZ196635 TUV196617:TUV196635 UER196617:UER196635 UON196617:UON196635 UYJ196617:UYJ196635 VIF196617:VIF196635 VSB196617:VSB196635 WBX196617:WBX196635 WLT196617:WLT196635 WVP196617:WVP196635 H262153:H262171 JD262153:JD262171 SZ262153:SZ262171 ACV262153:ACV262171 AMR262153:AMR262171 AWN262153:AWN262171 BGJ262153:BGJ262171 BQF262153:BQF262171 CAB262153:CAB262171 CJX262153:CJX262171 CTT262153:CTT262171 DDP262153:DDP262171 DNL262153:DNL262171 DXH262153:DXH262171 EHD262153:EHD262171 EQZ262153:EQZ262171 FAV262153:FAV262171 FKR262153:FKR262171 FUN262153:FUN262171 GEJ262153:GEJ262171 GOF262153:GOF262171 GYB262153:GYB262171 HHX262153:HHX262171 HRT262153:HRT262171 IBP262153:IBP262171 ILL262153:ILL262171 IVH262153:IVH262171 JFD262153:JFD262171 JOZ262153:JOZ262171 JYV262153:JYV262171 KIR262153:KIR262171 KSN262153:KSN262171 LCJ262153:LCJ262171 LMF262153:LMF262171 LWB262153:LWB262171 MFX262153:MFX262171 MPT262153:MPT262171 MZP262153:MZP262171 NJL262153:NJL262171 NTH262153:NTH262171 ODD262153:ODD262171 OMZ262153:OMZ262171 OWV262153:OWV262171 PGR262153:PGR262171 PQN262153:PQN262171 QAJ262153:QAJ262171 QKF262153:QKF262171 QUB262153:QUB262171 RDX262153:RDX262171 RNT262153:RNT262171 RXP262153:RXP262171 SHL262153:SHL262171 SRH262153:SRH262171 TBD262153:TBD262171 TKZ262153:TKZ262171 TUV262153:TUV262171 UER262153:UER262171 UON262153:UON262171 UYJ262153:UYJ262171 VIF262153:VIF262171 VSB262153:VSB262171 WBX262153:WBX262171 WLT262153:WLT262171 WVP262153:WVP262171 H327689:H327707 JD327689:JD327707 SZ327689:SZ327707 ACV327689:ACV327707 AMR327689:AMR327707 AWN327689:AWN327707 BGJ327689:BGJ327707 BQF327689:BQF327707 CAB327689:CAB327707 CJX327689:CJX327707 CTT327689:CTT327707 DDP327689:DDP327707 DNL327689:DNL327707 DXH327689:DXH327707 EHD327689:EHD327707 EQZ327689:EQZ327707 FAV327689:FAV327707 FKR327689:FKR327707 FUN327689:FUN327707 GEJ327689:GEJ327707 GOF327689:GOF327707 GYB327689:GYB327707 HHX327689:HHX327707 HRT327689:HRT327707 IBP327689:IBP327707 ILL327689:ILL327707 IVH327689:IVH327707 JFD327689:JFD327707 JOZ327689:JOZ327707 JYV327689:JYV327707 KIR327689:KIR327707 KSN327689:KSN327707 LCJ327689:LCJ327707 LMF327689:LMF327707 LWB327689:LWB327707 MFX327689:MFX327707 MPT327689:MPT327707 MZP327689:MZP327707 NJL327689:NJL327707 NTH327689:NTH327707 ODD327689:ODD327707 OMZ327689:OMZ327707 OWV327689:OWV327707 PGR327689:PGR327707 PQN327689:PQN327707 QAJ327689:QAJ327707 QKF327689:QKF327707 QUB327689:QUB327707 RDX327689:RDX327707 RNT327689:RNT327707 RXP327689:RXP327707 SHL327689:SHL327707 SRH327689:SRH327707 TBD327689:TBD327707 TKZ327689:TKZ327707 TUV327689:TUV327707 UER327689:UER327707 UON327689:UON327707 UYJ327689:UYJ327707 VIF327689:VIF327707 VSB327689:VSB327707 WBX327689:WBX327707 WLT327689:WLT327707 WVP327689:WVP327707 H393225:H393243 JD393225:JD393243 SZ393225:SZ393243 ACV393225:ACV393243 AMR393225:AMR393243 AWN393225:AWN393243 BGJ393225:BGJ393243 BQF393225:BQF393243 CAB393225:CAB393243 CJX393225:CJX393243 CTT393225:CTT393243 DDP393225:DDP393243 DNL393225:DNL393243 DXH393225:DXH393243 EHD393225:EHD393243 EQZ393225:EQZ393243 FAV393225:FAV393243 FKR393225:FKR393243 FUN393225:FUN393243 GEJ393225:GEJ393243 GOF393225:GOF393243 GYB393225:GYB393243 HHX393225:HHX393243 HRT393225:HRT393243 IBP393225:IBP393243 ILL393225:ILL393243 IVH393225:IVH393243 JFD393225:JFD393243 JOZ393225:JOZ393243 JYV393225:JYV393243 KIR393225:KIR393243 KSN393225:KSN393243 LCJ393225:LCJ393243 LMF393225:LMF393243 LWB393225:LWB393243 MFX393225:MFX393243 MPT393225:MPT393243 MZP393225:MZP393243 NJL393225:NJL393243 NTH393225:NTH393243 ODD393225:ODD393243 OMZ393225:OMZ393243 OWV393225:OWV393243 PGR393225:PGR393243 PQN393225:PQN393243 QAJ393225:QAJ393243 QKF393225:QKF393243 QUB393225:QUB393243 RDX393225:RDX393243 RNT393225:RNT393243 RXP393225:RXP393243 SHL393225:SHL393243 SRH393225:SRH393243 TBD393225:TBD393243 TKZ393225:TKZ393243 TUV393225:TUV393243 UER393225:UER393243 UON393225:UON393243 UYJ393225:UYJ393243 VIF393225:VIF393243 VSB393225:VSB393243 WBX393225:WBX393243 WLT393225:WLT393243 WVP393225:WVP393243 H458761:H458779 JD458761:JD458779 SZ458761:SZ458779 ACV458761:ACV458779 AMR458761:AMR458779 AWN458761:AWN458779 BGJ458761:BGJ458779 BQF458761:BQF458779 CAB458761:CAB458779 CJX458761:CJX458779 CTT458761:CTT458779 DDP458761:DDP458779 DNL458761:DNL458779 DXH458761:DXH458779 EHD458761:EHD458779 EQZ458761:EQZ458779 FAV458761:FAV458779 FKR458761:FKR458779 FUN458761:FUN458779 GEJ458761:GEJ458779 GOF458761:GOF458779 GYB458761:GYB458779 HHX458761:HHX458779 HRT458761:HRT458779 IBP458761:IBP458779 ILL458761:ILL458779 IVH458761:IVH458779 JFD458761:JFD458779 JOZ458761:JOZ458779 JYV458761:JYV458779 KIR458761:KIR458779 KSN458761:KSN458779 LCJ458761:LCJ458779 LMF458761:LMF458779 LWB458761:LWB458779 MFX458761:MFX458779 MPT458761:MPT458779 MZP458761:MZP458779 NJL458761:NJL458779 NTH458761:NTH458779 ODD458761:ODD458779 OMZ458761:OMZ458779 OWV458761:OWV458779 PGR458761:PGR458779 PQN458761:PQN458779 QAJ458761:QAJ458779 QKF458761:QKF458779 QUB458761:QUB458779 RDX458761:RDX458779 RNT458761:RNT458779 RXP458761:RXP458779 SHL458761:SHL458779 SRH458761:SRH458779 TBD458761:TBD458779 TKZ458761:TKZ458779 TUV458761:TUV458779 UER458761:UER458779 UON458761:UON458779 UYJ458761:UYJ458779 VIF458761:VIF458779 VSB458761:VSB458779 WBX458761:WBX458779 WLT458761:WLT458779 WVP458761:WVP458779 H524297:H524315 JD524297:JD524315 SZ524297:SZ524315 ACV524297:ACV524315 AMR524297:AMR524315 AWN524297:AWN524315 BGJ524297:BGJ524315 BQF524297:BQF524315 CAB524297:CAB524315 CJX524297:CJX524315 CTT524297:CTT524315 DDP524297:DDP524315 DNL524297:DNL524315 DXH524297:DXH524315 EHD524297:EHD524315 EQZ524297:EQZ524315 FAV524297:FAV524315 FKR524297:FKR524315 FUN524297:FUN524315 GEJ524297:GEJ524315 GOF524297:GOF524315 GYB524297:GYB524315 HHX524297:HHX524315 HRT524297:HRT524315 IBP524297:IBP524315 ILL524297:ILL524315 IVH524297:IVH524315 JFD524297:JFD524315 JOZ524297:JOZ524315 JYV524297:JYV524315 KIR524297:KIR524315 KSN524297:KSN524315 LCJ524297:LCJ524315 LMF524297:LMF524315 LWB524297:LWB524315 MFX524297:MFX524315 MPT524297:MPT524315 MZP524297:MZP524315 NJL524297:NJL524315 NTH524297:NTH524315 ODD524297:ODD524315 OMZ524297:OMZ524315 OWV524297:OWV524315 PGR524297:PGR524315 PQN524297:PQN524315 QAJ524297:QAJ524315 QKF524297:QKF524315 QUB524297:QUB524315 RDX524297:RDX524315 RNT524297:RNT524315 RXP524297:RXP524315 SHL524297:SHL524315 SRH524297:SRH524315 TBD524297:TBD524315 TKZ524297:TKZ524315 TUV524297:TUV524315 UER524297:UER524315 UON524297:UON524315 UYJ524297:UYJ524315 VIF524297:VIF524315 VSB524297:VSB524315 WBX524297:WBX524315 WLT524297:WLT524315 WVP524297:WVP524315 H589833:H589851 JD589833:JD589851 SZ589833:SZ589851 ACV589833:ACV589851 AMR589833:AMR589851 AWN589833:AWN589851 BGJ589833:BGJ589851 BQF589833:BQF589851 CAB589833:CAB589851 CJX589833:CJX589851 CTT589833:CTT589851 DDP589833:DDP589851 DNL589833:DNL589851 DXH589833:DXH589851 EHD589833:EHD589851 EQZ589833:EQZ589851 FAV589833:FAV589851 FKR589833:FKR589851 FUN589833:FUN589851 GEJ589833:GEJ589851 GOF589833:GOF589851 GYB589833:GYB589851 HHX589833:HHX589851 HRT589833:HRT589851 IBP589833:IBP589851 ILL589833:ILL589851 IVH589833:IVH589851 JFD589833:JFD589851 JOZ589833:JOZ589851 JYV589833:JYV589851 KIR589833:KIR589851 KSN589833:KSN589851 LCJ589833:LCJ589851 LMF589833:LMF589851 LWB589833:LWB589851 MFX589833:MFX589851 MPT589833:MPT589851 MZP589833:MZP589851 NJL589833:NJL589851 NTH589833:NTH589851 ODD589833:ODD589851 OMZ589833:OMZ589851 OWV589833:OWV589851 PGR589833:PGR589851 PQN589833:PQN589851 QAJ589833:QAJ589851 QKF589833:QKF589851 QUB589833:QUB589851 RDX589833:RDX589851 RNT589833:RNT589851 RXP589833:RXP589851 SHL589833:SHL589851 SRH589833:SRH589851 TBD589833:TBD589851 TKZ589833:TKZ589851 TUV589833:TUV589851 UER589833:UER589851 UON589833:UON589851 UYJ589833:UYJ589851 VIF589833:VIF589851 VSB589833:VSB589851 WBX589833:WBX589851 WLT589833:WLT589851 WVP589833:WVP589851 H655369:H655387 JD655369:JD655387 SZ655369:SZ655387 ACV655369:ACV655387 AMR655369:AMR655387 AWN655369:AWN655387 BGJ655369:BGJ655387 BQF655369:BQF655387 CAB655369:CAB655387 CJX655369:CJX655387 CTT655369:CTT655387 DDP655369:DDP655387 DNL655369:DNL655387 DXH655369:DXH655387 EHD655369:EHD655387 EQZ655369:EQZ655387 FAV655369:FAV655387 FKR655369:FKR655387 FUN655369:FUN655387 GEJ655369:GEJ655387 GOF655369:GOF655387 GYB655369:GYB655387 HHX655369:HHX655387 HRT655369:HRT655387 IBP655369:IBP655387 ILL655369:ILL655387 IVH655369:IVH655387 JFD655369:JFD655387 JOZ655369:JOZ655387 JYV655369:JYV655387 KIR655369:KIR655387 KSN655369:KSN655387 LCJ655369:LCJ655387 LMF655369:LMF655387 LWB655369:LWB655387 MFX655369:MFX655387 MPT655369:MPT655387 MZP655369:MZP655387 NJL655369:NJL655387 NTH655369:NTH655387 ODD655369:ODD655387 OMZ655369:OMZ655387 OWV655369:OWV655387 PGR655369:PGR655387 PQN655369:PQN655387 QAJ655369:QAJ655387 QKF655369:QKF655387 QUB655369:QUB655387 RDX655369:RDX655387 RNT655369:RNT655387 RXP655369:RXP655387 SHL655369:SHL655387 SRH655369:SRH655387 TBD655369:TBD655387 TKZ655369:TKZ655387 TUV655369:TUV655387 UER655369:UER655387 UON655369:UON655387 UYJ655369:UYJ655387 VIF655369:VIF655387 VSB655369:VSB655387 WBX655369:WBX655387 WLT655369:WLT655387 WVP655369:WVP655387 H720905:H720923 JD720905:JD720923 SZ720905:SZ720923 ACV720905:ACV720923 AMR720905:AMR720923 AWN720905:AWN720923 BGJ720905:BGJ720923 BQF720905:BQF720923 CAB720905:CAB720923 CJX720905:CJX720923 CTT720905:CTT720923 DDP720905:DDP720923 DNL720905:DNL720923 DXH720905:DXH720923 EHD720905:EHD720923 EQZ720905:EQZ720923 FAV720905:FAV720923 FKR720905:FKR720923 FUN720905:FUN720923 GEJ720905:GEJ720923 GOF720905:GOF720923 GYB720905:GYB720923 HHX720905:HHX720923 HRT720905:HRT720923 IBP720905:IBP720923 ILL720905:ILL720923 IVH720905:IVH720923 JFD720905:JFD720923 JOZ720905:JOZ720923 JYV720905:JYV720923 KIR720905:KIR720923 KSN720905:KSN720923 LCJ720905:LCJ720923 LMF720905:LMF720923 LWB720905:LWB720923 MFX720905:MFX720923 MPT720905:MPT720923 MZP720905:MZP720923 NJL720905:NJL720923 NTH720905:NTH720923 ODD720905:ODD720923 OMZ720905:OMZ720923 OWV720905:OWV720923 PGR720905:PGR720923 PQN720905:PQN720923 QAJ720905:QAJ720923 QKF720905:QKF720923 QUB720905:QUB720923 RDX720905:RDX720923 RNT720905:RNT720923 RXP720905:RXP720923 SHL720905:SHL720923 SRH720905:SRH720923 TBD720905:TBD720923 TKZ720905:TKZ720923 TUV720905:TUV720923 UER720905:UER720923 UON720905:UON720923 UYJ720905:UYJ720923 VIF720905:VIF720923 VSB720905:VSB720923 WBX720905:WBX720923 WLT720905:WLT720923 WVP720905:WVP720923 H786441:H786459 JD786441:JD786459 SZ786441:SZ786459 ACV786441:ACV786459 AMR786441:AMR786459 AWN786441:AWN786459 BGJ786441:BGJ786459 BQF786441:BQF786459 CAB786441:CAB786459 CJX786441:CJX786459 CTT786441:CTT786459 DDP786441:DDP786459 DNL786441:DNL786459 DXH786441:DXH786459 EHD786441:EHD786459 EQZ786441:EQZ786459 FAV786441:FAV786459 FKR786441:FKR786459 FUN786441:FUN786459 GEJ786441:GEJ786459 GOF786441:GOF786459 GYB786441:GYB786459 HHX786441:HHX786459 HRT786441:HRT786459 IBP786441:IBP786459 ILL786441:ILL786459 IVH786441:IVH786459 JFD786441:JFD786459 JOZ786441:JOZ786459 JYV786441:JYV786459 KIR786441:KIR786459 KSN786441:KSN786459 LCJ786441:LCJ786459 LMF786441:LMF786459 LWB786441:LWB786459 MFX786441:MFX786459 MPT786441:MPT786459 MZP786441:MZP786459 NJL786441:NJL786459 NTH786441:NTH786459 ODD786441:ODD786459 OMZ786441:OMZ786459 OWV786441:OWV786459 PGR786441:PGR786459 PQN786441:PQN786459 QAJ786441:QAJ786459 QKF786441:QKF786459 QUB786441:QUB786459 RDX786441:RDX786459 RNT786441:RNT786459 RXP786441:RXP786459 SHL786441:SHL786459 SRH786441:SRH786459 TBD786441:TBD786459 TKZ786441:TKZ786459 TUV786441:TUV786459 UER786441:UER786459 UON786441:UON786459 UYJ786441:UYJ786459 VIF786441:VIF786459 VSB786441:VSB786459 WBX786441:WBX786459 WLT786441:WLT786459 WVP786441:WVP786459 H851977:H851995 JD851977:JD851995 SZ851977:SZ851995 ACV851977:ACV851995 AMR851977:AMR851995 AWN851977:AWN851995 BGJ851977:BGJ851995 BQF851977:BQF851995 CAB851977:CAB851995 CJX851977:CJX851995 CTT851977:CTT851995 DDP851977:DDP851995 DNL851977:DNL851995 DXH851977:DXH851995 EHD851977:EHD851995 EQZ851977:EQZ851995 FAV851977:FAV851995 FKR851977:FKR851995 FUN851977:FUN851995 GEJ851977:GEJ851995 GOF851977:GOF851995 GYB851977:GYB851995 HHX851977:HHX851995 HRT851977:HRT851995 IBP851977:IBP851995 ILL851977:ILL851995 IVH851977:IVH851995 JFD851977:JFD851995 JOZ851977:JOZ851995 JYV851977:JYV851995 KIR851977:KIR851995 KSN851977:KSN851995 LCJ851977:LCJ851995 LMF851977:LMF851995 LWB851977:LWB851995 MFX851977:MFX851995 MPT851977:MPT851995 MZP851977:MZP851995 NJL851977:NJL851995 NTH851977:NTH851995 ODD851977:ODD851995 OMZ851977:OMZ851995 OWV851977:OWV851995 PGR851977:PGR851995 PQN851977:PQN851995 QAJ851977:QAJ851995 QKF851977:QKF851995 QUB851977:QUB851995 RDX851977:RDX851995 RNT851977:RNT851995 RXP851977:RXP851995 SHL851977:SHL851995 SRH851977:SRH851995 TBD851977:TBD851995 TKZ851977:TKZ851995 TUV851977:TUV851995 UER851977:UER851995 UON851977:UON851995 UYJ851977:UYJ851995 VIF851977:VIF851995 VSB851977:VSB851995 WBX851977:WBX851995 WLT851977:WLT851995 WVP851977:WVP851995 H917513:H917531 JD917513:JD917531 SZ917513:SZ917531 ACV917513:ACV917531 AMR917513:AMR917531 AWN917513:AWN917531 BGJ917513:BGJ917531 BQF917513:BQF917531 CAB917513:CAB917531 CJX917513:CJX917531 CTT917513:CTT917531 DDP917513:DDP917531 DNL917513:DNL917531 DXH917513:DXH917531 EHD917513:EHD917531 EQZ917513:EQZ917531 FAV917513:FAV917531 FKR917513:FKR917531 FUN917513:FUN917531 GEJ917513:GEJ917531 GOF917513:GOF917531 GYB917513:GYB917531 HHX917513:HHX917531 HRT917513:HRT917531 IBP917513:IBP917531 ILL917513:ILL917531 IVH917513:IVH917531 JFD917513:JFD917531 JOZ917513:JOZ917531 JYV917513:JYV917531 KIR917513:KIR917531 KSN917513:KSN917531 LCJ917513:LCJ917531 LMF917513:LMF917531 LWB917513:LWB917531 MFX917513:MFX917531 MPT917513:MPT917531 MZP917513:MZP917531 NJL917513:NJL917531 NTH917513:NTH917531 ODD917513:ODD917531 OMZ917513:OMZ917531 OWV917513:OWV917531 PGR917513:PGR917531 PQN917513:PQN917531 QAJ917513:QAJ917531 QKF917513:QKF917531 QUB917513:QUB917531 RDX917513:RDX917531 RNT917513:RNT917531 RXP917513:RXP917531 SHL917513:SHL917531 SRH917513:SRH917531 TBD917513:TBD917531 TKZ917513:TKZ917531 TUV917513:TUV917531 UER917513:UER917531 UON917513:UON917531 UYJ917513:UYJ917531 VIF917513:VIF917531 VSB917513:VSB917531 WBX917513:WBX917531 WLT917513:WLT917531 WVP917513:WVP917531 H983049:H983067 JD983049:JD983067 SZ983049:SZ983067 ACV983049:ACV983067 AMR983049:AMR983067 AWN983049:AWN983067 BGJ983049:BGJ983067 BQF983049:BQF983067 CAB983049:CAB983067 CJX983049:CJX983067 CTT983049:CTT983067 DDP983049:DDP983067 DNL983049:DNL983067 DXH983049:DXH983067 EHD983049:EHD983067 EQZ983049:EQZ983067 FAV983049:FAV983067 FKR983049:FKR983067 FUN983049:FUN983067 GEJ983049:GEJ983067 GOF983049:GOF983067 GYB983049:GYB983067 HHX983049:HHX983067 HRT983049:HRT983067 IBP983049:IBP983067 ILL983049:ILL983067 IVH983049:IVH983067 JFD983049:JFD983067 JOZ983049:JOZ983067 JYV983049:JYV983067 KIR983049:KIR983067 KSN983049:KSN983067 LCJ983049:LCJ983067 LMF983049:LMF983067 LWB983049:LWB983067 MFX983049:MFX983067 MPT983049:MPT983067 MZP983049:MZP983067 NJL983049:NJL983067 NTH983049:NTH983067 ODD983049:ODD983067 OMZ983049:OMZ983067 OWV983049:OWV983067 PGR983049:PGR983067 PQN983049:PQN983067 QAJ983049:QAJ983067 QKF983049:QKF983067 QUB983049:QUB983067 RDX983049:RDX983067 RNT983049:RNT983067 RXP983049:RXP983067 SHL983049:SHL983067 SRH983049:SRH983067 TBD983049:TBD983067 TKZ983049:TKZ983067 TUV983049:TUV983067 UER983049:UER983067 UON983049:UON983067 UYJ983049:UYJ983067 VIF983049:VIF983067 VSB983049:VSB983067 WBX983049:WBX983067 WLT983049:WLT983067 WVP983049:WVP983067"/>
  </dataValidations>
  <printOptions gridLines="1"/>
  <pageMargins left="0.25" right="0.25" top="0.75" bottom="0.75" header="0.3" footer="0.3"/>
  <pageSetup scale="8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A5" sqref="A5"/>
    </sheetView>
  </sheetViews>
  <sheetFormatPr defaultRowHeight="12.75" x14ac:dyDescent="0.2"/>
  <cols>
    <col min="1" max="1" width="4.85546875" style="200" customWidth="1"/>
    <col min="2" max="2" width="37.42578125" style="200" customWidth="1"/>
    <col min="3" max="3" width="21.5703125" style="200" customWidth="1"/>
    <col min="4" max="4" width="20" style="200" customWidth="1"/>
    <col min="5" max="5" width="18.7109375" style="200" customWidth="1"/>
    <col min="6" max="6" width="24.140625" style="200" customWidth="1"/>
    <col min="7" max="7" width="27.140625" style="200" customWidth="1"/>
    <col min="8" max="8" width="0.7109375" style="200" customWidth="1"/>
    <col min="9" max="16384" width="9.140625" style="200"/>
  </cols>
  <sheetData>
    <row r="1" spans="1:8" s="184" customFormat="1" ht="15" x14ac:dyDescent="0.2">
      <c r="A1" s="181" t="s">
        <v>319</v>
      </c>
      <c r="B1" s="182"/>
      <c r="C1" s="182"/>
      <c r="D1" s="182"/>
      <c r="E1" s="182"/>
      <c r="F1" s="73"/>
      <c r="G1" s="73" t="s">
        <v>110</v>
      </c>
      <c r="H1" s="185"/>
    </row>
    <row r="2" spans="1:8" s="184" customFormat="1" ht="15" x14ac:dyDescent="0.2">
      <c r="A2" s="185" t="s">
        <v>310</v>
      </c>
      <c r="B2" s="182"/>
      <c r="C2" s="182"/>
      <c r="D2" s="182"/>
      <c r="E2" s="183"/>
      <c r="F2" s="183"/>
      <c r="G2" s="487" t="s">
        <v>662</v>
      </c>
      <c r="H2" s="488"/>
    </row>
    <row r="3" spans="1:8" s="184" customFormat="1" x14ac:dyDescent="0.2">
      <c r="A3" s="185"/>
      <c r="B3" s="182"/>
      <c r="C3" s="182"/>
      <c r="D3" s="182"/>
      <c r="E3" s="183"/>
      <c r="F3" s="183"/>
      <c r="G3" s="183"/>
      <c r="H3" s="185"/>
    </row>
    <row r="4" spans="1:8" s="184" customFormat="1" ht="15" x14ac:dyDescent="0.3">
      <c r="A4" s="108" t="s">
        <v>270</v>
      </c>
      <c r="B4" s="182"/>
      <c r="C4" s="182"/>
      <c r="D4" s="182"/>
      <c r="E4" s="186"/>
      <c r="F4" s="186"/>
      <c r="G4" s="183"/>
      <c r="H4" s="185"/>
    </row>
    <row r="5" spans="1:8" s="184" customFormat="1" ht="15" x14ac:dyDescent="0.3">
      <c r="A5" s="113" t="s">
        <v>490</v>
      </c>
      <c r="B5" s="187"/>
      <c r="C5" s="187"/>
      <c r="D5" s="187"/>
      <c r="E5" s="187"/>
      <c r="F5" s="187"/>
      <c r="G5" s="188"/>
      <c r="H5" s="185"/>
    </row>
    <row r="6" spans="1:8" s="201" customFormat="1" x14ac:dyDescent="0.2">
      <c r="A6" s="189"/>
      <c r="B6" s="189"/>
      <c r="C6" s="189"/>
      <c r="D6" s="189"/>
      <c r="E6" s="189"/>
      <c r="F6" s="189"/>
      <c r="G6" s="189"/>
      <c r="H6" s="186"/>
    </row>
    <row r="7" spans="1:8" s="184" customFormat="1" ht="51" x14ac:dyDescent="0.2">
      <c r="A7" s="219" t="s">
        <v>64</v>
      </c>
      <c r="B7" s="192" t="s">
        <v>314</v>
      </c>
      <c r="C7" s="192" t="s">
        <v>315</v>
      </c>
      <c r="D7" s="192" t="s">
        <v>316</v>
      </c>
      <c r="E7" s="192" t="s">
        <v>317</v>
      </c>
      <c r="F7" s="192" t="s">
        <v>318</v>
      </c>
      <c r="G7" s="192" t="s">
        <v>311</v>
      </c>
      <c r="H7" s="185"/>
    </row>
    <row r="8" spans="1:8" s="184" customFormat="1" x14ac:dyDescent="0.2">
      <c r="A8" s="190">
        <v>1</v>
      </c>
      <c r="B8" s="191">
        <v>2</v>
      </c>
      <c r="C8" s="191">
        <v>3</v>
      </c>
      <c r="D8" s="191">
        <v>4</v>
      </c>
      <c r="E8" s="192">
        <v>5</v>
      </c>
      <c r="F8" s="192">
        <v>6</v>
      </c>
      <c r="G8" s="192">
        <v>7</v>
      </c>
      <c r="H8" s="185"/>
    </row>
    <row r="9" spans="1:8" s="184" customFormat="1" x14ac:dyDescent="0.2">
      <c r="A9" s="202">
        <v>1</v>
      </c>
      <c r="B9" s="193"/>
      <c r="C9" s="193"/>
      <c r="D9" s="194"/>
      <c r="E9" s="193"/>
      <c r="F9" s="193"/>
      <c r="G9" s="193"/>
      <c r="H9" s="185"/>
    </row>
    <row r="10" spans="1:8" s="184" customFormat="1" x14ac:dyDescent="0.2">
      <c r="A10" s="202">
        <v>2</v>
      </c>
      <c r="B10" s="193"/>
      <c r="C10" s="193"/>
      <c r="D10" s="194"/>
      <c r="E10" s="193"/>
      <c r="F10" s="193"/>
      <c r="G10" s="193"/>
      <c r="H10" s="185"/>
    </row>
    <row r="11" spans="1:8" s="184" customFormat="1" x14ac:dyDescent="0.2">
      <c r="A11" s="202">
        <v>3</v>
      </c>
      <c r="B11" s="193"/>
      <c r="C11" s="193"/>
      <c r="D11" s="194"/>
      <c r="E11" s="193"/>
      <c r="F11" s="193"/>
      <c r="G11" s="193"/>
      <c r="H11" s="185"/>
    </row>
    <row r="12" spans="1:8" s="184" customFormat="1" x14ac:dyDescent="0.2">
      <c r="A12" s="202">
        <v>4</v>
      </c>
      <c r="B12" s="193"/>
      <c r="C12" s="193"/>
      <c r="D12" s="194"/>
      <c r="E12" s="193"/>
      <c r="F12" s="193"/>
      <c r="G12" s="193"/>
      <c r="H12" s="185"/>
    </row>
    <row r="13" spans="1:8" s="184" customFormat="1" x14ac:dyDescent="0.2">
      <c r="A13" s="202">
        <v>5</v>
      </c>
      <c r="B13" s="193"/>
      <c r="C13" s="193"/>
      <c r="D13" s="194"/>
      <c r="E13" s="193"/>
      <c r="F13" s="193"/>
      <c r="G13" s="193"/>
      <c r="H13" s="185"/>
    </row>
    <row r="14" spans="1:8" s="184" customFormat="1" x14ac:dyDescent="0.2">
      <c r="A14" s="202">
        <v>6</v>
      </c>
      <c r="B14" s="193"/>
      <c r="C14" s="193"/>
      <c r="D14" s="194"/>
      <c r="E14" s="193"/>
      <c r="F14" s="193"/>
      <c r="G14" s="193"/>
      <c r="H14" s="185"/>
    </row>
    <row r="15" spans="1:8" s="184" customFormat="1" x14ac:dyDescent="0.2">
      <c r="A15" s="202">
        <v>7</v>
      </c>
      <c r="B15" s="193"/>
      <c r="C15" s="193"/>
      <c r="D15" s="194"/>
      <c r="E15" s="193"/>
      <c r="F15" s="193"/>
      <c r="G15" s="193"/>
      <c r="H15" s="185"/>
    </row>
    <row r="16" spans="1:8" s="184" customFormat="1" x14ac:dyDescent="0.2">
      <c r="A16" s="202">
        <v>8</v>
      </c>
      <c r="B16" s="193"/>
      <c r="C16" s="193"/>
      <c r="D16" s="194"/>
      <c r="E16" s="193"/>
      <c r="F16" s="193"/>
      <c r="G16" s="193"/>
      <c r="H16" s="185"/>
    </row>
    <row r="17" spans="1:11" s="184" customFormat="1" x14ac:dyDescent="0.2">
      <c r="A17" s="202">
        <v>9</v>
      </c>
      <c r="B17" s="193"/>
      <c r="C17" s="193"/>
      <c r="D17" s="194"/>
      <c r="E17" s="193"/>
      <c r="F17" s="193"/>
      <c r="G17" s="193"/>
      <c r="H17" s="185"/>
    </row>
    <row r="18" spans="1:11" s="184" customFormat="1" x14ac:dyDescent="0.2">
      <c r="A18" s="202">
        <v>10</v>
      </c>
      <c r="B18" s="193"/>
      <c r="C18" s="193"/>
      <c r="D18" s="194"/>
      <c r="E18" s="193"/>
      <c r="F18" s="193"/>
      <c r="G18" s="193"/>
      <c r="H18" s="185"/>
    </row>
    <row r="19" spans="1:11" s="184" customFormat="1" x14ac:dyDescent="0.2">
      <c r="A19" s="202" t="s">
        <v>272</v>
      </c>
      <c r="B19" s="193"/>
      <c r="C19" s="193"/>
      <c r="D19" s="194"/>
      <c r="E19" s="193"/>
      <c r="F19" s="193"/>
      <c r="G19" s="193"/>
      <c r="H19" s="185"/>
    </row>
    <row r="22" spans="1:11" s="184" customFormat="1" x14ac:dyDescent="0.2"/>
    <row r="23" spans="1:11" s="184" customFormat="1" x14ac:dyDescent="0.2"/>
    <row r="24" spans="1:11" s="21" customFormat="1" ht="15" x14ac:dyDescent="0.3">
      <c r="B24" s="195" t="s">
        <v>107</v>
      </c>
      <c r="C24" s="195"/>
    </row>
    <row r="25" spans="1:11" s="21" customFormat="1" ht="15" x14ac:dyDescent="0.3">
      <c r="B25" s="195"/>
      <c r="C25" s="195"/>
    </row>
    <row r="26" spans="1:11" s="21" customFormat="1" ht="15" x14ac:dyDescent="0.3">
      <c r="C26" s="197"/>
      <c r="F26" s="197"/>
      <c r="G26" s="197"/>
      <c r="H26" s="196"/>
    </row>
    <row r="27" spans="1:11" s="21" customFormat="1" ht="15" x14ac:dyDescent="0.3">
      <c r="C27" s="198" t="s">
        <v>264</v>
      </c>
      <c r="F27" s="195" t="s">
        <v>312</v>
      </c>
      <c r="J27" s="196"/>
      <c r="K27" s="196"/>
    </row>
    <row r="28" spans="1:11" s="21" customFormat="1" ht="15" x14ac:dyDescent="0.3">
      <c r="C28" s="198" t="s">
        <v>140</v>
      </c>
      <c r="F28" s="199" t="s">
        <v>265</v>
      </c>
      <c r="J28" s="196"/>
      <c r="K28" s="196"/>
    </row>
    <row r="29" spans="1:11" s="184" customFormat="1" ht="15" x14ac:dyDescent="0.3">
      <c r="C29" s="198"/>
      <c r="J29" s="201"/>
      <c r="K29" s="20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C1" zoomScale="90" zoomScaleNormal="90" zoomScaleSheetLayoutView="80" workbookViewId="0">
      <selection activeCell="K2" sqref="K2:L2"/>
    </sheetView>
  </sheetViews>
  <sheetFormatPr defaultRowHeight="12.75" x14ac:dyDescent="0.2"/>
  <cols>
    <col min="1" max="1" width="8" style="173" customWidth="1"/>
    <col min="2" max="2" width="21.140625" style="173" customWidth="1"/>
    <col min="3" max="3" width="21.5703125" style="173" customWidth="1"/>
    <col min="4" max="4" width="19.140625" style="173" customWidth="1"/>
    <col min="5" max="5" width="15.140625" style="173" customWidth="1"/>
    <col min="6" max="6" width="20.85546875" style="173" customWidth="1"/>
    <col min="7" max="7" width="23.85546875" style="173" customWidth="1"/>
    <col min="8" max="8" width="19" style="173" customWidth="1"/>
    <col min="9" max="9" width="21.140625" style="173" customWidth="1"/>
    <col min="10" max="10" width="17" style="173" customWidth="1"/>
    <col min="11" max="11" width="21.5703125" style="173" customWidth="1"/>
    <col min="12" max="12" width="24.42578125" style="173" customWidth="1"/>
    <col min="13" max="256" width="9.140625" style="173"/>
    <col min="257" max="257" width="8" style="173" customWidth="1"/>
    <col min="258" max="258" width="21.140625" style="173" customWidth="1"/>
    <col min="259" max="259" width="21.5703125" style="173" customWidth="1"/>
    <col min="260" max="260" width="19.140625" style="173" customWidth="1"/>
    <col min="261" max="261" width="15.140625" style="173" customWidth="1"/>
    <col min="262" max="262" width="20.85546875" style="173" customWidth="1"/>
    <col min="263" max="263" width="23.85546875" style="173" customWidth="1"/>
    <col min="264" max="264" width="19" style="173" customWidth="1"/>
    <col min="265" max="265" width="21.140625" style="173" customWidth="1"/>
    <col min="266" max="266" width="17" style="173" customWidth="1"/>
    <col min="267" max="267" width="21.5703125" style="173" customWidth="1"/>
    <col min="268" max="268" width="24.42578125" style="173" customWidth="1"/>
    <col min="269" max="512" width="9.140625" style="173"/>
    <col min="513" max="513" width="8" style="173" customWidth="1"/>
    <col min="514" max="514" width="21.140625" style="173" customWidth="1"/>
    <col min="515" max="515" width="21.5703125" style="173" customWidth="1"/>
    <col min="516" max="516" width="19.140625" style="173" customWidth="1"/>
    <col min="517" max="517" width="15.140625" style="173" customWidth="1"/>
    <col min="518" max="518" width="20.85546875" style="173" customWidth="1"/>
    <col min="519" max="519" width="23.85546875" style="173" customWidth="1"/>
    <col min="520" max="520" width="19" style="173" customWidth="1"/>
    <col min="521" max="521" width="21.140625" style="173" customWidth="1"/>
    <col min="522" max="522" width="17" style="173" customWidth="1"/>
    <col min="523" max="523" width="21.5703125" style="173" customWidth="1"/>
    <col min="524" max="524" width="24.42578125" style="173" customWidth="1"/>
    <col min="525" max="768" width="9.140625" style="173"/>
    <col min="769" max="769" width="8" style="173" customWidth="1"/>
    <col min="770" max="770" width="21.140625" style="173" customWidth="1"/>
    <col min="771" max="771" width="21.5703125" style="173" customWidth="1"/>
    <col min="772" max="772" width="19.140625" style="173" customWidth="1"/>
    <col min="773" max="773" width="15.140625" style="173" customWidth="1"/>
    <col min="774" max="774" width="20.85546875" style="173" customWidth="1"/>
    <col min="775" max="775" width="23.85546875" style="173" customWidth="1"/>
    <col min="776" max="776" width="19" style="173" customWidth="1"/>
    <col min="777" max="777" width="21.140625" style="173" customWidth="1"/>
    <col min="778" max="778" width="17" style="173" customWidth="1"/>
    <col min="779" max="779" width="21.5703125" style="173" customWidth="1"/>
    <col min="780" max="780" width="24.42578125" style="173" customWidth="1"/>
    <col min="781" max="1024" width="9.140625" style="173"/>
    <col min="1025" max="1025" width="8" style="173" customWidth="1"/>
    <col min="1026" max="1026" width="21.140625" style="173" customWidth="1"/>
    <col min="1027" max="1027" width="21.5703125" style="173" customWidth="1"/>
    <col min="1028" max="1028" width="19.140625" style="173" customWidth="1"/>
    <col min="1029" max="1029" width="15.140625" style="173" customWidth="1"/>
    <col min="1030" max="1030" width="20.85546875" style="173" customWidth="1"/>
    <col min="1031" max="1031" width="23.85546875" style="173" customWidth="1"/>
    <col min="1032" max="1032" width="19" style="173" customWidth="1"/>
    <col min="1033" max="1033" width="21.140625" style="173" customWidth="1"/>
    <col min="1034" max="1034" width="17" style="173" customWidth="1"/>
    <col min="1035" max="1035" width="21.5703125" style="173" customWidth="1"/>
    <col min="1036" max="1036" width="24.42578125" style="173" customWidth="1"/>
    <col min="1037" max="1280" width="9.140625" style="173"/>
    <col min="1281" max="1281" width="8" style="173" customWidth="1"/>
    <col min="1282" max="1282" width="21.140625" style="173" customWidth="1"/>
    <col min="1283" max="1283" width="21.5703125" style="173" customWidth="1"/>
    <col min="1284" max="1284" width="19.140625" style="173" customWidth="1"/>
    <col min="1285" max="1285" width="15.140625" style="173" customWidth="1"/>
    <col min="1286" max="1286" width="20.85546875" style="173" customWidth="1"/>
    <col min="1287" max="1287" width="23.85546875" style="173" customWidth="1"/>
    <col min="1288" max="1288" width="19" style="173" customWidth="1"/>
    <col min="1289" max="1289" width="21.140625" style="173" customWidth="1"/>
    <col min="1290" max="1290" width="17" style="173" customWidth="1"/>
    <col min="1291" max="1291" width="21.5703125" style="173" customWidth="1"/>
    <col min="1292" max="1292" width="24.42578125" style="173" customWidth="1"/>
    <col min="1293" max="1536" width="9.140625" style="173"/>
    <col min="1537" max="1537" width="8" style="173" customWidth="1"/>
    <col min="1538" max="1538" width="21.140625" style="173" customWidth="1"/>
    <col min="1539" max="1539" width="21.5703125" style="173" customWidth="1"/>
    <col min="1540" max="1540" width="19.140625" style="173" customWidth="1"/>
    <col min="1541" max="1541" width="15.140625" style="173" customWidth="1"/>
    <col min="1542" max="1542" width="20.85546875" style="173" customWidth="1"/>
    <col min="1543" max="1543" width="23.85546875" style="173" customWidth="1"/>
    <col min="1544" max="1544" width="19" style="173" customWidth="1"/>
    <col min="1545" max="1545" width="21.140625" style="173" customWidth="1"/>
    <col min="1546" max="1546" width="17" style="173" customWidth="1"/>
    <col min="1547" max="1547" width="21.5703125" style="173" customWidth="1"/>
    <col min="1548" max="1548" width="24.42578125" style="173" customWidth="1"/>
    <col min="1549" max="1792" width="9.140625" style="173"/>
    <col min="1793" max="1793" width="8" style="173" customWidth="1"/>
    <col min="1794" max="1794" width="21.140625" style="173" customWidth="1"/>
    <col min="1795" max="1795" width="21.5703125" style="173" customWidth="1"/>
    <col min="1796" max="1796" width="19.140625" style="173" customWidth="1"/>
    <col min="1797" max="1797" width="15.140625" style="173" customWidth="1"/>
    <col min="1798" max="1798" width="20.85546875" style="173" customWidth="1"/>
    <col min="1799" max="1799" width="23.85546875" style="173" customWidth="1"/>
    <col min="1800" max="1800" width="19" style="173" customWidth="1"/>
    <col min="1801" max="1801" width="21.140625" style="173" customWidth="1"/>
    <col min="1802" max="1802" width="17" style="173" customWidth="1"/>
    <col min="1803" max="1803" width="21.5703125" style="173" customWidth="1"/>
    <col min="1804" max="1804" width="24.42578125" style="173" customWidth="1"/>
    <col min="1805" max="2048" width="9.140625" style="173"/>
    <col min="2049" max="2049" width="8" style="173" customWidth="1"/>
    <col min="2050" max="2050" width="21.140625" style="173" customWidth="1"/>
    <col min="2051" max="2051" width="21.5703125" style="173" customWidth="1"/>
    <col min="2052" max="2052" width="19.140625" style="173" customWidth="1"/>
    <col min="2053" max="2053" width="15.140625" style="173" customWidth="1"/>
    <col min="2054" max="2054" width="20.85546875" style="173" customWidth="1"/>
    <col min="2055" max="2055" width="23.85546875" style="173" customWidth="1"/>
    <col min="2056" max="2056" width="19" style="173" customWidth="1"/>
    <col min="2057" max="2057" width="21.140625" style="173" customWidth="1"/>
    <col min="2058" max="2058" width="17" style="173" customWidth="1"/>
    <col min="2059" max="2059" width="21.5703125" style="173" customWidth="1"/>
    <col min="2060" max="2060" width="24.42578125" style="173" customWidth="1"/>
    <col min="2061" max="2304" width="9.140625" style="173"/>
    <col min="2305" max="2305" width="8" style="173" customWidth="1"/>
    <col min="2306" max="2306" width="21.140625" style="173" customWidth="1"/>
    <col min="2307" max="2307" width="21.5703125" style="173" customWidth="1"/>
    <col min="2308" max="2308" width="19.140625" style="173" customWidth="1"/>
    <col min="2309" max="2309" width="15.140625" style="173" customWidth="1"/>
    <col min="2310" max="2310" width="20.85546875" style="173" customWidth="1"/>
    <col min="2311" max="2311" width="23.85546875" style="173" customWidth="1"/>
    <col min="2312" max="2312" width="19" style="173" customWidth="1"/>
    <col min="2313" max="2313" width="21.140625" style="173" customWidth="1"/>
    <col min="2314" max="2314" width="17" style="173" customWidth="1"/>
    <col min="2315" max="2315" width="21.5703125" style="173" customWidth="1"/>
    <col min="2316" max="2316" width="24.42578125" style="173" customWidth="1"/>
    <col min="2317" max="2560" width="9.140625" style="173"/>
    <col min="2561" max="2561" width="8" style="173" customWidth="1"/>
    <col min="2562" max="2562" width="21.140625" style="173" customWidth="1"/>
    <col min="2563" max="2563" width="21.5703125" style="173" customWidth="1"/>
    <col min="2564" max="2564" width="19.140625" style="173" customWidth="1"/>
    <col min="2565" max="2565" width="15.140625" style="173" customWidth="1"/>
    <col min="2566" max="2566" width="20.85546875" style="173" customWidth="1"/>
    <col min="2567" max="2567" width="23.85546875" style="173" customWidth="1"/>
    <col min="2568" max="2568" width="19" style="173" customWidth="1"/>
    <col min="2569" max="2569" width="21.140625" style="173" customWidth="1"/>
    <col min="2570" max="2570" width="17" style="173" customWidth="1"/>
    <col min="2571" max="2571" width="21.5703125" style="173" customWidth="1"/>
    <col min="2572" max="2572" width="24.42578125" style="173" customWidth="1"/>
    <col min="2573" max="2816" width="9.140625" style="173"/>
    <col min="2817" max="2817" width="8" style="173" customWidth="1"/>
    <col min="2818" max="2818" width="21.140625" style="173" customWidth="1"/>
    <col min="2819" max="2819" width="21.5703125" style="173" customWidth="1"/>
    <col min="2820" max="2820" width="19.140625" style="173" customWidth="1"/>
    <col min="2821" max="2821" width="15.140625" style="173" customWidth="1"/>
    <col min="2822" max="2822" width="20.85546875" style="173" customWidth="1"/>
    <col min="2823" max="2823" width="23.85546875" style="173" customWidth="1"/>
    <col min="2824" max="2824" width="19" style="173" customWidth="1"/>
    <col min="2825" max="2825" width="21.140625" style="173" customWidth="1"/>
    <col min="2826" max="2826" width="17" style="173" customWidth="1"/>
    <col min="2827" max="2827" width="21.5703125" style="173" customWidth="1"/>
    <col min="2828" max="2828" width="24.42578125" style="173" customWidth="1"/>
    <col min="2829" max="3072" width="9.140625" style="173"/>
    <col min="3073" max="3073" width="8" style="173" customWidth="1"/>
    <col min="3074" max="3074" width="21.140625" style="173" customWidth="1"/>
    <col min="3075" max="3075" width="21.5703125" style="173" customWidth="1"/>
    <col min="3076" max="3076" width="19.140625" style="173" customWidth="1"/>
    <col min="3077" max="3077" width="15.140625" style="173" customWidth="1"/>
    <col min="3078" max="3078" width="20.85546875" style="173" customWidth="1"/>
    <col min="3079" max="3079" width="23.85546875" style="173" customWidth="1"/>
    <col min="3080" max="3080" width="19" style="173" customWidth="1"/>
    <col min="3081" max="3081" width="21.140625" style="173" customWidth="1"/>
    <col min="3082" max="3082" width="17" style="173" customWidth="1"/>
    <col min="3083" max="3083" width="21.5703125" style="173" customWidth="1"/>
    <col min="3084" max="3084" width="24.42578125" style="173" customWidth="1"/>
    <col min="3085" max="3328" width="9.140625" style="173"/>
    <col min="3329" max="3329" width="8" style="173" customWidth="1"/>
    <col min="3330" max="3330" width="21.140625" style="173" customWidth="1"/>
    <col min="3331" max="3331" width="21.5703125" style="173" customWidth="1"/>
    <col min="3332" max="3332" width="19.140625" style="173" customWidth="1"/>
    <col min="3333" max="3333" width="15.140625" style="173" customWidth="1"/>
    <col min="3334" max="3334" width="20.85546875" style="173" customWidth="1"/>
    <col min="3335" max="3335" width="23.85546875" style="173" customWidth="1"/>
    <col min="3336" max="3336" width="19" style="173" customWidth="1"/>
    <col min="3337" max="3337" width="21.140625" style="173" customWidth="1"/>
    <col min="3338" max="3338" width="17" style="173" customWidth="1"/>
    <col min="3339" max="3339" width="21.5703125" style="173" customWidth="1"/>
    <col min="3340" max="3340" width="24.42578125" style="173" customWidth="1"/>
    <col min="3341" max="3584" width="9.140625" style="173"/>
    <col min="3585" max="3585" width="8" style="173" customWidth="1"/>
    <col min="3586" max="3586" width="21.140625" style="173" customWidth="1"/>
    <col min="3587" max="3587" width="21.5703125" style="173" customWidth="1"/>
    <col min="3588" max="3588" width="19.140625" style="173" customWidth="1"/>
    <col min="3589" max="3589" width="15.140625" style="173" customWidth="1"/>
    <col min="3590" max="3590" width="20.85546875" style="173" customWidth="1"/>
    <col min="3591" max="3591" width="23.85546875" style="173" customWidth="1"/>
    <col min="3592" max="3592" width="19" style="173" customWidth="1"/>
    <col min="3593" max="3593" width="21.140625" style="173" customWidth="1"/>
    <col min="3594" max="3594" width="17" style="173" customWidth="1"/>
    <col min="3595" max="3595" width="21.5703125" style="173" customWidth="1"/>
    <col min="3596" max="3596" width="24.42578125" style="173" customWidth="1"/>
    <col min="3597" max="3840" width="9.140625" style="173"/>
    <col min="3841" max="3841" width="8" style="173" customWidth="1"/>
    <col min="3842" max="3842" width="21.140625" style="173" customWidth="1"/>
    <col min="3843" max="3843" width="21.5703125" style="173" customWidth="1"/>
    <col min="3844" max="3844" width="19.140625" style="173" customWidth="1"/>
    <col min="3845" max="3845" width="15.140625" style="173" customWidth="1"/>
    <col min="3846" max="3846" width="20.85546875" style="173" customWidth="1"/>
    <col min="3847" max="3847" width="23.85546875" style="173" customWidth="1"/>
    <col min="3848" max="3848" width="19" style="173" customWidth="1"/>
    <col min="3849" max="3849" width="21.140625" style="173" customWidth="1"/>
    <col min="3850" max="3850" width="17" style="173" customWidth="1"/>
    <col min="3851" max="3851" width="21.5703125" style="173" customWidth="1"/>
    <col min="3852" max="3852" width="24.42578125" style="173" customWidth="1"/>
    <col min="3853" max="4096" width="9.140625" style="173"/>
    <col min="4097" max="4097" width="8" style="173" customWidth="1"/>
    <col min="4098" max="4098" width="21.140625" style="173" customWidth="1"/>
    <col min="4099" max="4099" width="21.5703125" style="173" customWidth="1"/>
    <col min="4100" max="4100" width="19.140625" style="173" customWidth="1"/>
    <col min="4101" max="4101" width="15.140625" style="173" customWidth="1"/>
    <col min="4102" max="4102" width="20.85546875" style="173" customWidth="1"/>
    <col min="4103" max="4103" width="23.85546875" style="173" customWidth="1"/>
    <col min="4104" max="4104" width="19" style="173" customWidth="1"/>
    <col min="4105" max="4105" width="21.140625" style="173" customWidth="1"/>
    <col min="4106" max="4106" width="17" style="173" customWidth="1"/>
    <col min="4107" max="4107" width="21.5703125" style="173" customWidth="1"/>
    <col min="4108" max="4108" width="24.42578125" style="173" customWidth="1"/>
    <col min="4109" max="4352" width="9.140625" style="173"/>
    <col min="4353" max="4353" width="8" style="173" customWidth="1"/>
    <col min="4354" max="4354" width="21.140625" style="173" customWidth="1"/>
    <col min="4355" max="4355" width="21.5703125" style="173" customWidth="1"/>
    <col min="4356" max="4356" width="19.140625" style="173" customWidth="1"/>
    <col min="4357" max="4357" width="15.140625" style="173" customWidth="1"/>
    <col min="4358" max="4358" width="20.85546875" style="173" customWidth="1"/>
    <col min="4359" max="4359" width="23.85546875" style="173" customWidth="1"/>
    <col min="4360" max="4360" width="19" style="173" customWidth="1"/>
    <col min="4361" max="4361" width="21.140625" style="173" customWidth="1"/>
    <col min="4362" max="4362" width="17" style="173" customWidth="1"/>
    <col min="4363" max="4363" width="21.5703125" style="173" customWidth="1"/>
    <col min="4364" max="4364" width="24.42578125" style="173" customWidth="1"/>
    <col min="4365" max="4608" width="9.140625" style="173"/>
    <col min="4609" max="4609" width="8" style="173" customWidth="1"/>
    <col min="4610" max="4610" width="21.140625" style="173" customWidth="1"/>
    <col min="4611" max="4611" width="21.5703125" style="173" customWidth="1"/>
    <col min="4612" max="4612" width="19.140625" style="173" customWidth="1"/>
    <col min="4613" max="4613" width="15.140625" style="173" customWidth="1"/>
    <col min="4614" max="4614" width="20.85546875" style="173" customWidth="1"/>
    <col min="4615" max="4615" width="23.85546875" style="173" customWidth="1"/>
    <col min="4616" max="4616" width="19" style="173" customWidth="1"/>
    <col min="4617" max="4617" width="21.140625" style="173" customWidth="1"/>
    <col min="4618" max="4618" width="17" style="173" customWidth="1"/>
    <col min="4619" max="4619" width="21.5703125" style="173" customWidth="1"/>
    <col min="4620" max="4620" width="24.42578125" style="173" customWidth="1"/>
    <col min="4621" max="4864" width="9.140625" style="173"/>
    <col min="4865" max="4865" width="8" style="173" customWidth="1"/>
    <col min="4866" max="4866" width="21.140625" style="173" customWidth="1"/>
    <col min="4867" max="4867" width="21.5703125" style="173" customWidth="1"/>
    <col min="4868" max="4868" width="19.140625" style="173" customWidth="1"/>
    <col min="4869" max="4869" width="15.140625" style="173" customWidth="1"/>
    <col min="4870" max="4870" width="20.85546875" style="173" customWidth="1"/>
    <col min="4871" max="4871" width="23.85546875" style="173" customWidth="1"/>
    <col min="4872" max="4872" width="19" style="173" customWidth="1"/>
    <col min="4873" max="4873" width="21.140625" style="173" customWidth="1"/>
    <col min="4874" max="4874" width="17" style="173" customWidth="1"/>
    <col min="4875" max="4875" width="21.5703125" style="173" customWidth="1"/>
    <col min="4876" max="4876" width="24.42578125" style="173" customWidth="1"/>
    <col min="4877" max="5120" width="9.140625" style="173"/>
    <col min="5121" max="5121" width="8" style="173" customWidth="1"/>
    <col min="5122" max="5122" width="21.140625" style="173" customWidth="1"/>
    <col min="5123" max="5123" width="21.5703125" style="173" customWidth="1"/>
    <col min="5124" max="5124" width="19.140625" style="173" customWidth="1"/>
    <col min="5125" max="5125" width="15.140625" style="173" customWidth="1"/>
    <col min="5126" max="5126" width="20.85546875" style="173" customWidth="1"/>
    <col min="5127" max="5127" width="23.85546875" style="173" customWidth="1"/>
    <col min="5128" max="5128" width="19" style="173" customWidth="1"/>
    <col min="5129" max="5129" width="21.140625" style="173" customWidth="1"/>
    <col min="5130" max="5130" width="17" style="173" customWidth="1"/>
    <col min="5131" max="5131" width="21.5703125" style="173" customWidth="1"/>
    <col min="5132" max="5132" width="24.42578125" style="173" customWidth="1"/>
    <col min="5133" max="5376" width="9.140625" style="173"/>
    <col min="5377" max="5377" width="8" style="173" customWidth="1"/>
    <col min="5378" max="5378" width="21.140625" style="173" customWidth="1"/>
    <col min="5379" max="5379" width="21.5703125" style="173" customWidth="1"/>
    <col min="5380" max="5380" width="19.140625" style="173" customWidth="1"/>
    <col min="5381" max="5381" width="15.140625" style="173" customWidth="1"/>
    <col min="5382" max="5382" width="20.85546875" style="173" customWidth="1"/>
    <col min="5383" max="5383" width="23.85546875" style="173" customWidth="1"/>
    <col min="5384" max="5384" width="19" style="173" customWidth="1"/>
    <col min="5385" max="5385" width="21.140625" style="173" customWidth="1"/>
    <col min="5386" max="5386" width="17" style="173" customWidth="1"/>
    <col min="5387" max="5387" width="21.5703125" style="173" customWidth="1"/>
    <col min="5388" max="5388" width="24.42578125" style="173" customWidth="1"/>
    <col min="5389" max="5632" width="9.140625" style="173"/>
    <col min="5633" max="5633" width="8" style="173" customWidth="1"/>
    <col min="5634" max="5634" width="21.140625" style="173" customWidth="1"/>
    <col min="5635" max="5635" width="21.5703125" style="173" customWidth="1"/>
    <col min="5636" max="5636" width="19.140625" style="173" customWidth="1"/>
    <col min="5637" max="5637" width="15.140625" style="173" customWidth="1"/>
    <col min="5638" max="5638" width="20.85546875" style="173" customWidth="1"/>
    <col min="5639" max="5639" width="23.85546875" style="173" customWidth="1"/>
    <col min="5640" max="5640" width="19" style="173" customWidth="1"/>
    <col min="5641" max="5641" width="21.140625" style="173" customWidth="1"/>
    <col min="5642" max="5642" width="17" style="173" customWidth="1"/>
    <col min="5643" max="5643" width="21.5703125" style="173" customWidth="1"/>
    <col min="5644" max="5644" width="24.42578125" style="173" customWidth="1"/>
    <col min="5645" max="5888" width="9.140625" style="173"/>
    <col min="5889" max="5889" width="8" style="173" customWidth="1"/>
    <col min="5890" max="5890" width="21.140625" style="173" customWidth="1"/>
    <col min="5891" max="5891" width="21.5703125" style="173" customWidth="1"/>
    <col min="5892" max="5892" width="19.140625" style="173" customWidth="1"/>
    <col min="5893" max="5893" width="15.140625" style="173" customWidth="1"/>
    <col min="5894" max="5894" width="20.85546875" style="173" customWidth="1"/>
    <col min="5895" max="5895" width="23.85546875" style="173" customWidth="1"/>
    <col min="5896" max="5896" width="19" style="173" customWidth="1"/>
    <col min="5897" max="5897" width="21.140625" style="173" customWidth="1"/>
    <col min="5898" max="5898" width="17" style="173" customWidth="1"/>
    <col min="5899" max="5899" width="21.5703125" style="173" customWidth="1"/>
    <col min="5900" max="5900" width="24.42578125" style="173" customWidth="1"/>
    <col min="5901" max="6144" width="9.140625" style="173"/>
    <col min="6145" max="6145" width="8" style="173" customWidth="1"/>
    <col min="6146" max="6146" width="21.140625" style="173" customWidth="1"/>
    <col min="6147" max="6147" width="21.5703125" style="173" customWidth="1"/>
    <col min="6148" max="6148" width="19.140625" style="173" customWidth="1"/>
    <col min="6149" max="6149" width="15.140625" style="173" customWidth="1"/>
    <col min="6150" max="6150" width="20.85546875" style="173" customWidth="1"/>
    <col min="6151" max="6151" width="23.85546875" style="173" customWidth="1"/>
    <col min="6152" max="6152" width="19" style="173" customWidth="1"/>
    <col min="6153" max="6153" width="21.140625" style="173" customWidth="1"/>
    <col min="6154" max="6154" width="17" style="173" customWidth="1"/>
    <col min="6155" max="6155" width="21.5703125" style="173" customWidth="1"/>
    <col min="6156" max="6156" width="24.42578125" style="173" customWidth="1"/>
    <col min="6157" max="6400" width="9.140625" style="173"/>
    <col min="6401" max="6401" width="8" style="173" customWidth="1"/>
    <col min="6402" max="6402" width="21.140625" style="173" customWidth="1"/>
    <col min="6403" max="6403" width="21.5703125" style="173" customWidth="1"/>
    <col min="6404" max="6404" width="19.140625" style="173" customWidth="1"/>
    <col min="6405" max="6405" width="15.140625" style="173" customWidth="1"/>
    <col min="6406" max="6406" width="20.85546875" style="173" customWidth="1"/>
    <col min="6407" max="6407" width="23.85546875" style="173" customWidth="1"/>
    <col min="6408" max="6408" width="19" style="173" customWidth="1"/>
    <col min="6409" max="6409" width="21.140625" style="173" customWidth="1"/>
    <col min="6410" max="6410" width="17" style="173" customWidth="1"/>
    <col min="6411" max="6411" width="21.5703125" style="173" customWidth="1"/>
    <col min="6412" max="6412" width="24.42578125" style="173" customWidth="1"/>
    <col min="6413" max="6656" width="9.140625" style="173"/>
    <col min="6657" max="6657" width="8" style="173" customWidth="1"/>
    <col min="6658" max="6658" width="21.140625" style="173" customWidth="1"/>
    <col min="6659" max="6659" width="21.5703125" style="173" customWidth="1"/>
    <col min="6660" max="6660" width="19.140625" style="173" customWidth="1"/>
    <col min="6661" max="6661" width="15.140625" style="173" customWidth="1"/>
    <col min="6662" max="6662" width="20.85546875" style="173" customWidth="1"/>
    <col min="6663" max="6663" width="23.85546875" style="173" customWidth="1"/>
    <col min="6664" max="6664" width="19" style="173" customWidth="1"/>
    <col min="6665" max="6665" width="21.140625" style="173" customWidth="1"/>
    <col min="6666" max="6666" width="17" style="173" customWidth="1"/>
    <col min="6667" max="6667" width="21.5703125" style="173" customWidth="1"/>
    <col min="6668" max="6668" width="24.42578125" style="173" customWidth="1"/>
    <col min="6669" max="6912" width="9.140625" style="173"/>
    <col min="6913" max="6913" width="8" style="173" customWidth="1"/>
    <col min="6914" max="6914" width="21.140625" style="173" customWidth="1"/>
    <col min="6915" max="6915" width="21.5703125" style="173" customWidth="1"/>
    <col min="6916" max="6916" width="19.140625" style="173" customWidth="1"/>
    <col min="6917" max="6917" width="15.140625" style="173" customWidth="1"/>
    <col min="6918" max="6918" width="20.85546875" style="173" customWidth="1"/>
    <col min="6919" max="6919" width="23.85546875" style="173" customWidth="1"/>
    <col min="6920" max="6920" width="19" style="173" customWidth="1"/>
    <col min="6921" max="6921" width="21.140625" style="173" customWidth="1"/>
    <col min="6922" max="6922" width="17" style="173" customWidth="1"/>
    <col min="6923" max="6923" width="21.5703125" style="173" customWidth="1"/>
    <col min="6924" max="6924" width="24.42578125" style="173" customWidth="1"/>
    <col min="6925" max="7168" width="9.140625" style="173"/>
    <col min="7169" max="7169" width="8" style="173" customWidth="1"/>
    <col min="7170" max="7170" width="21.140625" style="173" customWidth="1"/>
    <col min="7171" max="7171" width="21.5703125" style="173" customWidth="1"/>
    <col min="7172" max="7172" width="19.140625" style="173" customWidth="1"/>
    <col min="7173" max="7173" width="15.140625" style="173" customWidth="1"/>
    <col min="7174" max="7174" width="20.85546875" style="173" customWidth="1"/>
    <col min="7175" max="7175" width="23.85546875" style="173" customWidth="1"/>
    <col min="7176" max="7176" width="19" style="173" customWidth="1"/>
    <col min="7177" max="7177" width="21.140625" style="173" customWidth="1"/>
    <col min="7178" max="7178" width="17" style="173" customWidth="1"/>
    <col min="7179" max="7179" width="21.5703125" style="173" customWidth="1"/>
    <col min="7180" max="7180" width="24.42578125" style="173" customWidth="1"/>
    <col min="7181" max="7424" width="9.140625" style="173"/>
    <col min="7425" max="7425" width="8" style="173" customWidth="1"/>
    <col min="7426" max="7426" width="21.140625" style="173" customWidth="1"/>
    <col min="7427" max="7427" width="21.5703125" style="173" customWidth="1"/>
    <col min="7428" max="7428" width="19.140625" style="173" customWidth="1"/>
    <col min="7429" max="7429" width="15.140625" style="173" customWidth="1"/>
    <col min="7430" max="7430" width="20.85546875" style="173" customWidth="1"/>
    <col min="7431" max="7431" width="23.85546875" style="173" customWidth="1"/>
    <col min="7432" max="7432" width="19" style="173" customWidth="1"/>
    <col min="7433" max="7433" width="21.140625" style="173" customWidth="1"/>
    <col min="7434" max="7434" width="17" style="173" customWidth="1"/>
    <col min="7435" max="7435" width="21.5703125" style="173" customWidth="1"/>
    <col min="7436" max="7436" width="24.42578125" style="173" customWidth="1"/>
    <col min="7437" max="7680" width="9.140625" style="173"/>
    <col min="7681" max="7681" width="8" style="173" customWidth="1"/>
    <col min="7682" max="7682" width="21.140625" style="173" customWidth="1"/>
    <col min="7683" max="7683" width="21.5703125" style="173" customWidth="1"/>
    <col min="7684" max="7684" width="19.140625" style="173" customWidth="1"/>
    <col min="7685" max="7685" width="15.140625" style="173" customWidth="1"/>
    <col min="7686" max="7686" width="20.85546875" style="173" customWidth="1"/>
    <col min="7687" max="7687" width="23.85546875" style="173" customWidth="1"/>
    <col min="7688" max="7688" width="19" style="173" customWidth="1"/>
    <col min="7689" max="7689" width="21.140625" style="173" customWidth="1"/>
    <col min="7690" max="7690" width="17" style="173" customWidth="1"/>
    <col min="7691" max="7691" width="21.5703125" style="173" customWidth="1"/>
    <col min="7692" max="7692" width="24.42578125" style="173" customWidth="1"/>
    <col min="7693" max="7936" width="9.140625" style="173"/>
    <col min="7937" max="7937" width="8" style="173" customWidth="1"/>
    <col min="7938" max="7938" width="21.140625" style="173" customWidth="1"/>
    <col min="7939" max="7939" width="21.5703125" style="173" customWidth="1"/>
    <col min="7940" max="7940" width="19.140625" style="173" customWidth="1"/>
    <col min="7941" max="7941" width="15.140625" style="173" customWidth="1"/>
    <col min="7942" max="7942" width="20.85546875" style="173" customWidth="1"/>
    <col min="7943" max="7943" width="23.85546875" style="173" customWidth="1"/>
    <col min="7944" max="7944" width="19" style="173" customWidth="1"/>
    <col min="7945" max="7945" width="21.140625" style="173" customWidth="1"/>
    <col min="7946" max="7946" width="17" style="173" customWidth="1"/>
    <col min="7947" max="7947" width="21.5703125" style="173" customWidth="1"/>
    <col min="7948" max="7948" width="24.42578125" style="173" customWidth="1"/>
    <col min="7949" max="8192" width="9.140625" style="173"/>
    <col min="8193" max="8193" width="8" style="173" customWidth="1"/>
    <col min="8194" max="8194" width="21.140625" style="173" customWidth="1"/>
    <col min="8195" max="8195" width="21.5703125" style="173" customWidth="1"/>
    <col min="8196" max="8196" width="19.140625" style="173" customWidth="1"/>
    <col min="8197" max="8197" width="15.140625" style="173" customWidth="1"/>
    <col min="8198" max="8198" width="20.85546875" style="173" customWidth="1"/>
    <col min="8199" max="8199" width="23.85546875" style="173" customWidth="1"/>
    <col min="8200" max="8200" width="19" style="173" customWidth="1"/>
    <col min="8201" max="8201" width="21.140625" style="173" customWidth="1"/>
    <col min="8202" max="8202" width="17" style="173" customWidth="1"/>
    <col min="8203" max="8203" width="21.5703125" style="173" customWidth="1"/>
    <col min="8204" max="8204" width="24.42578125" style="173" customWidth="1"/>
    <col min="8205" max="8448" width="9.140625" style="173"/>
    <col min="8449" max="8449" width="8" style="173" customWidth="1"/>
    <col min="8450" max="8450" width="21.140625" style="173" customWidth="1"/>
    <col min="8451" max="8451" width="21.5703125" style="173" customWidth="1"/>
    <col min="8452" max="8452" width="19.140625" style="173" customWidth="1"/>
    <col min="8453" max="8453" width="15.140625" style="173" customWidth="1"/>
    <col min="8454" max="8454" width="20.85546875" style="173" customWidth="1"/>
    <col min="8455" max="8455" width="23.85546875" style="173" customWidth="1"/>
    <col min="8456" max="8456" width="19" style="173" customWidth="1"/>
    <col min="8457" max="8457" width="21.140625" style="173" customWidth="1"/>
    <col min="8458" max="8458" width="17" style="173" customWidth="1"/>
    <col min="8459" max="8459" width="21.5703125" style="173" customWidth="1"/>
    <col min="8460" max="8460" width="24.42578125" style="173" customWidth="1"/>
    <col min="8461" max="8704" width="9.140625" style="173"/>
    <col min="8705" max="8705" width="8" style="173" customWidth="1"/>
    <col min="8706" max="8706" width="21.140625" style="173" customWidth="1"/>
    <col min="8707" max="8707" width="21.5703125" style="173" customWidth="1"/>
    <col min="8708" max="8708" width="19.140625" style="173" customWidth="1"/>
    <col min="8709" max="8709" width="15.140625" style="173" customWidth="1"/>
    <col min="8710" max="8710" width="20.85546875" style="173" customWidth="1"/>
    <col min="8711" max="8711" width="23.85546875" style="173" customWidth="1"/>
    <col min="8712" max="8712" width="19" style="173" customWidth="1"/>
    <col min="8713" max="8713" width="21.140625" style="173" customWidth="1"/>
    <col min="8714" max="8714" width="17" style="173" customWidth="1"/>
    <col min="8715" max="8715" width="21.5703125" style="173" customWidth="1"/>
    <col min="8716" max="8716" width="24.42578125" style="173" customWidth="1"/>
    <col min="8717" max="8960" width="9.140625" style="173"/>
    <col min="8961" max="8961" width="8" style="173" customWidth="1"/>
    <col min="8962" max="8962" width="21.140625" style="173" customWidth="1"/>
    <col min="8963" max="8963" width="21.5703125" style="173" customWidth="1"/>
    <col min="8964" max="8964" width="19.140625" style="173" customWidth="1"/>
    <col min="8965" max="8965" width="15.140625" style="173" customWidth="1"/>
    <col min="8966" max="8966" width="20.85546875" style="173" customWidth="1"/>
    <col min="8967" max="8967" width="23.85546875" style="173" customWidth="1"/>
    <col min="8968" max="8968" width="19" style="173" customWidth="1"/>
    <col min="8969" max="8969" width="21.140625" style="173" customWidth="1"/>
    <col min="8970" max="8970" width="17" style="173" customWidth="1"/>
    <col min="8971" max="8971" width="21.5703125" style="173" customWidth="1"/>
    <col min="8972" max="8972" width="24.42578125" style="173" customWidth="1"/>
    <col min="8973" max="9216" width="9.140625" style="173"/>
    <col min="9217" max="9217" width="8" style="173" customWidth="1"/>
    <col min="9218" max="9218" width="21.140625" style="173" customWidth="1"/>
    <col min="9219" max="9219" width="21.5703125" style="173" customWidth="1"/>
    <col min="9220" max="9220" width="19.140625" style="173" customWidth="1"/>
    <col min="9221" max="9221" width="15.140625" style="173" customWidth="1"/>
    <col min="9222" max="9222" width="20.85546875" style="173" customWidth="1"/>
    <col min="9223" max="9223" width="23.85546875" style="173" customWidth="1"/>
    <col min="9224" max="9224" width="19" style="173" customWidth="1"/>
    <col min="9225" max="9225" width="21.140625" style="173" customWidth="1"/>
    <col min="9226" max="9226" width="17" style="173" customWidth="1"/>
    <col min="9227" max="9227" width="21.5703125" style="173" customWidth="1"/>
    <col min="9228" max="9228" width="24.42578125" style="173" customWidth="1"/>
    <col min="9229" max="9472" width="9.140625" style="173"/>
    <col min="9473" max="9473" width="8" style="173" customWidth="1"/>
    <col min="9474" max="9474" width="21.140625" style="173" customWidth="1"/>
    <col min="9475" max="9475" width="21.5703125" style="173" customWidth="1"/>
    <col min="9476" max="9476" width="19.140625" style="173" customWidth="1"/>
    <col min="9477" max="9477" width="15.140625" style="173" customWidth="1"/>
    <col min="9478" max="9478" width="20.85546875" style="173" customWidth="1"/>
    <col min="9479" max="9479" width="23.85546875" style="173" customWidth="1"/>
    <col min="9480" max="9480" width="19" style="173" customWidth="1"/>
    <col min="9481" max="9481" width="21.140625" style="173" customWidth="1"/>
    <col min="9482" max="9482" width="17" style="173" customWidth="1"/>
    <col min="9483" max="9483" width="21.5703125" style="173" customWidth="1"/>
    <col min="9484" max="9484" width="24.42578125" style="173" customWidth="1"/>
    <col min="9485" max="9728" width="9.140625" style="173"/>
    <col min="9729" max="9729" width="8" style="173" customWidth="1"/>
    <col min="9730" max="9730" width="21.140625" style="173" customWidth="1"/>
    <col min="9731" max="9731" width="21.5703125" style="173" customWidth="1"/>
    <col min="9732" max="9732" width="19.140625" style="173" customWidth="1"/>
    <col min="9733" max="9733" width="15.140625" style="173" customWidth="1"/>
    <col min="9734" max="9734" width="20.85546875" style="173" customWidth="1"/>
    <col min="9735" max="9735" width="23.85546875" style="173" customWidth="1"/>
    <col min="9736" max="9736" width="19" style="173" customWidth="1"/>
    <col min="9737" max="9737" width="21.140625" style="173" customWidth="1"/>
    <col min="9738" max="9738" width="17" style="173" customWidth="1"/>
    <col min="9739" max="9739" width="21.5703125" style="173" customWidth="1"/>
    <col min="9740" max="9740" width="24.42578125" style="173" customWidth="1"/>
    <col min="9741" max="9984" width="9.140625" style="173"/>
    <col min="9985" max="9985" width="8" style="173" customWidth="1"/>
    <col min="9986" max="9986" width="21.140625" style="173" customWidth="1"/>
    <col min="9987" max="9987" width="21.5703125" style="173" customWidth="1"/>
    <col min="9988" max="9988" width="19.140625" style="173" customWidth="1"/>
    <col min="9989" max="9989" width="15.140625" style="173" customWidth="1"/>
    <col min="9990" max="9990" width="20.85546875" style="173" customWidth="1"/>
    <col min="9991" max="9991" width="23.85546875" style="173" customWidth="1"/>
    <col min="9992" max="9992" width="19" style="173" customWidth="1"/>
    <col min="9993" max="9993" width="21.140625" style="173" customWidth="1"/>
    <col min="9994" max="9994" width="17" style="173" customWidth="1"/>
    <col min="9995" max="9995" width="21.5703125" style="173" customWidth="1"/>
    <col min="9996" max="9996" width="24.42578125" style="173" customWidth="1"/>
    <col min="9997" max="10240" width="9.140625" style="173"/>
    <col min="10241" max="10241" width="8" style="173" customWidth="1"/>
    <col min="10242" max="10242" width="21.140625" style="173" customWidth="1"/>
    <col min="10243" max="10243" width="21.5703125" style="173" customWidth="1"/>
    <col min="10244" max="10244" width="19.140625" style="173" customWidth="1"/>
    <col min="10245" max="10245" width="15.140625" style="173" customWidth="1"/>
    <col min="10246" max="10246" width="20.85546875" style="173" customWidth="1"/>
    <col min="10247" max="10247" width="23.85546875" style="173" customWidth="1"/>
    <col min="10248" max="10248" width="19" style="173" customWidth="1"/>
    <col min="10249" max="10249" width="21.140625" style="173" customWidth="1"/>
    <col min="10250" max="10250" width="17" style="173" customWidth="1"/>
    <col min="10251" max="10251" width="21.5703125" style="173" customWidth="1"/>
    <col min="10252" max="10252" width="24.42578125" style="173" customWidth="1"/>
    <col min="10253" max="10496" width="9.140625" style="173"/>
    <col min="10497" max="10497" width="8" style="173" customWidth="1"/>
    <col min="10498" max="10498" width="21.140625" style="173" customWidth="1"/>
    <col min="10499" max="10499" width="21.5703125" style="173" customWidth="1"/>
    <col min="10500" max="10500" width="19.140625" style="173" customWidth="1"/>
    <col min="10501" max="10501" width="15.140625" style="173" customWidth="1"/>
    <col min="10502" max="10502" width="20.85546875" style="173" customWidth="1"/>
    <col min="10503" max="10503" width="23.85546875" style="173" customWidth="1"/>
    <col min="10504" max="10504" width="19" style="173" customWidth="1"/>
    <col min="10505" max="10505" width="21.140625" style="173" customWidth="1"/>
    <col min="10506" max="10506" width="17" style="173" customWidth="1"/>
    <col min="10507" max="10507" width="21.5703125" style="173" customWidth="1"/>
    <col min="10508" max="10508" width="24.42578125" style="173" customWidth="1"/>
    <col min="10509" max="10752" width="9.140625" style="173"/>
    <col min="10753" max="10753" width="8" style="173" customWidth="1"/>
    <col min="10754" max="10754" width="21.140625" style="173" customWidth="1"/>
    <col min="10755" max="10755" width="21.5703125" style="173" customWidth="1"/>
    <col min="10756" max="10756" width="19.140625" style="173" customWidth="1"/>
    <col min="10757" max="10757" width="15.140625" style="173" customWidth="1"/>
    <col min="10758" max="10758" width="20.85546875" style="173" customWidth="1"/>
    <col min="10759" max="10759" width="23.85546875" style="173" customWidth="1"/>
    <col min="10760" max="10760" width="19" style="173" customWidth="1"/>
    <col min="10761" max="10761" width="21.140625" style="173" customWidth="1"/>
    <col min="10762" max="10762" width="17" style="173" customWidth="1"/>
    <col min="10763" max="10763" width="21.5703125" style="173" customWidth="1"/>
    <col min="10764" max="10764" width="24.42578125" style="173" customWidth="1"/>
    <col min="10765" max="11008" width="9.140625" style="173"/>
    <col min="11009" max="11009" width="8" style="173" customWidth="1"/>
    <col min="11010" max="11010" width="21.140625" style="173" customWidth="1"/>
    <col min="11011" max="11011" width="21.5703125" style="173" customWidth="1"/>
    <col min="11012" max="11012" width="19.140625" style="173" customWidth="1"/>
    <col min="11013" max="11013" width="15.140625" style="173" customWidth="1"/>
    <col min="11014" max="11014" width="20.85546875" style="173" customWidth="1"/>
    <col min="11015" max="11015" width="23.85546875" style="173" customWidth="1"/>
    <col min="11016" max="11016" width="19" style="173" customWidth="1"/>
    <col min="11017" max="11017" width="21.140625" style="173" customWidth="1"/>
    <col min="11018" max="11018" width="17" style="173" customWidth="1"/>
    <col min="11019" max="11019" width="21.5703125" style="173" customWidth="1"/>
    <col min="11020" max="11020" width="24.42578125" style="173" customWidth="1"/>
    <col min="11021" max="11264" width="9.140625" style="173"/>
    <col min="11265" max="11265" width="8" style="173" customWidth="1"/>
    <col min="11266" max="11266" width="21.140625" style="173" customWidth="1"/>
    <col min="11267" max="11267" width="21.5703125" style="173" customWidth="1"/>
    <col min="11268" max="11268" width="19.140625" style="173" customWidth="1"/>
    <col min="11269" max="11269" width="15.140625" style="173" customWidth="1"/>
    <col min="11270" max="11270" width="20.85546875" style="173" customWidth="1"/>
    <col min="11271" max="11271" width="23.85546875" style="173" customWidth="1"/>
    <col min="11272" max="11272" width="19" style="173" customWidth="1"/>
    <col min="11273" max="11273" width="21.140625" style="173" customWidth="1"/>
    <col min="11274" max="11274" width="17" style="173" customWidth="1"/>
    <col min="11275" max="11275" width="21.5703125" style="173" customWidth="1"/>
    <col min="11276" max="11276" width="24.42578125" style="173" customWidth="1"/>
    <col min="11277" max="11520" width="9.140625" style="173"/>
    <col min="11521" max="11521" width="8" style="173" customWidth="1"/>
    <col min="11522" max="11522" width="21.140625" style="173" customWidth="1"/>
    <col min="11523" max="11523" width="21.5703125" style="173" customWidth="1"/>
    <col min="11524" max="11524" width="19.140625" style="173" customWidth="1"/>
    <col min="11525" max="11525" width="15.140625" style="173" customWidth="1"/>
    <col min="11526" max="11526" width="20.85546875" style="173" customWidth="1"/>
    <col min="11527" max="11527" width="23.85546875" style="173" customWidth="1"/>
    <col min="11528" max="11528" width="19" style="173" customWidth="1"/>
    <col min="11529" max="11529" width="21.140625" style="173" customWidth="1"/>
    <col min="11530" max="11530" width="17" style="173" customWidth="1"/>
    <col min="11531" max="11531" width="21.5703125" style="173" customWidth="1"/>
    <col min="11532" max="11532" width="24.42578125" style="173" customWidth="1"/>
    <col min="11533" max="11776" width="9.140625" style="173"/>
    <col min="11777" max="11777" width="8" style="173" customWidth="1"/>
    <col min="11778" max="11778" width="21.140625" style="173" customWidth="1"/>
    <col min="11779" max="11779" width="21.5703125" style="173" customWidth="1"/>
    <col min="11780" max="11780" width="19.140625" style="173" customWidth="1"/>
    <col min="11781" max="11781" width="15.140625" style="173" customWidth="1"/>
    <col min="11782" max="11782" width="20.85546875" style="173" customWidth="1"/>
    <col min="11783" max="11783" width="23.85546875" style="173" customWidth="1"/>
    <col min="11784" max="11784" width="19" style="173" customWidth="1"/>
    <col min="11785" max="11785" width="21.140625" style="173" customWidth="1"/>
    <col min="11786" max="11786" width="17" style="173" customWidth="1"/>
    <col min="11787" max="11787" width="21.5703125" style="173" customWidth="1"/>
    <col min="11788" max="11788" width="24.42578125" style="173" customWidth="1"/>
    <col min="11789" max="12032" width="9.140625" style="173"/>
    <col min="12033" max="12033" width="8" style="173" customWidth="1"/>
    <col min="12034" max="12034" width="21.140625" style="173" customWidth="1"/>
    <col min="12035" max="12035" width="21.5703125" style="173" customWidth="1"/>
    <col min="12036" max="12036" width="19.140625" style="173" customWidth="1"/>
    <col min="12037" max="12037" width="15.140625" style="173" customWidth="1"/>
    <col min="12038" max="12038" width="20.85546875" style="173" customWidth="1"/>
    <col min="12039" max="12039" width="23.85546875" style="173" customWidth="1"/>
    <col min="12040" max="12040" width="19" style="173" customWidth="1"/>
    <col min="12041" max="12041" width="21.140625" style="173" customWidth="1"/>
    <col min="12042" max="12042" width="17" style="173" customWidth="1"/>
    <col min="12043" max="12043" width="21.5703125" style="173" customWidth="1"/>
    <col min="12044" max="12044" width="24.42578125" style="173" customWidth="1"/>
    <col min="12045" max="12288" width="9.140625" style="173"/>
    <col min="12289" max="12289" width="8" style="173" customWidth="1"/>
    <col min="12290" max="12290" width="21.140625" style="173" customWidth="1"/>
    <col min="12291" max="12291" width="21.5703125" style="173" customWidth="1"/>
    <col min="12292" max="12292" width="19.140625" style="173" customWidth="1"/>
    <col min="12293" max="12293" width="15.140625" style="173" customWidth="1"/>
    <col min="12294" max="12294" width="20.85546875" style="173" customWidth="1"/>
    <col min="12295" max="12295" width="23.85546875" style="173" customWidth="1"/>
    <col min="12296" max="12296" width="19" style="173" customWidth="1"/>
    <col min="12297" max="12297" width="21.140625" style="173" customWidth="1"/>
    <col min="12298" max="12298" width="17" style="173" customWidth="1"/>
    <col min="12299" max="12299" width="21.5703125" style="173" customWidth="1"/>
    <col min="12300" max="12300" width="24.42578125" style="173" customWidth="1"/>
    <col min="12301" max="12544" width="9.140625" style="173"/>
    <col min="12545" max="12545" width="8" style="173" customWidth="1"/>
    <col min="12546" max="12546" width="21.140625" style="173" customWidth="1"/>
    <col min="12547" max="12547" width="21.5703125" style="173" customWidth="1"/>
    <col min="12548" max="12548" width="19.140625" style="173" customWidth="1"/>
    <col min="12549" max="12549" width="15.140625" style="173" customWidth="1"/>
    <col min="12550" max="12550" width="20.85546875" style="173" customWidth="1"/>
    <col min="12551" max="12551" width="23.85546875" style="173" customWidth="1"/>
    <col min="12552" max="12552" width="19" style="173" customWidth="1"/>
    <col min="12553" max="12553" width="21.140625" style="173" customWidth="1"/>
    <col min="12554" max="12554" width="17" style="173" customWidth="1"/>
    <col min="12555" max="12555" width="21.5703125" style="173" customWidth="1"/>
    <col min="12556" max="12556" width="24.42578125" style="173" customWidth="1"/>
    <col min="12557" max="12800" width="9.140625" style="173"/>
    <col min="12801" max="12801" width="8" style="173" customWidth="1"/>
    <col min="12802" max="12802" width="21.140625" style="173" customWidth="1"/>
    <col min="12803" max="12803" width="21.5703125" style="173" customWidth="1"/>
    <col min="12804" max="12804" width="19.140625" style="173" customWidth="1"/>
    <col min="12805" max="12805" width="15.140625" style="173" customWidth="1"/>
    <col min="12806" max="12806" width="20.85546875" style="173" customWidth="1"/>
    <col min="12807" max="12807" width="23.85546875" style="173" customWidth="1"/>
    <col min="12808" max="12808" width="19" style="173" customWidth="1"/>
    <col min="12809" max="12809" width="21.140625" style="173" customWidth="1"/>
    <col min="12810" max="12810" width="17" style="173" customWidth="1"/>
    <col min="12811" max="12811" width="21.5703125" style="173" customWidth="1"/>
    <col min="12812" max="12812" width="24.42578125" style="173" customWidth="1"/>
    <col min="12813" max="13056" width="9.140625" style="173"/>
    <col min="13057" max="13057" width="8" style="173" customWidth="1"/>
    <col min="13058" max="13058" width="21.140625" style="173" customWidth="1"/>
    <col min="13059" max="13059" width="21.5703125" style="173" customWidth="1"/>
    <col min="13060" max="13060" width="19.140625" style="173" customWidth="1"/>
    <col min="13061" max="13061" width="15.140625" style="173" customWidth="1"/>
    <col min="13062" max="13062" width="20.85546875" style="173" customWidth="1"/>
    <col min="13063" max="13063" width="23.85546875" style="173" customWidth="1"/>
    <col min="13064" max="13064" width="19" style="173" customWidth="1"/>
    <col min="13065" max="13065" width="21.140625" style="173" customWidth="1"/>
    <col min="13066" max="13066" width="17" style="173" customWidth="1"/>
    <col min="13067" max="13067" width="21.5703125" style="173" customWidth="1"/>
    <col min="13068" max="13068" width="24.42578125" style="173" customWidth="1"/>
    <col min="13069" max="13312" width="9.140625" style="173"/>
    <col min="13313" max="13313" width="8" style="173" customWidth="1"/>
    <col min="13314" max="13314" width="21.140625" style="173" customWidth="1"/>
    <col min="13315" max="13315" width="21.5703125" style="173" customWidth="1"/>
    <col min="13316" max="13316" width="19.140625" style="173" customWidth="1"/>
    <col min="13317" max="13317" width="15.140625" style="173" customWidth="1"/>
    <col min="13318" max="13318" width="20.85546875" style="173" customWidth="1"/>
    <col min="13319" max="13319" width="23.85546875" style="173" customWidth="1"/>
    <col min="13320" max="13320" width="19" style="173" customWidth="1"/>
    <col min="13321" max="13321" width="21.140625" style="173" customWidth="1"/>
    <col min="13322" max="13322" width="17" style="173" customWidth="1"/>
    <col min="13323" max="13323" width="21.5703125" style="173" customWidth="1"/>
    <col min="13324" max="13324" width="24.42578125" style="173" customWidth="1"/>
    <col min="13325" max="13568" width="9.140625" style="173"/>
    <col min="13569" max="13569" width="8" style="173" customWidth="1"/>
    <col min="13570" max="13570" width="21.140625" style="173" customWidth="1"/>
    <col min="13571" max="13571" width="21.5703125" style="173" customWidth="1"/>
    <col min="13572" max="13572" width="19.140625" style="173" customWidth="1"/>
    <col min="13573" max="13573" width="15.140625" style="173" customWidth="1"/>
    <col min="13574" max="13574" width="20.85546875" style="173" customWidth="1"/>
    <col min="13575" max="13575" width="23.85546875" style="173" customWidth="1"/>
    <col min="13576" max="13576" width="19" style="173" customWidth="1"/>
    <col min="13577" max="13577" width="21.140625" style="173" customWidth="1"/>
    <col min="13578" max="13578" width="17" style="173" customWidth="1"/>
    <col min="13579" max="13579" width="21.5703125" style="173" customWidth="1"/>
    <col min="13580" max="13580" width="24.42578125" style="173" customWidth="1"/>
    <col min="13581" max="13824" width="9.140625" style="173"/>
    <col min="13825" max="13825" width="8" style="173" customWidth="1"/>
    <col min="13826" max="13826" width="21.140625" style="173" customWidth="1"/>
    <col min="13827" max="13827" width="21.5703125" style="173" customWidth="1"/>
    <col min="13828" max="13828" width="19.140625" style="173" customWidth="1"/>
    <col min="13829" max="13829" width="15.140625" style="173" customWidth="1"/>
    <col min="13830" max="13830" width="20.85546875" style="173" customWidth="1"/>
    <col min="13831" max="13831" width="23.85546875" style="173" customWidth="1"/>
    <col min="13832" max="13832" width="19" style="173" customWidth="1"/>
    <col min="13833" max="13833" width="21.140625" style="173" customWidth="1"/>
    <col min="13834" max="13834" width="17" style="173" customWidth="1"/>
    <col min="13835" max="13835" width="21.5703125" style="173" customWidth="1"/>
    <col min="13836" max="13836" width="24.42578125" style="173" customWidth="1"/>
    <col min="13837" max="14080" width="9.140625" style="173"/>
    <col min="14081" max="14081" width="8" style="173" customWidth="1"/>
    <col min="14082" max="14082" width="21.140625" style="173" customWidth="1"/>
    <col min="14083" max="14083" width="21.5703125" style="173" customWidth="1"/>
    <col min="14084" max="14084" width="19.140625" style="173" customWidth="1"/>
    <col min="14085" max="14085" width="15.140625" style="173" customWidth="1"/>
    <col min="14086" max="14086" width="20.85546875" style="173" customWidth="1"/>
    <col min="14087" max="14087" width="23.85546875" style="173" customWidth="1"/>
    <col min="14088" max="14088" width="19" style="173" customWidth="1"/>
    <col min="14089" max="14089" width="21.140625" style="173" customWidth="1"/>
    <col min="14090" max="14090" width="17" style="173" customWidth="1"/>
    <col min="14091" max="14091" width="21.5703125" style="173" customWidth="1"/>
    <col min="14092" max="14092" width="24.42578125" style="173" customWidth="1"/>
    <col min="14093" max="14336" width="9.140625" style="173"/>
    <col min="14337" max="14337" width="8" style="173" customWidth="1"/>
    <col min="14338" max="14338" width="21.140625" style="173" customWidth="1"/>
    <col min="14339" max="14339" width="21.5703125" style="173" customWidth="1"/>
    <col min="14340" max="14340" width="19.140625" style="173" customWidth="1"/>
    <col min="14341" max="14341" width="15.140625" style="173" customWidth="1"/>
    <col min="14342" max="14342" width="20.85546875" style="173" customWidth="1"/>
    <col min="14343" max="14343" width="23.85546875" style="173" customWidth="1"/>
    <col min="14344" max="14344" width="19" style="173" customWidth="1"/>
    <col min="14345" max="14345" width="21.140625" style="173" customWidth="1"/>
    <col min="14346" max="14346" width="17" style="173" customWidth="1"/>
    <col min="14347" max="14347" width="21.5703125" style="173" customWidth="1"/>
    <col min="14348" max="14348" width="24.42578125" style="173" customWidth="1"/>
    <col min="14349" max="14592" width="9.140625" style="173"/>
    <col min="14593" max="14593" width="8" style="173" customWidth="1"/>
    <col min="14594" max="14594" width="21.140625" style="173" customWidth="1"/>
    <col min="14595" max="14595" width="21.5703125" style="173" customWidth="1"/>
    <col min="14596" max="14596" width="19.140625" style="173" customWidth="1"/>
    <col min="14597" max="14597" width="15.140625" style="173" customWidth="1"/>
    <col min="14598" max="14598" width="20.85546875" style="173" customWidth="1"/>
    <col min="14599" max="14599" width="23.85546875" style="173" customWidth="1"/>
    <col min="14600" max="14600" width="19" style="173" customWidth="1"/>
    <col min="14601" max="14601" width="21.140625" style="173" customWidth="1"/>
    <col min="14602" max="14602" width="17" style="173" customWidth="1"/>
    <col min="14603" max="14603" width="21.5703125" style="173" customWidth="1"/>
    <col min="14604" max="14604" width="24.42578125" style="173" customWidth="1"/>
    <col min="14605" max="14848" width="9.140625" style="173"/>
    <col min="14849" max="14849" width="8" style="173" customWidth="1"/>
    <col min="14850" max="14850" width="21.140625" style="173" customWidth="1"/>
    <col min="14851" max="14851" width="21.5703125" style="173" customWidth="1"/>
    <col min="14852" max="14852" width="19.140625" style="173" customWidth="1"/>
    <col min="14853" max="14853" width="15.140625" style="173" customWidth="1"/>
    <col min="14854" max="14854" width="20.85546875" style="173" customWidth="1"/>
    <col min="14855" max="14855" width="23.85546875" style="173" customWidth="1"/>
    <col min="14856" max="14856" width="19" style="173" customWidth="1"/>
    <col min="14857" max="14857" width="21.140625" style="173" customWidth="1"/>
    <col min="14858" max="14858" width="17" style="173" customWidth="1"/>
    <col min="14859" max="14859" width="21.5703125" style="173" customWidth="1"/>
    <col min="14860" max="14860" width="24.42578125" style="173" customWidth="1"/>
    <col min="14861" max="15104" width="9.140625" style="173"/>
    <col min="15105" max="15105" width="8" style="173" customWidth="1"/>
    <col min="15106" max="15106" width="21.140625" style="173" customWidth="1"/>
    <col min="15107" max="15107" width="21.5703125" style="173" customWidth="1"/>
    <col min="15108" max="15108" width="19.140625" style="173" customWidth="1"/>
    <col min="15109" max="15109" width="15.140625" style="173" customWidth="1"/>
    <col min="15110" max="15110" width="20.85546875" style="173" customWidth="1"/>
    <col min="15111" max="15111" width="23.85546875" style="173" customWidth="1"/>
    <col min="15112" max="15112" width="19" style="173" customWidth="1"/>
    <col min="15113" max="15113" width="21.140625" style="173" customWidth="1"/>
    <col min="15114" max="15114" width="17" style="173" customWidth="1"/>
    <col min="15115" max="15115" width="21.5703125" style="173" customWidth="1"/>
    <col min="15116" max="15116" width="24.42578125" style="173" customWidth="1"/>
    <col min="15117" max="15360" width="9.140625" style="173"/>
    <col min="15361" max="15361" width="8" style="173" customWidth="1"/>
    <col min="15362" max="15362" width="21.140625" style="173" customWidth="1"/>
    <col min="15363" max="15363" width="21.5703125" style="173" customWidth="1"/>
    <col min="15364" max="15364" width="19.140625" style="173" customWidth="1"/>
    <col min="15365" max="15365" width="15.140625" style="173" customWidth="1"/>
    <col min="15366" max="15366" width="20.85546875" style="173" customWidth="1"/>
    <col min="15367" max="15367" width="23.85546875" style="173" customWidth="1"/>
    <col min="15368" max="15368" width="19" style="173" customWidth="1"/>
    <col min="15369" max="15369" width="21.140625" style="173" customWidth="1"/>
    <col min="15370" max="15370" width="17" style="173" customWidth="1"/>
    <col min="15371" max="15371" width="21.5703125" style="173" customWidth="1"/>
    <col min="15372" max="15372" width="24.42578125" style="173" customWidth="1"/>
    <col min="15373" max="15616" width="9.140625" style="173"/>
    <col min="15617" max="15617" width="8" style="173" customWidth="1"/>
    <col min="15618" max="15618" width="21.140625" style="173" customWidth="1"/>
    <col min="15619" max="15619" width="21.5703125" style="173" customWidth="1"/>
    <col min="15620" max="15620" width="19.140625" style="173" customWidth="1"/>
    <col min="15621" max="15621" width="15.140625" style="173" customWidth="1"/>
    <col min="15622" max="15622" width="20.85546875" style="173" customWidth="1"/>
    <col min="15623" max="15623" width="23.85546875" style="173" customWidth="1"/>
    <col min="15624" max="15624" width="19" style="173" customWidth="1"/>
    <col min="15625" max="15625" width="21.140625" style="173" customWidth="1"/>
    <col min="15626" max="15626" width="17" style="173" customWidth="1"/>
    <col min="15627" max="15627" width="21.5703125" style="173" customWidth="1"/>
    <col min="15628" max="15628" width="24.42578125" style="173" customWidth="1"/>
    <col min="15629" max="15872" width="9.140625" style="173"/>
    <col min="15873" max="15873" width="8" style="173" customWidth="1"/>
    <col min="15874" max="15874" width="21.140625" style="173" customWidth="1"/>
    <col min="15875" max="15875" width="21.5703125" style="173" customWidth="1"/>
    <col min="15876" max="15876" width="19.140625" style="173" customWidth="1"/>
    <col min="15877" max="15877" width="15.140625" style="173" customWidth="1"/>
    <col min="15878" max="15878" width="20.85546875" style="173" customWidth="1"/>
    <col min="15879" max="15879" width="23.85546875" style="173" customWidth="1"/>
    <col min="15880" max="15880" width="19" style="173" customWidth="1"/>
    <col min="15881" max="15881" width="21.140625" style="173" customWidth="1"/>
    <col min="15882" max="15882" width="17" style="173" customWidth="1"/>
    <col min="15883" max="15883" width="21.5703125" style="173" customWidth="1"/>
    <col min="15884" max="15884" width="24.42578125" style="173" customWidth="1"/>
    <col min="15885" max="16128" width="9.140625" style="173"/>
    <col min="16129" max="16129" width="8" style="173" customWidth="1"/>
    <col min="16130" max="16130" width="21.140625" style="173" customWidth="1"/>
    <col min="16131" max="16131" width="21.5703125" style="173" customWidth="1"/>
    <col min="16132" max="16132" width="19.140625" style="173" customWidth="1"/>
    <col min="16133" max="16133" width="15.140625" style="173" customWidth="1"/>
    <col min="16134" max="16134" width="20.85546875" style="173" customWidth="1"/>
    <col min="16135" max="16135" width="23.85546875" style="173" customWidth="1"/>
    <col min="16136" max="16136" width="19" style="173" customWidth="1"/>
    <col min="16137" max="16137" width="21.140625" style="173" customWidth="1"/>
    <col min="16138" max="16138" width="17" style="173" customWidth="1"/>
    <col min="16139" max="16139" width="21.5703125" style="173" customWidth="1"/>
    <col min="16140" max="16140" width="24.42578125" style="173" customWidth="1"/>
    <col min="16141" max="16384" width="9.140625" style="173"/>
  </cols>
  <sheetData>
    <row r="1" spans="1:13" customFormat="1" ht="15" x14ac:dyDescent="0.2">
      <c r="A1" s="129" t="s">
        <v>444</v>
      </c>
      <c r="B1" s="129"/>
      <c r="C1" s="130"/>
      <c r="D1" s="130"/>
      <c r="E1" s="130"/>
      <c r="F1" s="130"/>
      <c r="G1" s="130"/>
      <c r="H1" s="130"/>
      <c r="I1" s="130"/>
      <c r="J1" s="130"/>
      <c r="K1" s="136"/>
      <c r="L1" s="73" t="s">
        <v>110</v>
      </c>
    </row>
    <row r="2" spans="1:13" customFormat="1" ht="15" x14ac:dyDescent="0.3">
      <c r="A2" s="99" t="s">
        <v>141</v>
      </c>
      <c r="B2" s="99"/>
      <c r="C2" s="130"/>
      <c r="D2" s="130"/>
      <c r="E2" s="130"/>
      <c r="F2" s="130"/>
      <c r="G2" s="130"/>
      <c r="H2" s="130"/>
      <c r="I2" s="130"/>
      <c r="J2" s="130"/>
      <c r="K2" s="487" t="s">
        <v>662</v>
      </c>
      <c r="L2" s="488"/>
    </row>
    <row r="3" spans="1:13" customFormat="1" ht="15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3"/>
      <c r="L3" s="133"/>
      <c r="M3" s="173"/>
    </row>
    <row r="4" spans="1:13" customFormat="1" ht="15" x14ac:dyDescent="0.3">
      <c r="A4" s="71" t="str">
        <f>'[11]ფორმა N2'!A4</f>
        <v>ანგარიშვალდებული პირის დასახელება:</v>
      </c>
      <c r="B4" s="71"/>
      <c r="C4" s="71"/>
      <c r="D4" s="71"/>
      <c r="E4" s="72"/>
      <c r="F4" s="137"/>
      <c r="G4" s="130"/>
      <c r="H4" s="130"/>
      <c r="I4" s="130"/>
      <c r="J4" s="130"/>
      <c r="K4" s="130"/>
      <c r="L4" s="130"/>
    </row>
    <row r="5" spans="1:13" ht="15" x14ac:dyDescent="0.3">
      <c r="A5" s="113" t="s">
        <v>490</v>
      </c>
      <c r="B5" s="210"/>
      <c r="C5" s="75"/>
      <c r="D5" s="75"/>
      <c r="E5" s="75"/>
      <c r="F5" s="211"/>
      <c r="G5" s="212"/>
      <c r="H5" s="212"/>
      <c r="I5" s="212"/>
      <c r="J5" s="212"/>
      <c r="K5" s="212"/>
      <c r="L5" s="211"/>
    </row>
    <row r="6" spans="1:13" customFormat="1" ht="13.5" x14ac:dyDescent="0.2">
      <c r="A6" s="134"/>
      <c r="B6" s="134"/>
      <c r="C6" s="135"/>
      <c r="D6" s="135"/>
      <c r="E6" s="135"/>
      <c r="F6" s="130"/>
      <c r="G6" s="130"/>
      <c r="H6" s="130"/>
      <c r="I6" s="130"/>
      <c r="J6" s="130"/>
      <c r="K6" s="130"/>
      <c r="L6" s="130"/>
    </row>
    <row r="7" spans="1:13" customFormat="1" ht="60" x14ac:dyDescent="0.2">
      <c r="A7" s="339" t="s">
        <v>64</v>
      </c>
      <c r="B7" s="292" t="s">
        <v>244</v>
      </c>
      <c r="C7" s="294" t="s">
        <v>240</v>
      </c>
      <c r="D7" s="294" t="s">
        <v>241</v>
      </c>
      <c r="E7" s="294" t="s">
        <v>345</v>
      </c>
      <c r="F7" s="294" t="s">
        <v>243</v>
      </c>
      <c r="G7" s="294" t="s">
        <v>377</v>
      </c>
      <c r="H7" s="294" t="s">
        <v>378</v>
      </c>
      <c r="I7" s="294" t="s">
        <v>373</v>
      </c>
      <c r="J7" s="294" t="s">
        <v>374</v>
      </c>
      <c r="K7" s="294" t="s">
        <v>385</v>
      </c>
      <c r="L7" s="294" t="s">
        <v>375</v>
      </c>
    </row>
    <row r="8" spans="1:13" customFormat="1" ht="15" x14ac:dyDescent="0.2">
      <c r="A8" s="292">
        <v>1</v>
      </c>
      <c r="B8" s="292">
        <v>2</v>
      </c>
      <c r="C8" s="294">
        <v>3</v>
      </c>
      <c r="D8" s="292">
        <v>4</v>
      </c>
      <c r="E8" s="294">
        <v>5</v>
      </c>
      <c r="F8" s="292">
        <v>6</v>
      </c>
      <c r="G8" s="294">
        <v>7</v>
      </c>
      <c r="H8" s="292">
        <v>8</v>
      </c>
      <c r="I8" s="292">
        <v>9</v>
      </c>
      <c r="J8" s="292">
        <v>10</v>
      </c>
      <c r="K8" s="294">
        <v>11</v>
      </c>
      <c r="L8" s="294">
        <v>12</v>
      </c>
    </row>
    <row r="9" spans="1:13" customFormat="1" ht="15" x14ac:dyDescent="0.2">
      <c r="A9" s="341">
        <v>1</v>
      </c>
      <c r="B9" s="341" t="s">
        <v>658</v>
      </c>
      <c r="C9" s="297" t="s">
        <v>543</v>
      </c>
      <c r="D9" s="297" t="s">
        <v>659</v>
      </c>
      <c r="E9" s="297">
        <v>2002</v>
      </c>
      <c r="F9" s="297" t="s">
        <v>660</v>
      </c>
      <c r="G9" s="297">
        <v>625</v>
      </c>
      <c r="H9" s="297"/>
      <c r="I9" s="357"/>
      <c r="J9" s="357"/>
      <c r="K9" s="357">
        <v>204987933</v>
      </c>
      <c r="L9" s="297" t="s">
        <v>661</v>
      </c>
    </row>
    <row r="10" spans="1:13" customFormat="1" ht="15" x14ac:dyDescent="0.2">
      <c r="A10" s="341"/>
      <c r="B10" s="341"/>
      <c r="C10" s="297"/>
      <c r="D10" s="297"/>
      <c r="E10" s="297"/>
      <c r="F10" s="297"/>
      <c r="G10" s="297"/>
      <c r="H10" s="297"/>
      <c r="I10" s="357"/>
      <c r="J10" s="357"/>
      <c r="K10" s="357"/>
      <c r="L10" s="297"/>
    </row>
    <row r="11" spans="1:13" customFormat="1" ht="15" x14ac:dyDescent="0.2">
      <c r="A11" s="341" t="s">
        <v>273</v>
      </c>
      <c r="B11" s="341"/>
      <c r="C11" s="297"/>
      <c r="D11" s="297"/>
      <c r="E11" s="297"/>
      <c r="F11" s="297"/>
      <c r="G11" s="297"/>
      <c r="H11" s="297"/>
      <c r="I11" s="357"/>
      <c r="J11" s="357"/>
      <c r="K11" s="357"/>
      <c r="L11" s="297"/>
    </row>
    <row r="12" spans="1:13" x14ac:dyDescent="0.2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</row>
    <row r="13" spans="1:13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</row>
    <row r="14" spans="1:13" x14ac:dyDescent="0.2">
      <c r="A14" s="358"/>
      <c r="B14" s="358"/>
      <c r="C14" s="213"/>
      <c r="D14" s="213"/>
      <c r="E14" s="213"/>
      <c r="F14" s="213"/>
      <c r="G14" s="213"/>
      <c r="H14" s="213"/>
      <c r="I14" s="213"/>
      <c r="J14" s="213"/>
      <c r="K14" s="213"/>
      <c r="L14" s="213"/>
    </row>
    <row r="15" spans="1:13" ht="15" x14ac:dyDescent="0.3">
      <c r="A15" s="172"/>
      <c r="B15" s="172"/>
      <c r="C15" s="174" t="s">
        <v>107</v>
      </c>
      <c r="D15" s="172"/>
      <c r="E15" s="172"/>
      <c r="F15" s="175"/>
      <c r="G15" s="172"/>
      <c r="H15" s="172"/>
      <c r="I15" s="172"/>
      <c r="J15" s="172"/>
      <c r="K15" s="172"/>
      <c r="L15" s="172"/>
    </row>
    <row r="16" spans="1:13" ht="15" x14ac:dyDescent="0.3">
      <c r="A16" s="172"/>
      <c r="B16" s="172"/>
      <c r="C16" s="172"/>
      <c r="D16" s="176"/>
      <c r="E16" s="172"/>
      <c r="G16" s="176"/>
      <c r="H16" s="218"/>
    </row>
    <row r="17" spans="3:7" ht="15" x14ac:dyDescent="0.3">
      <c r="C17" s="172"/>
      <c r="D17" s="178" t="s">
        <v>264</v>
      </c>
      <c r="E17" s="172"/>
      <c r="G17" s="179" t="s">
        <v>269</v>
      </c>
    </row>
    <row r="18" spans="3:7" ht="15" x14ac:dyDescent="0.3">
      <c r="C18" s="172"/>
      <c r="D18" s="180" t="s">
        <v>140</v>
      </c>
      <c r="E18" s="172"/>
      <c r="G18" s="172" t="s">
        <v>265</v>
      </c>
    </row>
    <row r="19" spans="3:7" ht="15" x14ac:dyDescent="0.3">
      <c r="C19" s="172"/>
      <c r="D19" s="180"/>
    </row>
  </sheetData>
  <mergeCells count="1">
    <mergeCell ref="K2:L2"/>
  </mergeCells>
  <pageMargins left="0.7" right="0.7" top="0.75" bottom="0.75" header="0.3" footer="0.3"/>
  <pageSetup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A5" sqref="A5"/>
    </sheetView>
  </sheetViews>
  <sheetFormatPr defaultRowHeight="12.75" x14ac:dyDescent="0.2"/>
  <cols>
    <col min="1" max="1" width="11.7109375" style="173" customWidth="1"/>
    <col min="2" max="2" width="21.5703125" style="173" customWidth="1"/>
    <col min="3" max="3" width="19.140625" style="173" customWidth="1"/>
    <col min="4" max="4" width="23.7109375" style="173" customWidth="1"/>
    <col min="5" max="6" width="16.5703125" style="173" bestFit="1" customWidth="1"/>
    <col min="7" max="7" width="17" style="173" customWidth="1"/>
    <col min="8" max="8" width="19" style="173" customWidth="1"/>
    <col min="9" max="9" width="24.42578125" style="173" customWidth="1"/>
    <col min="10" max="16384" width="9.140625" style="173"/>
  </cols>
  <sheetData>
    <row r="1" spans="1:13" customFormat="1" ht="15" x14ac:dyDescent="0.2">
      <c r="A1" s="129" t="s">
        <v>445</v>
      </c>
      <c r="B1" s="130"/>
      <c r="C1" s="130"/>
      <c r="D1" s="130"/>
      <c r="E1" s="130"/>
      <c r="F1" s="130"/>
      <c r="G1" s="130"/>
      <c r="H1" s="136"/>
      <c r="I1" s="73" t="s">
        <v>110</v>
      </c>
    </row>
    <row r="2" spans="1:13" customFormat="1" ht="15" x14ac:dyDescent="0.3">
      <c r="A2" s="99" t="s">
        <v>141</v>
      </c>
      <c r="B2" s="130"/>
      <c r="C2" s="130"/>
      <c r="D2" s="130"/>
      <c r="E2" s="130"/>
      <c r="F2" s="130"/>
      <c r="G2" s="130"/>
      <c r="H2" s="487" t="s">
        <v>662</v>
      </c>
      <c r="I2" s="488"/>
    </row>
    <row r="3" spans="1:13" customFormat="1" ht="15" x14ac:dyDescent="0.2">
      <c r="A3" s="130"/>
      <c r="B3" s="130"/>
      <c r="C3" s="130"/>
      <c r="D3" s="130"/>
      <c r="E3" s="130"/>
      <c r="F3" s="130"/>
      <c r="G3" s="130"/>
      <c r="H3" s="133"/>
      <c r="I3" s="133"/>
      <c r="M3" s="173"/>
    </row>
    <row r="4" spans="1:13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130"/>
      <c r="E4" s="130"/>
      <c r="F4" s="130"/>
      <c r="G4" s="130"/>
      <c r="H4" s="130"/>
      <c r="I4" s="137"/>
    </row>
    <row r="5" spans="1:13" ht="15" x14ac:dyDescent="0.3">
      <c r="A5" s="113" t="s">
        <v>490</v>
      </c>
      <c r="B5" s="75"/>
      <c r="C5" s="75"/>
      <c r="D5" s="212"/>
      <c r="E5" s="212"/>
      <c r="F5" s="212"/>
      <c r="G5" s="212"/>
      <c r="H5" s="212"/>
      <c r="I5" s="211"/>
    </row>
    <row r="6" spans="1:13" customFormat="1" ht="13.5" x14ac:dyDescent="0.2">
      <c r="A6" s="134"/>
      <c r="B6" s="135"/>
      <c r="C6" s="135"/>
      <c r="D6" s="130"/>
      <c r="E6" s="130"/>
      <c r="F6" s="130"/>
      <c r="G6" s="130"/>
      <c r="H6" s="130"/>
      <c r="I6" s="130"/>
    </row>
    <row r="7" spans="1:13" customFormat="1" ht="60" x14ac:dyDescent="0.2">
      <c r="A7" s="138" t="s">
        <v>64</v>
      </c>
      <c r="B7" s="128" t="s">
        <v>371</v>
      </c>
      <c r="C7" s="128" t="s">
        <v>372</v>
      </c>
      <c r="D7" s="128" t="s">
        <v>377</v>
      </c>
      <c r="E7" s="128" t="s">
        <v>378</v>
      </c>
      <c r="F7" s="128" t="s">
        <v>373</v>
      </c>
      <c r="G7" s="128" t="s">
        <v>374</v>
      </c>
      <c r="H7" s="128" t="s">
        <v>385</v>
      </c>
      <c r="I7" s="128" t="s">
        <v>375</v>
      </c>
    </row>
    <row r="8" spans="1:13" customFormat="1" ht="15" x14ac:dyDescent="0.2">
      <c r="A8" s="127">
        <v>1</v>
      </c>
      <c r="B8" s="127">
        <v>2</v>
      </c>
      <c r="C8" s="128">
        <v>3</v>
      </c>
      <c r="D8" s="127">
        <v>6</v>
      </c>
      <c r="E8" s="128">
        <v>7</v>
      </c>
      <c r="F8" s="127">
        <v>8</v>
      </c>
      <c r="G8" s="127">
        <v>9</v>
      </c>
      <c r="H8" s="127">
        <v>10</v>
      </c>
      <c r="I8" s="128">
        <v>11</v>
      </c>
    </row>
    <row r="9" spans="1:13" customFormat="1" ht="15" x14ac:dyDescent="0.2">
      <c r="A9" s="62">
        <v>1</v>
      </c>
      <c r="B9" s="24"/>
      <c r="C9" s="24"/>
      <c r="D9" s="24"/>
      <c r="E9" s="24"/>
      <c r="F9" s="208"/>
      <c r="G9" s="208"/>
      <c r="H9" s="208"/>
      <c r="I9" s="24"/>
    </row>
    <row r="10" spans="1:13" customFormat="1" ht="15" x14ac:dyDescent="0.2">
      <c r="A10" s="62">
        <v>2</v>
      </c>
      <c r="B10" s="24"/>
      <c r="C10" s="24"/>
      <c r="D10" s="24"/>
      <c r="E10" s="24"/>
      <c r="F10" s="208"/>
      <c r="G10" s="208"/>
      <c r="H10" s="208"/>
      <c r="I10" s="24"/>
    </row>
    <row r="11" spans="1:13" customFormat="1" ht="15" x14ac:dyDescent="0.2">
      <c r="A11" s="62">
        <v>3</v>
      </c>
      <c r="B11" s="24"/>
      <c r="C11" s="24"/>
      <c r="D11" s="24"/>
      <c r="E11" s="24"/>
      <c r="F11" s="208"/>
      <c r="G11" s="208"/>
      <c r="H11" s="208"/>
      <c r="I11" s="24"/>
    </row>
    <row r="12" spans="1:13" customFormat="1" ht="15" x14ac:dyDescent="0.2">
      <c r="A12" s="62">
        <v>4</v>
      </c>
      <c r="B12" s="24"/>
      <c r="C12" s="24"/>
      <c r="D12" s="24"/>
      <c r="E12" s="24"/>
      <c r="F12" s="208"/>
      <c r="G12" s="208"/>
      <c r="H12" s="208"/>
      <c r="I12" s="24"/>
    </row>
    <row r="13" spans="1:13" customFormat="1" ht="15" x14ac:dyDescent="0.2">
      <c r="A13" s="62">
        <v>5</v>
      </c>
      <c r="B13" s="24"/>
      <c r="C13" s="24"/>
      <c r="D13" s="24"/>
      <c r="E13" s="24"/>
      <c r="F13" s="208"/>
      <c r="G13" s="208"/>
      <c r="H13" s="208"/>
      <c r="I13" s="24"/>
    </row>
    <row r="14" spans="1:13" customFormat="1" ht="15" x14ac:dyDescent="0.2">
      <c r="A14" s="62">
        <v>6</v>
      </c>
      <c r="B14" s="24"/>
      <c r="C14" s="24"/>
      <c r="D14" s="24"/>
      <c r="E14" s="24"/>
      <c r="F14" s="208"/>
      <c r="G14" s="208"/>
      <c r="H14" s="208"/>
      <c r="I14" s="24"/>
    </row>
    <row r="15" spans="1:13" customFormat="1" ht="15" x14ac:dyDescent="0.2">
      <c r="A15" s="62">
        <v>7</v>
      </c>
      <c r="B15" s="24"/>
      <c r="C15" s="24"/>
      <c r="D15" s="24"/>
      <c r="E15" s="24"/>
      <c r="F15" s="208"/>
      <c r="G15" s="208"/>
      <c r="H15" s="208"/>
      <c r="I15" s="24"/>
    </row>
    <row r="16" spans="1:13" customFormat="1" ht="15" x14ac:dyDescent="0.2">
      <c r="A16" s="62">
        <v>8</v>
      </c>
      <c r="B16" s="24"/>
      <c r="C16" s="24"/>
      <c r="D16" s="24"/>
      <c r="E16" s="24"/>
      <c r="F16" s="208"/>
      <c r="G16" s="208"/>
      <c r="H16" s="208"/>
      <c r="I16" s="24"/>
    </row>
    <row r="17" spans="1:9" customFormat="1" ht="15" x14ac:dyDescent="0.2">
      <c r="A17" s="62">
        <v>9</v>
      </c>
      <c r="B17" s="24"/>
      <c r="C17" s="24"/>
      <c r="D17" s="24"/>
      <c r="E17" s="24"/>
      <c r="F17" s="208"/>
      <c r="G17" s="208"/>
      <c r="H17" s="208"/>
      <c r="I17" s="24"/>
    </row>
    <row r="18" spans="1:9" customFormat="1" ht="15" x14ac:dyDescent="0.2">
      <c r="A18" s="62">
        <v>10</v>
      </c>
      <c r="B18" s="24"/>
      <c r="C18" s="24"/>
      <c r="D18" s="24"/>
      <c r="E18" s="24"/>
      <c r="F18" s="208"/>
      <c r="G18" s="208"/>
      <c r="H18" s="208"/>
      <c r="I18" s="24"/>
    </row>
    <row r="19" spans="1:9" customFormat="1" ht="15" x14ac:dyDescent="0.2">
      <c r="A19" s="62">
        <v>11</v>
      </c>
      <c r="B19" s="24"/>
      <c r="C19" s="24"/>
      <c r="D19" s="24"/>
      <c r="E19" s="24"/>
      <c r="F19" s="208"/>
      <c r="G19" s="208"/>
      <c r="H19" s="208"/>
      <c r="I19" s="24"/>
    </row>
    <row r="20" spans="1:9" customFormat="1" ht="15" x14ac:dyDescent="0.2">
      <c r="A20" s="62">
        <v>12</v>
      </c>
      <c r="B20" s="24"/>
      <c r="C20" s="24"/>
      <c r="D20" s="24"/>
      <c r="E20" s="24"/>
      <c r="F20" s="208"/>
      <c r="G20" s="208"/>
      <c r="H20" s="208"/>
      <c r="I20" s="24"/>
    </row>
    <row r="21" spans="1:9" customFormat="1" ht="15" x14ac:dyDescent="0.2">
      <c r="A21" s="62">
        <v>13</v>
      </c>
      <c r="B21" s="24"/>
      <c r="C21" s="24"/>
      <c r="D21" s="24"/>
      <c r="E21" s="24"/>
      <c r="F21" s="208"/>
      <c r="G21" s="208"/>
      <c r="H21" s="208"/>
      <c r="I21" s="24"/>
    </row>
    <row r="22" spans="1:9" customFormat="1" ht="15" x14ac:dyDescent="0.2">
      <c r="A22" s="62">
        <v>14</v>
      </c>
      <c r="B22" s="24"/>
      <c r="C22" s="24"/>
      <c r="D22" s="24"/>
      <c r="E22" s="24"/>
      <c r="F22" s="208"/>
      <c r="G22" s="208"/>
      <c r="H22" s="208"/>
      <c r="I22" s="24"/>
    </row>
    <row r="23" spans="1:9" customFormat="1" ht="15" x14ac:dyDescent="0.2">
      <c r="A23" s="62">
        <v>15</v>
      </c>
      <c r="B23" s="24"/>
      <c r="C23" s="24"/>
      <c r="D23" s="24"/>
      <c r="E23" s="24"/>
      <c r="F23" s="208"/>
      <c r="G23" s="208"/>
      <c r="H23" s="208"/>
      <c r="I23" s="24"/>
    </row>
    <row r="24" spans="1:9" customFormat="1" ht="15" x14ac:dyDescent="0.2">
      <c r="A24" s="62">
        <v>16</v>
      </c>
      <c r="B24" s="24"/>
      <c r="C24" s="24"/>
      <c r="D24" s="24"/>
      <c r="E24" s="24"/>
      <c r="F24" s="208"/>
      <c r="G24" s="208"/>
      <c r="H24" s="208"/>
      <c r="I24" s="24"/>
    </row>
    <row r="25" spans="1:9" customFormat="1" ht="15" x14ac:dyDescent="0.2">
      <c r="A25" s="62">
        <v>17</v>
      </c>
      <c r="B25" s="24"/>
      <c r="C25" s="24"/>
      <c r="D25" s="24"/>
      <c r="E25" s="24"/>
      <c r="F25" s="208"/>
      <c r="G25" s="208"/>
      <c r="H25" s="208"/>
      <c r="I25" s="24"/>
    </row>
    <row r="26" spans="1:9" customFormat="1" ht="15" x14ac:dyDescent="0.2">
      <c r="A26" s="62">
        <v>18</v>
      </c>
      <c r="B26" s="24"/>
      <c r="C26" s="24"/>
      <c r="D26" s="24"/>
      <c r="E26" s="24"/>
      <c r="F26" s="208"/>
      <c r="G26" s="208"/>
      <c r="H26" s="208"/>
      <c r="I26" s="24"/>
    </row>
    <row r="27" spans="1:9" customFormat="1" ht="15" x14ac:dyDescent="0.2">
      <c r="A27" s="62" t="s">
        <v>273</v>
      </c>
      <c r="B27" s="24"/>
      <c r="C27" s="24"/>
      <c r="D27" s="24"/>
      <c r="E27" s="24"/>
      <c r="F27" s="208"/>
      <c r="G27" s="208"/>
      <c r="H27" s="208"/>
      <c r="I27" s="24"/>
    </row>
    <row r="28" spans="1:9" x14ac:dyDescent="0.2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x14ac:dyDescent="0.2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 x14ac:dyDescent="0.3">
      <c r="A31" s="172"/>
      <c r="B31" s="174" t="s">
        <v>107</v>
      </c>
      <c r="C31" s="172"/>
      <c r="D31" s="172"/>
      <c r="E31" s="175"/>
      <c r="F31" s="172"/>
      <c r="G31" s="172"/>
      <c r="H31" s="172"/>
      <c r="I31" s="172"/>
    </row>
    <row r="32" spans="1:9" ht="15" x14ac:dyDescent="0.3">
      <c r="A32" s="172"/>
      <c r="B32" s="172"/>
      <c r="C32" s="176"/>
      <c r="D32" s="172"/>
      <c r="F32" s="176"/>
      <c r="G32" s="218"/>
    </row>
    <row r="33" spans="2:6" ht="15" x14ac:dyDescent="0.3">
      <c r="B33" s="172"/>
      <c r="C33" s="178" t="s">
        <v>264</v>
      </c>
      <c r="D33" s="172"/>
      <c r="F33" s="179" t="s">
        <v>269</v>
      </c>
    </row>
    <row r="34" spans="2:6" ht="15" x14ac:dyDescent="0.3">
      <c r="B34" s="172"/>
      <c r="C34" s="180" t="s">
        <v>140</v>
      </c>
      <c r="D34" s="172"/>
      <c r="F34" s="172" t="s">
        <v>265</v>
      </c>
    </row>
    <row r="35" spans="2:6" ht="15" x14ac:dyDescent="0.3">
      <c r="B35" s="172"/>
      <c r="C35" s="180"/>
    </row>
  </sheetData>
  <mergeCells count="1">
    <mergeCell ref="H2:I2"/>
  </mergeCells>
  <pageMargins left="0.7" right="0.7" top="0.75" bottom="0.75" header="0.3" footer="0.3"/>
  <pageSetup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view="pageBreakPreview" zoomScale="70" zoomScaleNormal="100" zoomScaleSheetLayoutView="70" workbookViewId="0">
      <selection activeCell="A5" sqref="A5"/>
    </sheetView>
  </sheetViews>
  <sheetFormatPr defaultRowHeight="15" x14ac:dyDescent="0.3"/>
  <cols>
    <col min="1" max="1" width="10" style="172" customWidth="1"/>
    <col min="2" max="2" width="20.28515625" style="172" customWidth="1"/>
    <col min="3" max="3" width="30" style="172" customWidth="1"/>
    <col min="4" max="4" width="29" style="172" customWidth="1"/>
    <col min="5" max="5" width="22.5703125" style="172" customWidth="1"/>
    <col min="6" max="6" width="20" style="172" customWidth="1"/>
    <col min="7" max="7" width="29.28515625" style="172" customWidth="1"/>
    <col min="8" max="8" width="27.140625" style="172" customWidth="1"/>
    <col min="9" max="9" width="26.42578125" style="172" customWidth="1"/>
    <col min="10" max="10" width="0.5703125" style="172" customWidth="1"/>
    <col min="11" max="16384" width="9.140625" style="172"/>
  </cols>
  <sheetData>
    <row r="1" spans="1:10" x14ac:dyDescent="0.3">
      <c r="A1" s="69" t="s">
        <v>390</v>
      </c>
      <c r="B1" s="71"/>
      <c r="C1" s="71"/>
      <c r="D1" s="71"/>
      <c r="E1" s="71"/>
      <c r="F1" s="71"/>
      <c r="G1" s="71"/>
      <c r="H1" s="71"/>
      <c r="I1" s="152" t="s">
        <v>199</v>
      </c>
      <c r="J1" s="153"/>
    </row>
    <row r="2" spans="1:10" x14ac:dyDescent="0.3">
      <c r="A2" s="71" t="s">
        <v>141</v>
      </c>
      <c r="B2" s="71"/>
      <c r="C2" s="71"/>
      <c r="D2" s="71"/>
      <c r="E2" s="71"/>
      <c r="F2" s="71"/>
      <c r="G2" s="71"/>
      <c r="H2" s="71"/>
      <c r="I2" s="487" t="s">
        <v>662</v>
      </c>
      <c r="J2" s="488"/>
    </row>
    <row r="3" spans="1:10" x14ac:dyDescent="0.3">
      <c r="A3" s="71"/>
      <c r="B3" s="71"/>
      <c r="C3" s="71"/>
      <c r="D3" s="71"/>
      <c r="E3" s="71"/>
      <c r="F3" s="71"/>
      <c r="G3" s="71"/>
      <c r="H3" s="71"/>
      <c r="I3" s="96"/>
      <c r="J3" s="153"/>
    </row>
    <row r="4" spans="1:10" x14ac:dyDescent="0.3">
      <c r="A4" s="72" t="str">
        <f>'[8]ფორმა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8"/>
    </row>
    <row r="5" spans="1:10" x14ac:dyDescent="0.3">
      <c r="A5" s="113" t="s">
        <v>490</v>
      </c>
      <c r="B5" s="210"/>
      <c r="C5" s="210"/>
      <c r="D5" s="210"/>
      <c r="E5" s="210"/>
      <c r="F5" s="210"/>
      <c r="G5" s="210"/>
      <c r="H5" s="210"/>
      <c r="I5" s="210"/>
      <c r="J5" s="179"/>
    </row>
    <row r="6" spans="1:10" x14ac:dyDescent="0.3">
      <c r="A6" s="72"/>
      <c r="B6" s="71"/>
      <c r="C6" s="71"/>
      <c r="D6" s="71"/>
      <c r="E6" s="71"/>
      <c r="F6" s="71"/>
      <c r="G6" s="71"/>
      <c r="H6" s="71"/>
      <c r="I6" s="71"/>
      <c r="J6" s="98"/>
    </row>
    <row r="7" spans="1:10" x14ac:dyDescent="0.3">
      <c r="A7" s="71"/>
      <c r="B7" s="71"/>
      <c r="C7" s="71"/>
      <c r="D7" s="71"/>
      <c r="E7" s="71"/>
      <c r="F7" s="71"/>
      <c r="G7" s="71"/>
      <c r="H7" s="71"/>
      <c r="I7" s="71"/>
      <c r="J7" s="99"/>
    </row>
    <row r="8" spans="1:10" ht="63.75" customHeight="1" x14ac:dyDescent="0.3">
      <c r="A8" s="154" t="s">
        <v>64</v>
      </c>
      <c r="B8" s="154" t="s">
        <v>367</v>
      </c>
      <c r="C8" s="155" t="s">
        <v>422</v>
      </c>
      <c r="D8" s="155" t="s">
        <v>423</v>
      </c>
      <c r="E8" s="155" t="s">
        <v>368</v>
      </c>
      <c r="F8" s="155" t="s">
        <v>382</v>
      </c>
      <c r="G8" s="155" t="s">
        <v>383</v>
      </c>
      <c r="H8" s="155" t="s">
        <v>427</v>
      </c>
      <c r="I8" s="155" t="s">
        <v>384</v>
      </c>
      <c r="J8" s="99"/>
    </row>
    <row r="9" spans="1:10" ht="30" x14ac:dyDescent="0.3">
      <c r="A9" s="157">
        <v>1</v>
      </c>
      <c r="B9" s="194" t="s">
        <v>560</v>
      </c>
      <c r="C9" s="162" t="s">
        <v>561</v>
      </c>
      <c r="D9" s="162">
        <v>1405025529</v>
      </c>
      <c r="E9" s="161" t="s">
        <v>562</v>
      </c>
      <c r="F9" s="161"/>
      <c r="G9" s="161"/>
      <c r="H9" s="161"/>
      <c r="I9" s="157">
        <v>221460</v>
      </c>
      <c r="J9" s="99"/>
    </row>
    <row r="10" spans="1:10" x14ac:dyDescent="0.3">
      <c r="A10" s="157">
        <v>2</v>
      </c>
      <c r="B10" s="194" t="s">
        <v>564</v>
      </c>
      <c r="C10" s="162" t="s">
        <v>565</v>
      </c>
      <c r="D10" s="162">
        <v>204447544</v>
      </c>
      <c r="E10" s="161" t="s">
        <v>485</v>
      </c>
      <c r="F10" s="161"/>
      <c r="G10" s="161"/>
      <c r="H10" s="161"/>
      <c r="I10" s="157">
        <v>700</v>
      </c>
      <c r="J10" s="99"/>
    </row>
    <row r="11" spans="1:10" ht="30" x14ac:dyDescent="0.3">
      <c r="A11" s="157">
        <v>3</v>
      </c>
      <c r="B11" s="194" t="s">
        <v>566</v>
      </c>
      <c r="C11" s="162" t="s">
        <v>567</v>
      </c>
      <c r="D11" s="162">
        <v>205119762</v>
      </c>
      <c r="E11" s="161" t="s">
        <v>568</v>
      </c>
      <c r="F11" s="161"/>
      <c r="G11" s="161"/>
      <c r="H11" s="161"/>
      <c r="I11" s="157">
        <v>200</v>
      </c>
      <c r="J11" s="99"/>
    </row>
    <row r="12" spans="1:10" ht="30" x14ac:dyDescent="0.3">
      <c r="A12" s="157">
        <v>4</v>
      </c>
      <c r="B12" s="194" t="s">
        <v>571</v>
      </c>
      <c r="C12" s="162" t="s">
        <v>572</v>
      </c>
      <c r="D12" s="162">
        <v>205075014</v>
      </c>
      <c r="E12" s="161" t="s">
        <v>487</v>
      </c>
      <c r="F12" s="161"/>
      <c r="G12" s="161"/>
      <c r="H12" s="161"/>
      <c r="I12" s="157">
        <v>702</v>
      </c>
      <c r="J12" s="99"/>
    </row>
    <row r="13" spans="1:10" ht="30" x14ac:dyDescent="0.3">
      <c r="A13" s="157">
        <v>5</v>
      </c>
      <c r="B13" s="194" t="s">
        <v>573</v>
      </c>
      <c r="C13" s="162" t="s">
        <v>574</v>
      </c>
      <c r="D13" s="162">
        <v>404385269</v>
      </c>
      <c r="E13" s="161" t="s">
        <v>575</v>
      </c>
      <c r="F13" s="161"/>
      <c r="G13" s="161"/>
      <c r="H13" s="161"/>
      <c r="I13" s="157">
        <v>375</v>
      </c>
      <c r="J13" s="99"/>
    </row>
    <row r="14" spans="1:10" ht="30" x14ac:dyDescent="0.3">
      <c r="A14" s="157">
        <v>6</v>
      </c>
      <c r="B14" s="194" t="s">
        <v>576</v>
      </c>
      <c r="C14" s="162" t="s">
        <v>577</v>
      </c>
      <c r="D14" s="162">
        <v>200179145</v>
      </c>
      <c r="E14" s="161" t="s">
        <v>1362</v>
      </c>
      <c r="F14" s="161"/>
      <c r="G14" s="161"/>
      <c r="H14" s="161"/>
      <c r="I14" s="157">
        <v>9199.7000000000007</v>
      </c>
      <c r="J14" s="99"/>
    </row>
    <row r="15" spans="1:10" ht="45" x14ac:dyDescent="0.3">
      <c r="A15" s="157">
        <v>7</v>
      </c>
      <c r="B15" s="194" t="s">
        <v>1363</v>
      </c>
      <c r="C15" s="162" t="s">
        <v>1364</v>
      </c>
      <c r="D15" s="162">
        <v>242005888</v>
      </c>
      <c r="E15" s="161" t="s">
        <v>1365</v>
      </c>
      <c r="F15" s="161"/>
      <c r="G15" s="161"/>
      <c r="H15" s="161"/>
      <c r="I15" s="157">
        <v>444</v>
      </c>
      <c r="J15" s="99"/>
    </row>
    <row r="16" spans="1:10" ht="45" x14ac:dyDescent="0.3">
      <c r="A16" s="157">
        <v>8</v>
      </c>
      <c r="B16" s="194" t="s">
        <v>1366</v>
      </c>
      <c r="C16" s="162" t="s">
        <v>1367</v>
      </c>
      <c r="D16" s="162">
        <v>404383779</v>
      </c>
      <c r="E16" s="161" t="s">
        <v>1368</v>
      </c>
      <c r="F16" s="161"/>
      <c r="G16" s="161"/>
      <c r="H16" s="161"/>
      <c r="I16" s="157">
        <v>128.30000000000001</v>
      </c>
      <c r="J16" s="99"/>
    </row>
    <row r="17" spans="1:10" ht="30" x14ac:dyDescent="0.3">
      <c r="A17" s="157">
        <v>9</v>
      </c>
      <c r="B17" s="194" t="s">
        <v>1369</v>
      </c>
      <c r="C17" s="162" t="s">
        <v>1370</v>
      </c>
      <c r="D17" s="162">
        <v>205226691</v>
      </c>
      <c r="E17" s="161" t="s">
        <v>1371</v>
      </c>
      <c r="F17" s="161"/>
      <c r="G17" s="161"/>
      <c r="H17" s="161"/>
      <c r="I17" s="157">
        <v>384</v>
      </c>
      <c r="J17" s="99"/>
    </row>
    <row r="18" spans="1:10" ht="45" x14ac:dyDescent="0.3">
      <c r="A18" s="157">
        <v>10</v>
      </c>
      <c r="B18" s="194" t="s">
        <v>630</v>
      </c>
      <c r="C18" s="162" t="s">
        <v>1372</v>
      </c>
      <c r="D18" s="162">
        <v>205255418</v>
      </c>
      <c r="E18" s="161" t="s">
        <v>1373</v>
      </c>
      <c r="F18" s="161"/>
      <c r="G18" s="161"/>
      <c r="H18" s="161"/>
      <c r="I18" s="157">
        <v>460</v>
      </c>
      <c r="J18" s="99"/>
    </row>
    <row r="19" spans="1:10" ht="75" x14ac:dyDescent="0.3">
      <c r="A19" s="157">
        <v>11</v>
      </c>
      <c r="B19" s="194" t="s">
        <v>1374</v>
      </c>
      <c r="C19" s="162" t="s">
        <v>1375</v>
      </c>
      <c r="D19" s="162">
        <v>404401517</v>
      </c>
      <c r="E19" s="161" t="s">
        <v>1376</v>
      </c>
      <c r="F19" s="161"/>
      <c r="G19" s="161"/>
      <c r="H19" s="161"/>
      <c r="I19" s="157">
        <v>4777</v>
      </c>
      <c r="J19" s="99"/>
    </row>
    <row r="20" spans="1:10" ht="30" x14ac:dyDescent="0.3">
      <c r="A20" s="157">
        <v>12</v>
      </c>
      <c r="B20" s="194" t="s">
        <v>630</v>
      </c>
      <c r="C20" s="162" t="s">
        <v>1377</v>
      </c>
      <c r="D20" s="162">
        <v>205186065</v>
      </c>
      <c r="E20" s="161" t="s">
        <v>1378</v>
      </c>
      <c r="F20" s="161"/>
      <c r="G20" s="161"/>
      <c r="H20" s="161"/>
      <c r="I20" s="157">
        <v>870</v>
      </c>
      <c r="J20" s="99"/>
    </row>
    <row r="21" spans="1:10" x14ac:dyDescent="0.3">
      <c r="A21" s="157">
        <v>13</v>
      </c>
      <c r="B21" s="194" t="s">
        <v>586</v>
      </c>
      <c r="C21" s="162" t="s">
        <v>1379</v>
      </c>
      <c r="D21" s="162">
        <v>204488081</v>
      </c>
      <c r="E21" s="161" t="s">
        <v>1380</v>
      </c>
      <c r="F21" s="161"/>
      <c r="G21" s="161"/>
      <c r="H21" s="161"/>
      <c r="I21" s="157">
        <v>195.49</v>
      </c>
      <c r="J21" s="99"/>
    </row>
    <row r="22" spans="1:10" x14ac:dyDescent="0.3">
      <c r="A22" s="157">
        <v>14</v>
      </c>
      <c r="B22" s="194" t="s">
        <v>1381</v>
      </c>
      <c r="C22" s="162" t="s">
        <v>1382</v>
      </c>
      <c r="D22" s="162">
        <v>404967238</v>
      </c>
      <c r="E22" s="161" t="s">
        <v>580</v>
      </c>
      <c r="F22" s="161"/>
      <c r="G22" s="161"/>
      <c r="H22" s="161"/>
      <c r="I22" s="157">
        <v>1051</v>
      </c>
      <c r="J22" s="99"/>
    </row>
    <row r="23" spans="1:10" ht="30" x14ac:dyDescent="0.3">
      <c r="A23" s="157">
        <v>15</v>
      </c>
      <c r="B23" s="194" t="s">
        <v>1383</v>
      </c>
      <c r="C23" s="162" t="s">
        <v>1384</v>
      </c>
      <c r="D23" s="162">
        <v>202268517</v>
      </c>
      <c r="E23" s="161" t="s">
        <v>1385</v>
      </c>
      <c r="F23" s="161"/>
      <c r="G23" s="161"/>
      <c r="H23" s="161"/>
      <c r="I23" s="157">
        <v>60</v>
      </c>
      <c r="J23" s="99"/>
    </row>
    <row r="24" spans="1:10" ht="30" x14ac:dyDescent="0.3">
      <c r="A24" s="157">
        <v>16</v>
      </c>
      <c r="B24" s="194" t="s">
        <v>1386</v>
      </c>
      <c r="C24" s="162" t="s">
        <v>1387</v>
      </c>
      <c r="D24" s="162">
        <v>204557452</v>
      </c>
      <c r="E24" s="161" t="s">
        <v>1388</v>
      </c>
      <c r="F24" s="161"/>
      <c r="G24" s="161"/>
      <c r="H24" s="161"/>
      <c r="I24" s="157">
        <v>115</v>
      </c>
      <c r="J24" s="99"/>
    </row>
    <row r="25" spans="1:10" x14ac:dyDescent="0.3">
      <c r="A25" s="157">
        <v>17</v>
      </c>
      <c r="B25" s="194" t="s">
        <v>1389</v>
      </c>
      <c r="C25" s="162" t="s">
        <v>1390</v>
      </c>
      <c r="D25" s="162">
        <v>404395490</v>
      </c>
      <c r="E25" s="161" t="s">
        <v>1391</v>
      </c>
      <c r="F25" s="161"/>
      <c r="G25" s="161"/>
      <c r="H25" s="161"/>
      <c r="I25" s="157">
        <v>150</v>
      </c>
      <c r="J25" s="99"/>
    </row>
    <row r="26" spans="1:10" ht="30" x14ac:dyDescent="0.3">
      <c r="A26" s="157">
        <v>18</v>
      </c>
      <c r="B26" s="194" t="s">
        <v>1392</v>
      </c>
      <c r="C26" s="162" t="s">
        <v>1393</v>
      </c>
      <c r="D26" s="162">
        <v>204381338</v>
      </c>
      <c r="E26" s="161" t="s">
        <v>1394</v>
      </c>
      <c r="F26" s="161"/>
      <c r="G26" s="161"/>
      <c r="H26" s="161"/>
      <c r="I26" s="157">
        <v>1609.6</v>
      </c>
      <c r="J26" s="99"/>
    </row>
    <row r="27" spans="1:10" x14ac:dyDescent="0.3">
      <c r="A27" s="157">
        <v>19</v>
      </c>
      <c r="B27" s="194" t="s">
        <v>1395</v>
      </c>
      <c r="C27" s="162" t="s">
        <v>1396</v>
      </c>
      <c r="D27" s="162">
        <v>236096675</v>
      </c>
      <c r="E27" s="161" t="s">
        <v>580</v>
      </c>
      <c r="F27" s="161"/>
      <c r="G27" s="161"/>
      <c r="H27" s="161"/>
      <c r="I27" s="157">
        <v>196</v>
      </c>
      <c r="J27" s="99"/>
    </row>
    <row r="28" spans="1:10" x14ac:dyDescent="0.3">
      <c r="A28" s="157">
        <v>20</v>
      </c>
      <c r="B28" s="194" t="s">
        <v>1397</v>
      </c>
      <c r="C28" s="162" t="s">
        <v>1398</v>
      </c>
      <c r="D28" s="162">
        <v>212700898</v>
      </c>
      <c r="E28" s="161" t="s">
        <v>580</v>
      </c>
      <c r="F28" s="161"/>
      <c r="G28" s="161"/>
      <c r="H28" s="161"/>
      <c r="I28" s="157">
        <v>46</v>
      </c>
      <c r="J28" s="99"/>
    </row>
    <row r="29" spans="1:10" x14ac:dyDescent="0.3">
      <c r="A29" s="157">
        <v>21</v>
      </c>
      <c r="B29" s="194" t="s">
        <v>581</v>
      </c>
      <c r="C29" s="162" t="s">
        <v>582</v>
      </c>
      <c r="D29" s="162">
        <v>208215331</v>
      </c>
      <c r="E29" s="161" t="s">
        <v>580</v>
      </c>
      <c r="F29" s="161"/>
      <c r="G29" s="161"/>
      <c r="H29" s="161"/>
      <c r="I29" s="157">
        <v>200</v>
      </c>
      <c r="J29" s="99"/>
    </row>
    <row r="30" spans="1:10" x14ac:dyDescent="0.3">
      <c r="A30" s="157">
        <v>22</v>
      </c>
      <c r="B30" s="194" t="s">
        <v>578</v>
      </c>
      <c r="C30" s="162" t="s">
        <v>579</v>
      </c>
      <c r="D30" s="162">
        <v>202177205</v>
      </c>
      <c r="E30" s="161" t="s">
        <v>580</v>
      </c>
      <c r="F30" s="161"/>
      <c r="G30" s="161"/>
      <c r="H30" s="161"/>
      <c r="I30" s="157">
        <v>228.5</v>
      </c>
      <c r="J30" s="99"/>
    </row>
    <row r="31" spans="1:10" ht="30" x14ac:dyDescent="0.3">
      <c r="A31" s="157">
        <v>23</v>
      </c>
      <c r="B31" s="194" t="s">
        <v>1399</v>
      </c>
      <c r="C31" s="162" t="s">
        <v>1400</v>
      </c>
      <c r="D31" s="162">
        <v>204478948</v>
      </c>
      <c r="E31" s="161" t="s">
        <v>580</v>
      </c>
      <c r="F31" s="161"/>
      <c r="G31" s="161"/>
      <c r="H31" s="161"/>
      <c r="I31" s="157">
        <v>282.5</v>
      </c>
      <c r="J31" s="99"/>
    </row>
    <row r="32" spans="1:10" x14ac:dyDescent="0.3">
      <c r="A32" s="157">
        <v>24</v>
      </c>
      <c r="B32" s="194" t="s">
        <v>630</v>
      </c>
      <c r="C32" s="162" t="s">
        <v>1401</v>
      </c>
      <c r="D32" s="162">
        <v>236081832</v>
      </c>
      <c r="E32" s="161" t="s">
        <v>580</v>
      </c>
      <c r="F32" s="161"/>
      <c r="G32" s="161"/>
      <c r="H32" s="161"/>
      <c r="I32" s="157">
        <v>28</v>
      </c>
      <c r="J32" s="99"/>
    </row>
    <row r="33" spans="1:10" x14ac:dyDescent="0.3">
      <c r="A33" s="157">
        <v>25</v>
      </c>
      <c r="B33" s="194" t="s">
        <v>1402</v>
      </c>
      <c r="C33" s="162" t="s">
        <v>1403</v>
      </c>
      <c r="D33" s="162">
        <v>400106960</v>
      </c>
      <c r="E33" s="161" t="s">
        <v>1404</v>
      </c>
      <c r="F33" s="161"/>
      <c r="G33" s="161"/>
      <c r="H33" s="161"/>
      <c r="I33" s="157">
        <v>134.4</v>
      </c>
      <c r="J33" s="99"/>
    </row>
    <row r="34" spans="1:10" ht="30" x14ac:dyDescent="0.3">
      <c r="A34" s="157">
        <v>26</v>
      </c>
      <c r="B34" s="194" t="s">
        <v>1405</v>
      </c>
      <c r="C34" s="162" t="s">
        <v>1406</v>
      </c>
      <c r="D34" s="162">
        <v>400171185</v>
      </c>
      <c r="E34" s="161" t="s">
        <v>1371</v>
      </c>
      <c r="F34" s="161"/>
      <c r="G34" s="161"/>
      <c r="H34" s="161"/>
      <c r="I34" s="157">
        <v>406</v>
      </c>
      <c r="J34" s="99"/>
    </row>
    <row r="35" spans="1:10" ht="30" x14ac:dyDescent="0.3">
      <c r="A35" s="157">
        <v>27</v>
      </c>
      <c r="B35" s="194" t="s">
        <v>1407</v>
      </c>
      <c r="C35" s="162" t="s">
        <v>1408</v>
      </c>
      <c r="D35" s="162">
        <v>1027010337</v>
      </c>
      <c r="E35" s="161" t="s">
        <v>1409</v>
      </c>
      <c r="F35" s="161"/>
      <c r="G35" s="161"/>
      <c r="H35" s="161"/>
      <c r="I35" s="157">
        <v>350</v>
      </c>
      <c r="J35" s="99"/>
    </row>
    <row r="36" spans="1:10" ht="60" x14ac:dyDescent="0.3">
      <c r="A36" s="157">
        <v>28</v>
      </c>
      <c r="B36" s="194" t="s">
        <v>569</v>
      </c>
      <c r="C36" s="162" t="s">
        <v>570</v>
      </c>
      <c r="D36" s="162">
        <v>205150655</v>
      </c>
      <c r="E36" s="161" t="s">
        <v>1410</v>
      </c>
      <c r="F36" s="161"/>
      <c r="G36" s="161"/>
      <c r="H36" s="161"/>
      <c r="I36" s="157">
        <v>152</v>
      </c>
      <c r="J36" s="99"/>
    </row>
    <row r="37" spans="1:10" ht="30" x14ac:dyDescent="0.3">
      <c r="A37" s="157">
        <v>29</v>
      </c>
      <c r="B37" s="194" t="s">
        <v>1411</v>
      </c>
      <c r="C37" s="162" t="s">
        <v>1412</v>
      </c>
      <c r="D37" s="162">
        <v>1011078544</v>
      </c>
      <c r="E37" s="161" t="s">
        <v>1413</v>
      </c>
      <c r="F37" s="161"/>
      <c r="G37" s="161"/>
      <c r="H37" s="161"/>
      <c r="I37" s="157">
        <v>325</v>
      </c>
      <c r="J37" s="99"/>
    </row>
    <row r="38" spans="1:10" ht="30" x14ac:dyDescent="0.3">
      <c r="A38" s="157">
        <v>30</v>
      </c>
      <c r="B38" s="194" t="s">
        <v>1414</v>
      </c>
      <c r="C38" s="162" t="s">
        <v>1415</v>
      </c>
      <c r="D38" s="162">
        <v>204909046</v>
      </c>
      <c r="E38" s="161" t="s">
        <v>1416</v>
      </c>
      <c r="F38" s="161"/>
      <c r="G38" s="161"/>
      <c r="H38" s="161"/>
      <c r="I38" s="157">
        <v>1200</v>
      </c>
      <c r="J38" s="99"/>
    </row>
    <row r="39" spans="1:10" x14ac:dyDescent="0.3">
      <c r="A39" s="157">
        <v>31</v>
      </c>
      <c r="B39" s="194" t="s">
        <v>583</v>
      </c>
      <c r="C39" s="162" t="s">
        <v>584</v>
      </c>
      <c r="D39" s="162">
        <v>208147423</v>
      </c>
      <c r="E39" s="161" t="s">
        <v>585</v>
      </c>
      <c r="F39" s="161"/>
      <c r="G39" s="161"/>
      <c r="H39" s="161"/>
      <c r="I39" s="157">
        <v>800</v>
      </c>
      <c r="J39" s="99"/>
    </row>
    <row r="40" spans="1:10" x14ac:dyDescent="0.3">
      <c r="A40" s="157">
        <v>32</v>
      </c>
      <c r="B40" s="194" t="s">
        <v>586</v>
      </c>
      <c r="C40" s="162" t="s">
        <v>587</v>
      </c>
      <c r="D40" s="162">
        <v>209437420</v>
      </c>
      <c r="E40" s="161" t="s">
        <v>585</v>
      </c>
      <c r="F40" s="161"/>
      <c r="G40" s="161"/>
      <c r="H40" s="161"/>
      <c r="I40" s="157">
        <v>1250</v>
      </c>
      <c r="J40" s="99"/>
    </row>
    <row r="41" spans="1:10" x14ac:dyDescent="0.3">
      <c r="A41" s="157">
        <v>33</v>
      </c>
      <c r="B41" s="194" t="s">
        <v>588</v>
      </c>
      <c r="C41" s="162" t="s">
        <v>589</v>
      </c>
      <c r="D41" s="162">
        <v>1023010318</v>
      </c>
      <c r="E41" s="161" t="s">
        <v>585</v>
      </c>
      <c r="F41" s="161"/>
      <c r="G41" s="161"/>
      <c r="H41" s="161"/>
      <c r="I41" s="157">
        <v>1500</v>
      </c>
      <c r="J41" s="99"/>
    </row>
    <row r="42" spans="1:10" x14ac:dyDescent="0.3">
      <c r="A42" s="157">
        <v>34</v>
      </c>
      <c r="B42" s="194" t="s">
        <v>590</v>
      </c>
      <c r="C42" s="162" t="s">
        <v>591</v>
      </c>
      <c r="D42" s="162">
        <v>1029010932</v>
      </c>
      <c r="E42" s="161" t="s">
        <v>585</v>
      </c>
      <c r="F42" s="161"/>
      <c r="G42" s="161"/>
      <c r="H42" s="161"/>
      <c r="I42" s="157">
        <v>800</v>
      </c>
      <c r="J42" s="99"/>
    </row>
    <row r="43" spans="1:10" x14ac:dyDescent="0.3">
      <c r="A43" s="157">
        <v>35</v>
      </c>
      <c r="B43" s="194" t="s">
        <v>571</v>
      </c>
      <c r="C43" s="162" t="s">
        <v>592</v>
      </c>
      <c r="D43" s="162">
        <v>205284011</v>
      </c>
      <c r="E43" s="161" t="s">
        <v>585</v>
      </c>
      <c r="F43" s="161"/>
      <c r="G43" s="161"/>
      <c r="H43" s="161"/>
      <c r="I43" s="157">
        <v>1380.36</v>
      </c>
      <c r="J43" s="99"/>
    </row>
    <row r="44" spans="1:10" x14ac:dyDescent="0.3">
      <c r="A44" s="157">
        <v>36</v>
      </c>
      <c r="B44" s="194" t="s">
        <v>593</v>
      </c>
      <c r="C44" s="162" t="s">
        <v>594</v>
      </c>
      <c r="D44" s="162">
        <v>1004014813</v>
      </c>
      <c r="E44" s="161" t="s">
        <v>585</v>
      </c>
      <c r="F44" s="161"/>
      <c r="G44" s="161"/>
      <c r="H44" s="161"/>
      <c r="I44" s="157">
        <v>1000</v>
      </c>
      <c r="J44" s="99"/>
    </row>
    <row r="45" spans="1:10" x14ac:dyDescent="0.3">
      <c r="A45" s="157">
        <v>37</v>
      </c>
      <c r="B45" s="194" t="s">
        <v>560</v>
      </c>
      <c r="C45" s="162" t="s">
        <v>595</v>
      </c>
      <c r="D45" s="162">
        <v>61006005643</v>
      </c>
      <c r="E45" s="161" t="s">
        <v>585</v>
      </c>
      <c r="F45" s="161"/>
      <c r="G45" s="161"/>
      <c r="H45" s="161"/>
      <c r="I45" s="157">
        <v>800</v>
      </c>
      <c r="J45" s="99"/>
    </row>
    <row r="46" spans="1:10" ht="30" x14ac:dyDescent="0.3">
      <c r="A46" s="157">
        <v>38</v>
      </c>
      <c r="B46" s="194" t="s">
        <v>596</v>
      </c>
      <c r="C46" s="162" t="s">
        <v>597</v>
      </c>
      <c r="D46" s="162">
        <v>247001890</v>
      </c>
      <c r="E46" s="161" t="s">
        <v>585</v>
      </c>
      <c r="F46" s="161"/>
      <c r="G46" s="161"/>
      <c r="H46" s="161"/>
      <c r="I46" s="157">
        <v>400</v>
      </c>
      <c r="J46" s="99"/>
    </row>
    <row r="47" spans="1:10" x14ac:dyDescent="0.3">
      <c r="A47" s="157">
        <v>39</v>
      </c>
      <c r="B47" s="194" t="s">
        <v>598</v>
      </c>
      <c r="C47" s="162" t="s">
        <v>599</v>
      </c>
      <c r="D47" s="162">
        <v>61010003569</v>
      </c>
      <c r="E47" s="161" t="s">
        <v>585</v>
      </c>
      <c r="F47" s="161"/>
      <c r="G47" s="161"/>
      <c r="H47" s="161"/>
      <c r="I47" s="157">
        <v>687.5</v>
      </c>
      <c r="J47" s="99"/>
    </row>
    <row r="48" spans="1:10" x14ac:dyDescent="0.3">
      <c r="A48" s="157">
        <v>40</v>
      </c>
      <c r="B48" s="194" t="s">
        <v>600</v>
      </c>
      <c r="C48" s="162" t="s">
        <v>601</v>
      </c>
      <c r="D48" s="162">
        <v>61009006080</v>
      </c>
      <c r="E48" s="161" t="s">
        <v>585</v>
      </c>
      <c r="F48" s="161"/>
      <c r="G48" s="161"/>
      <c r="H48" s="161"/>
      <c r="I48" s="157">
        <v>700</v>
      </c>
      <c r="J48" s="99"/>
    </row>
    <row r="49" spans="1:10" ht="30" x14ac:dyDescent="0.3">
      <c r="A49" s="157">
        <v>41</v>
      </c>
      <c r="B49" s="194" t="s">
        <v>602</v>
      </c>
      <c r="C49" s="162" t="s">
        <v>603</v>
      </c>
      <c r="D49" s="162">
        <v>225064471</v>
      </c>
      <c r="E49" s="161" t="s">
        <v>585</v>
      </c>
      <c r="F49" s="161"/>
      <c r="G49" s="161"/>
      <c r="H49" s="161"/>
      <c r="I49" s="157">
        <v>250</v>
      </c>
      <c r="J49" s="99"/>
    </row>
    <row r="50" spans="1:10" x14ac:dyDescent="0.3">
      <c r="A50" s="157">
        <v>42</v>
      </c>
      <c r="B50" s="194" t="s">
        <v>604</v>
      </c>
      <c r="C50" s="162" t="s">
        <v>605</v>
      </c>
      <c r="D50" s="162">
        <v>18001053471</v>
      </c>
      <c r="E50" s="161" t="s">
        <v>585</v>
      </c>
      <c r="F50" s="161"/>
      <c r="G50" s="161"/>
      <c r="H50" s="161"/>
      <c r="I50" s="157">
        <v>550</v>
      </c>
      <c r="J50" s="99"/>
    </row>
    <row r="51" spans="1:10" x14ac:dyDescent="0.3">
      <c r="A51" s="157">
        <v>43</v>
      </c>
      <c r="B51" s="194" t="s">
        <v>606</v>
      </c>
      <c r="C51" s="162" t="s">
        <v>607</v>
      </c>
      <c r="D51" s="162">
        <v>60002007956</v>
      </c>
      <c r="E51" s="161" t="s">
        <v>585</v>
      </c>
      <c r="F51" s="161"/>
      <c r="G51" s="161"/>
      <c r="H51" s="161"/>
      <c r="I51" s="157">
        <v>375</v>
      </c>
      <c r="J51" s="99"/>
    </row>
    <row r="52" spans="1:10" ht="30" x14ac:dyDescent="0.3">
      <c r="A52" s="157">
        <v>44</v>
      </c>
      <c r="B52" s="194" t="s">
        <v>608</v>
      </c>
      <c r="C52" s="162" t="s">
        <v>609</v>
      </c>
      <c r="D52" s="162">
        <v>238769025</v>
      </c>
      <c r="E52" s="161" t="s">
        <v>585</v>
      </c>
      <c r="F52" s="161"/>
      <c r="G52" s="161"/>
      <c r="H52" s="161"/>
      <c r="I52" s="157">
        <v>400</v>
      </c>
      <c r="J52" s="99"/>
    </row>
    <row r="53" spans="1:10" x14ac:dyDescent="0.3">
      <c r="A53" s="157">
        <v>45</v>
      </c>
      <c r="B53" s="194" t="s">
        <v>610</v>
      </c>
      <c r="C53" s="162" t="s">
        <v>611</v>
      </c>
      <c r="D53" s="162">
        <v>38001006467</v>
      </c>
      <c r="E53" s="161" t="s">
        <v>585</v>
      </c>
      <c r="F53" s="161"/>
      <c r="G53" s="161"/>
      <c r="H53" s="161"/>
      <c r="I53" s="157">
        <v>437.5</v>
      </c>
      <c r="J53" s="99"/>
    </row>
    <row r="54" spans="1:10" x14ac:dyDescent="0.3">
      <c r="A54" s="157">
        <v>46</v>
      </c>
      <c r="B54" s="194" t="s">
        <v>560</v>
      </c>
      <c r="C54" s="162" t="s">
        <v>612</v>
      </c>
      <c r="D54" s="162">
        <v>53001003144</v>
      </c>
      <c r="E54" s="161" t="s">
        <v>585</v>
      </c>
      <c r="F54" s="161"/>
      <c r="G54" s="161"/>
      <c r="H54" s="161"/>
      <c r="I54" s="157">
        <v>403.31</v>
      </c>
      <c r="J54" s="99"/>
    </row>
    <row r="55" spans="1:10" x14ac:dyDescent="0.3">
      <c r="A55" s="157">
        <v>47</v>
      </c>
      <c r="B55" s="194" t="s">
        <v>613</v>
      </c>
      <c r="C55" s="162" t="s">
        <v>614</v>
      </c>
      <c r="D55" s="162">
        <v>56001002800</v>
      </c>
      <c r="E55" s="161" t="s">
        <v>585</v>
      </c>
      <c r="F55" s="161"/>
      <c r="G55" s="161"/>
      <c r="H55" s="161"/>
      <c r="I55" s="157">
        <v>750</v>
      </c>
      <c r="J55" s="99"/>
    </row>
    <row r="56" spans="1:10" x14ac:dyDescent="0.3">
      <c r="A56" s="157">
        <v>48</v>
      </c>
      <c r="B56" s="194" t="s">
        <v>615</v>
      </c>
      <c r="C56" s="162" t="s">
        <v>616</v>
      </c>
      <c r="D56" s="162">
        <v>1027035837</v>
      </c>
      <c r="E56" s="161" t="s">
        <v>585</v>
      </c>
      <c r="F56" s="161"/>
      <c r="G56" s="161"/>
      <c r="H56" s="161"/>
      <c r="I56" s="157">
        <v>625</v>
      </c>
      <c r="J56" s="99"/>
    </row>
    <row r="57" spans="1:10" x14ac:dyDescent="0.3">
      <c r="A57" s="157">
        <v>49</v>
      </c>
      <c r="B57" s="194" t="s">
        <v>563</v>
      </c>
      <c r="C57" s="162" t="s">
        <v>617</v>
      </c>
      <c r="D57" s="162">
        <v>54001014760</v>
      </c>
      <c r="E57" s="161" t="s">
        <v>585</v>
      </c>
      <c r="F57" s="161"/>
      <c r="G57" s="161"/>
      <c r="H57" s="161"/>
      <c r="I57" s="157">
        <v>625</v>
      </c>
      <c r="J57" s="99"/>
    </row>
    <row r="58" spans="1:10" x14ac:dyDescent="0.3">
      <c r="A58" s="157">
        <v>50</v>
      </c>
      <c r="B58" s="194" t="s">
        <v>1417</v>
      </c>
      <c r="C58" s="162" t="s">
        <v>1418</v>
      </c>
      <c r="D58" s="162">
        <v>1027007262</v>
      </c>
      <c r="E58" s="161" t="s">
        <v>585</v>
      </c>
      <c r="F58" s="161"/>
      <c r="G58" s="161"/>
      <c r="H58" s="161"/>
      <c r="I58" s="157">
        <v>3000</v>
      </c>
      <c r="J58" s="99"/>
    </row>
    <row r="59" spans="1:10" x14ac:dyDescent="0.3">
      <c r="A59" s="157">
        <v>51</v>
      </c>
      <c r="B59" s="194" t="s">
        <v>1417</v>
      </c>
      <c r="C59" s="162" t="s">
        <v>1419</v>
      </c>
      <c r="D59" s="162">
        <v>19001003542</v>
      </c>
      <c r="E59" s="161" t="s">
        <v>585</v>
      </c>
      <c r="F59" s="161"/>
      <c r="G59" s="161"/>
      <c r="H59" s="161"/>
      <c r="I59" s="157">
        <v>200</v>
      </c>
      <c r="J59" s="99"/>
    </row>
    <row r="60" spans="1:10" x14ac:dyDescent="0.3">
      <c r="A60" s="157">
        <v>52</v>
      </c>
      <c r="B60" s="194" t="s">
        <v>1417</v>
      </c>
      <c r="C60" s="162" t="s">
        <v>1420</v>
      </c>
      <c r="D60" s="162">
        <v>19001071779</v>
      </c>
      <c r="E60" s="161" t="s">
        <v>585</v>
      </c>
      <c r="F60" s="161"/>
      <c r="G60" s="161"/>
      <c r="H60" s="161"/>
      <c r="I60" s="157">
        <v>200</v>
      </c>
      <c r="J60" s="99"/>
    </row>
    <row r="61" spans="1:10" x14ac:dyDescent="0.3">
      <c r="A61" s="157">
        <v>53</v>
      </c>
      <c r="B61" s="194" t="s">
        <v>618</v>
      </c>
      <c r="C61" s="162" t="s">
        <v>619</v>
      </c>
      <c r="D61" s="162">
        <v>48001002406</v>
      </c>
      <c r="E61" s="161" t="s">
        <v>585</v>
      </c>
      <c r="F61" s="161"/>
      <c r="G61" s="161"/>
      <c r="H61" s="161"/>
      <c r="I61" s="157">
        <v>375</v>
      </c>
      <c r="J61" s="99"/>
    </row>
    <row r="62" spans="1:10" x14ac:dyDescent="0.3">
      <c r="A62" s="157">
        <v>54</v>
      </c>
      <c r="B62" s="194" t="s">
        <v>620</v>
      </c>
      <c r="C62" s="162" t="s">
        <v>621</v>
      </c>
      <c r="D62" s="162">
        <v>2001043897</v>
      </c>
      <c r="E62" s="161" t="s">
        <v>585</v>
      </c>
      <c r="F62" s="161"/>
      <c r="G62" s="161"/>
      <c r="H62" s="161"/>
      <c r="I62" s="157">
        <v>437.5</v>
      </c>
      <c r="J62" s="99"/>
    </row>
    <row r="63" spans="1:10" ht="30" x14ac:dyDescent="0.3">
      <c r="A63" s="157">
        <v>55</v>
      </c>
      <c r="B63" s="194" t="s">
        <v>622</v>
      </c>
      <c r="C63" s="162" t="s">
        <v>623</v>
      </c>
      <c r="D63" s="162">
        <v>244688600</v>
      </c>
      <c r="E63" s="161" t="s">
        <v>585</v>
      </c>
      <c r="F63" s="161"/>
      <c r="G63" s="161"/>
      <c r="H63" s="161"/>
      <c r="I63" s="157">
        <v>180</v>
      </c>
      <c r="J63" s="99"/>
    </row>
    <row r="64" spans="1:10" x14ac:dyDescent="0.3">
      <c r="A64" s="157">
        <v>56</v>
      </c>
      <c r="B64" s="194" t="s">
        <v>624</v>
      </c>
      <c r="C64" s="162" t="s">
        <v>625</v>
      </c>
      <c r="D64" s="162">
        <v>222438271</v>
      </c>
      <c r="E64" s="161" t="s">
        <v>585</v>
      </c>
      <c r="F64" s="161"/>
      <c r="G64" s="161"/>
      <c r="H64" s="161"/>
      <c r="I64" s="157">
        <v>500</v>
      </c>
      <c r="J64" s="99"/>
    </row>
    <row r="65" spans="1:10" ht="30" x14ac:dyDescent="0.3">
      <c r="A65" s="157">
        <v>57</v>
      </c>
      <c r="B65" s="194" t="s">
        <v>1421</v>
      </c>
      <c r="C65" s="162" t="s">
        <v>1422</v>
      </c>
      <c r="D65" s="162">
        <v>235447343</v>
      </c>
      <c r="E65" s="161" t="s">
        <v>585</v>
      </c>
      <c r="F65" s="161"/>
      <c r="G65" s="161"/>
      <c r="H65" s="161"/>
      <c r="I65" s="157">
        <v>774.2</v>
      </c>
      <c r="J65" s="99"/>
    </row>
    <row r="66" spans="1:10" x14ac:dyDescent="0.3">
      <c r="A66" s="157">
        <v>58</v>
      </c>
      <c r="B66" s="194" t="s">
        <v>626</v>
      </c>
      <c r="C66" s="162" t="s">
        <v>627</v>
      </c>
      <c r="D66" s="162">
        <v>4001001960</v>
      </c>
      <c r="E66" s="161" t="s">
        <v>585</v>
      </c>
      <c r="F66" s="161"/>
      <c r="G66" s="161"/>
      <c r="H66" s="161"/>
      <c r="I66" s="157">
        <v>450</v>
      </c>
      <c r="J66" s="99"/>
    </row>
    <row r="67" spans="1:10" x14ac:dyDescent="0.3">
      <c r="A67" s="157">
        <v>59</v>
      </c>
      <c r="B67" s="194" t="s">
        <v>628</v>
      </c>
      <c r="C67" s="162" t="s">
        <v>629</v>
      </c>
      <c r="D67" s="162">
        <v>204566978</v>
      </c>
      <c r="E67" s="161" t="s">
        <v>585</v>
      </c>
      <c r="F67" s="161"/>
      <c r="G67" s="161"/>
      <c r="H67" s="161"/>
      <c r="I67" s="157">
        <v>228</v>
      </c>
      <c r="J67" s="99"/>
    </row>
    <row r="68" spans="1:10" x14ac:dyDescent="0.3">
      <c r="A68" s="157">
        <v>60</v>
      </c>
      <c r="B68" s="194" t="s">
        <v>630</v>
      </c>
      <c r="C68" s="162" t="s">
        <v>631</v>
      </c>
      <c r="D68" s="162">
        <v>9001002649</v>
      </c>
      <c r="E68" s="161" t="s">
        <v>585</v>
      </c>
      <c r="F68" s="161"/>
      <c r="G68" s="161"/>
      <c r="H68" s="161"/>
      <c r="I68" s="157">
        <v>375</v>
      </c>
      <c r="J68" s="99"/>
    </row>
    <row r="69" spans="1:10" x14ac:dyDescent="0.3">
      <c r="A69" s="157">
        <v>61</v>
      </c>
      <c r="B69" s="194" t="s">
        <v>632</v>
      </c>
      <c r="C69" s="162" t="s">
        <v>633</v>
      </c>
      <c r="D69" s="162">
        <v>27001003070</v>
      </c>
      <c r="E69" s="161" t="s">
        <v>585</v>
      </c>
      <c r="F69" s="161"/>
      <c r="G69" s="161"/>
      <c r="H69" s="161"/>
      <c r="I69" s="157">
        <v>312.5</v>
      </c>
      <c r="J69" s="99"/>
    </row>
    <row r="70" spans="1:10" x14ac:dyDescent="0.3">
      <c r="A70" s="157">
        <v>62</v>
      </c>
      <c r="B70" s="194" t="s">
        <v>634</v>
      </c>
      <c r="C70" s="162" t="s">
        <v>635</v>
      </c>
      <c r="D70" s="162">
        <v>26001008890</v>
      </c>
      <c r="E70" s="161" t="s">
        <v>585</v>
      </c>
      <c r="F70" s="161"/>
      <c r="G70" s="161"/>
      <c r="H70" s="161"/>
      <c r="I70" s="157">
        <v>375</v>
      </c>
      <c r="J70" s="99"/>
    </row>
    <row r="71" spans="1:10" x14ac:dyDescent="0.3">
      <c r="A71" s="157">
        <v>63</v>
      </c>
      <c r="B71" s="194" t="s">
        <v>636</v>
      </c>
      <c r="C71" s="162" t="s">
        <v>637</v>
      </c>
      <c r="D71" s="162">
        <v>46001001923</v>
      </c>
      <c r="E71" s="161" t="s">
        <v>585</v>
      </c>
      <c r="F71" s="161"/>
      <c r="G71" s="161"/>
      <c r="H71" s="161"/>
      <c r="I71" s="157">
        <v>1517.2</v>
      </c>
      <c r="J71" s="99"/>
    </row>
    <row r="72" spans="1:10" x14ac:dyDescent="0.3">
      <c r="A72" s="157">
        <v>64</v>
      </c>
      <c r="B72" s="194" t="s">
        <v>638</v>
      </c>
      <c r="C72" s="162" t="s">
        <v>639</v>
      </c>
      <c r="D72" s="162">
        <v>7701054031</v>
      </c>
      <c r="E72" s="161" t="s">
        <v>585</v>
      </c>
      <c r="F72" s="161"/>
      <c r="G72" s="161"/>
      <c r="H72" s="161"/>
      <c r="I72" s="157">
        <v>665</v>
      </c>
      <c r="J72" s="99"/>
    </row>
    <row r="73" spans="1:10" x14ac:dyDescent="0.3">
      <c r="A73" s="157">
        <v>65</v>
      </c>
      <c r="B73" s="194" t="s">
        <v>640</v>
      </c>
      <c r="C73" s="162" t="s">
        <v>641</v>
      </c>
      <c r="D73" s="162">
        <v>3001001833</v>
      </c>
      <c r="E73" s="161" t="s">
        <v>585</v>
      </c>
      <c r="F73" s="161"/>
      <c r="G73" s="161"/>
      <c r="H73" s="161"/>
      <c r="I73" s="157">
        <v>250</v>
      </c>
      <c r="J73" s="99"/>
    </row>
    <row r="74" spans="1:10" x14ac:dyDescent="0.3">
      <c r="A74" s="157">
        <v>66</v>
      </c>
      <c r="B74" s="194" t="s">
        <v>642</v>
      </c>
      <c r="C74" s="162" t="s">
        <v>643</v>
      </c>
      <c r="D74" s="162">
        <v>5001001777</v>
      </c>
      <c r="E74" s="161" t="s">
        <v>585</v>
      </c>
      <c r="F74" s="161"/>
      <c r="G74" s="161"/>
      <c r="H74" s="161"/>
      <c r="I74" s="157">
        <v>665</v>
      </c>
      <c r="J74" s="99"/>
    </row>
    <row r="75" spans="1:10" x14ac:dyDescent="0.3">
      <c r="A75" s="157">
        <v>67</v>
      </c>
      <c r="B75" s="194" t="s">
        <v>644</v>
      </c>
      <c r="C75" s="162" t="s">
        <v>645</v>
      </c>
      <c r="D75" s="162">
        <v>11001008640</v>
      </c>
      <c r="E75" s="161" t="s">
        <v>585</v>
      </c>
      <c r="F75" s="161"/>
      <c r="G75" s="161"/>
      <c r="H75" s="161"/>
      <c r="I75" s="157">
        <v>532.17999999999995</v>
      </c>
      <c r="J75" s="99"/>
    </row>
    <row r="76" spans="1:10" x14ac:dyDescent="0.3">
      <c r="A76" s="157">
        <v>68</v>
      </c>
      <c r="B76" s="194" t="s">
        <v>646</v>
      </c>
      <c r="C76" s="162" t="s">
        <v>647</v>
      </c>
      <c r="D76" s="162">
        <v>32001010085</v>
      </c>
      <c r="E76" s="161" t="s">
        <v>585</v>
      </c>
      <c r="F76" s="161"/>
      <c r="G76" s="161"/>
      <c r="H76" s="161"/>
      <c r="I76" s="157">
        <v>650</v>
      </c>
      <c r="J76" s="99"/>
    </row>
    <row r="77" spans="1:10" x14ac:dyDescent="0.3">
      <c r="A77" s="157">
        <v>69</v>
      </c>
      <c r="B77" s="194" t="s">
        <v>634</v>
      </c>
      <c r="C77" s="162" t="s">
        <v>648</v>
      </c>
      <c r="D77" s="162">
        <v>225359046</v>
      </c>
      <c r="E77" s="161" t="s">
        <v>585</v>
      </c>
      <c r="F77" s="161"/>
      <c r="G77" s="161"/>
      <c r="H77" s="161"/>
      <c r="I77" s="157">
        <v>500</v>
      </c>
      <c r="J77" s="99"/>
    </row>
    <row r="78" spans="1:10" x14ac:dyDescent="0.3">
      <c r="A78" s="157">
        <v>70</v>
      </c>
      <c r="B78" s="194" t="s">
        <v>563</v>
      </c>
      <c r="C78" s="162" t="s">
        <v>649</v>
      </c>
      <c r="D78" s="162">
        <v>228926062</v>
      </c>
      <c r="E78" s="161" t="s">
        <v>585</v>
      </c>
      <c r="F78" s="161"/>
      <c r="G78" s="161"/>
      <c r="H78" s="161"/>
      <c r="I78" s="157">
        <v>450</v>
      </c>
      <c r="J78" s="99"/>
    </row>
    <row r="79" spans="1:10" x14ac:dyDescent="0.3">
      <c r="A79" s="157">
        <v>71</v>
      </c>
      <c r="B79" s="194" t="s">
        <v>650</v>
      </c>
      <c r="C79" s="162" t="s">
        <v>651</v>
      </c>
      <c r="D79" s="162">
        <v>59001049345</v>
      </c>
      <c r="E79" s="161" t="s">
        <v>585</v>
      </c>
      <c r="F79" s="161"/>
      <c r="G79" s="161"/>
      <c r="H79" s="161"/>
      <c r="I79" s="157">
        <v>1250</v>
      </c>
      <c r="J79" s="99"/>
    </row>
    <row r="80" spans="1:10" x14ac:dyDescent="0.3">
      <c r="A80" s="157">
        <v>72</v>
      </c>
      <c r="B80" s="194" t="s">
        <v>563</v>
      </c>
      <c r="C80" s="162" t="s">
        <v>652</v>
      </c>
      <c r="D80" s="162">
        <v>18001002488</v>
      </c>
      <c r="E80" s="161" t="s">
        <v>585</v>
      </c>
      <c r="F80" s="161"/>
      <c r="G80" s="161"/>
      <c r="H80" s="161"/>
      <c r="I80" s="157">
        <v>500</v>
      </c>
      <c r="J80" s="99"/>
    </row>
    <row r="81" spans="1:12" x14ac:dyDescent="0.3">
      <c r="A81" s="157">
        <v>73</v>
      </c>
      <c r="B81" s="194" t="s">
        <v>632</v>
      </c>
      <c r="C81" s="162" t="s">
        <v>653</v>
      </c>
      <c r="D81" s="162">
        <v>1030030249</v>
      </c>
      <c r="E81" s="161" t="s">
        <v>585</v>
      </c>
      <c r="F81" s="161"/>
      <c r="G81" s="161"/>
      <c r="H81" s="161"/>
      <c r="I81" s="157">
        <v>375</v>
      </c>
      <c r="J81" s="99"/>
    </row>
    <row r="82" spans="1:12" ht="30" x14ac:dyDescent="0.3">
      <c r="A82" s="157">
        <v>74</v>
      </c>
      <c r="B82" s="194" t="s">
        <v>654</v>
      </c>
      <c r="C82" s="162" t="s">
        <v>655</v>
      </c>
      <c r="D82" s="162">
        <v>233144987</v>
      </c>
      <c r="E82" s="161" t="s">
        <v>585</v>
      </c>
      <c r="F82" s="161"/>
      <c r="G82" s="161"/>
      <c r="H82" s="161"/>
      <c r="I82" s="157">
        <v>250</v>
      </c>
      <c r="J82" s="99"/>
    </row>
    <row r="83" spans="1:12" x14ac:dyDescent="0.3">
      <c r="A83" s="157">
        <v>75</v>
      </c>
      <c r="B83" s="194" t="s">
        <v>1423</v>
      </c>
      <c r="C83" s="162" t="s">
        <v>1424</v>
      </c>
      <c r="D83" s="162">
        <v>8001014947</v>
      </c>
      <c r="E83" s="161" t="s">
        <v>585</v>
      </c>
      <c r="F83" s="161"/>
      <c r="G83" s="161"/>
      <c r="H83" s="161"/>
      <c r="I83" s="157">
        <v>562.5</v>
      </c>
      <c r="J83" s="99"/>
    </row>
    <row r="84" spans="1:12" x14ac:dyDescent="0.3">
      <c r="A84" s="157">
        <v>76</v>
      </c>
      <c r="B84" s="194" t="s">
        <v>656</v>
      </c>
      <c r="C84" s="162" t="s">
        <v>657</v>
      </c>
      <c r="D84" s="162">
        <v>45001000755</v>
      </c>
      <c r="E84" s="161" t="s">
        <v>585</v>
      </c>
      <c r="F84" s="161"/>
      <c r="G84" s="161"/>
      <c r="H84" s="161"/>
      <c r="I84" s="157">
        <v>700</v>
      </c>
      <c r="J84" s="99"/>
    </row>
    <row r="85" spans="1:12" x14ac:dyDescent="0.3">
      <c r="A85" s="157">
        <v>77</v>
      </c>
      <c r="B85" s="194" t="s">
        <v>1425</v>
      </c>
      <c r="C85" s="162" t="s">
        <v>1426</v>
      </c>
      <c r="D85" s="162">
        <v>14001017747</v>
      </c>
      <c r="E85" s="161" t="s">
        <v>585</v>
      </c>
      <c r="F85" s="161"/>
      <c r="G85" s="161"/>
      <c r="H85" s="161"/>
      <c r="I85" s="157">
        <v>500</v>
      </c>
      <c r="J85" s="99"/>
    </row>
    <row r="86" spans="1:12" x14ac:dyDescent="0.3">
      <c r="A86" s="157" t="s">
        <v>273</v>
      </c>
      <c r="B86" s="194"/>
      <c r="C86" s="165"/>
      <c r="D86" s="165"/>
      <c r="E86" s="164"/>
      <c r="F86" s="164"/>
      <c r="G86" s="264"/>
      <c r="H86" s="273" t="s">
        <v>416</v>
      </c>
      <c r="I86" s="351">
        <f>SUM(I9:I85)</f>
        <v>276937.24</v>
      </c>
      <c r="J86" s="99"/>
    </row>
    <row r="88" spans="1:12" x14ac:dyDescent="0.3">
      <c r="A88" s="172" t="s">
        <v>446</v>
      </c>
    </row>
    <row r="90" spans="1:12" x14ac:dyDescent="0.3">
      <c r="B90" s="174" t="s">
        <v>107</v>
      </c>
      <c r="F90" s="175"/>
    </row>
    <row r="91" spans="1:12" x14ac:dyDescent="0.3">
      <c r="F91" s="173"/>
      <c r="I91" s="173"/>
      <c r="J91" s="173"/>
      <c r="K91" s="173"/>
      <c r="L91" s="173"/>
    </row>
    <row r="92" spans="1:12" x14ac:dyDescent="0.3">
      <c r="C92" s="176"/>
      <c r="F92" s="176"/>
      <c r="G92" s="176"/>
      <c r="H92" s="179"/>
      <c r="I92" s="177"/>
      <c r="J92" s="173"/>
      <c r="K92" s="173"/>
      <c r="L92" s="173"/>
    </row>
    <row r="93" spans="1:12" x14ac:dyDescent="0.3">
      <c r="A93" s="173"/>
      <c r="C93" s="178" t="s">
        <v>264</v>
      </c>
      <c r="F93" s="179" t="s">
        <v>269</v>
      </c>
      <c r="G93" s="178"/>
      <c r="H93" s="178"/>
      <c r="I93" s="177"/>
      <c r="J93" s="173"/>
      <c r="K93" s="173"/>
      <c r="L93" s="173"/>
    </row>
    <row r="94" spans="1:12" x14ac:dyDescent="0.3">
      <c r="A94" s="173"/>
      <c r="C94" s="180" t="s">
        <v>140</v>
      </c>
      <c r="F94" s="172" t="s">
        <v>265</v>
      </c>
      <c r="I94" s="173"/>
      <c r="J94" s="173"/>
      <c r="K94" s="173"/>
      <c r="L94" s="173"/>
    </row>
    <row r="95" spans="1:12" s="173" customFormat="1" x14ac:dyDescent="0.3">
      <c r="B95" s="172"/>
      <c r="C95" s="180"/>
      <c r="G95" s="180"/>
      <c r="H95" s="180"/>
    </row>
    <row r="96" spans="1:12" s="173" customFormat="1" ht="12.75" x14ac:dyDescent="0.2"/>
    <row r="97" s="173" customFormat="1" ht="12.75" x14ac:dyDescent="0.2"/>
    <row r="98" s="173" customFormat="1" ht="12.75" x14ac:dyDescent="0.2"/>
    <row r="99" s="173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86"/>
  </dataValidations>
  <printOptions gridLines="1"/>
  <pageMargins left="0.7" right="0.7" top="0.75" bottom="0.75" header="0.3" footer="0.3"/>
  <pageSetup scale="5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view="pageBreakPreview" zoomScale="70" zoomScaleNormal="100" zoomScaleSheetLayoutView="70" workbookViewId="0">
      <selection activeCell="F15" sqref="F15"/>
    </sheetView>
  </sheetViews>
  <sheetFormatPr defaultRowHeight="12.75" x14ac:dyDescent="0.2"/>
  <cols>
    <col min="1" max="1" width="2.7109375" style="184" customWidth="1"/>
    <col min="2" max="2" width="9" style="184" customWidth="1"/>
    <col min="3" max="3" width="23.42578125" style="184" customWidth="1"/>
    <col min="4" max="4" width="13.28515625" style="184" customWidth="1"/>
    <col min="5" max="5" width="9.5703125" style="184" customWidth="1"/>
    <col min="6" max="6" width="11.5703125" style="184" customWidth="1"/>
    <col min="7" max="7" width="12.28515625" style="184" customWidth="1"/>
    <col min="8" max="8" width="15.28515625" style="184" customWidth="1"/>
    <col min="9" max="9" width="17.5703125" style="184" customWidth="1"/>
    <col min="10" max="11" width="12.42578125" style="184" customWidth="1"/>
    <col min="12" max="12" width="23.5703125" style="184" customWidth="1"/>
    <col min="13" max="13" width="18.5703125" style="184" customWidth="1"/>
    <col min="14" max="14" width="0.85546875" style="184" customWidth="1"/>
    <col min="15" max="16384" width="9.140625" style="184"/>
  </cols>
  <sheetData>
    <row r="1" spans="1:14" ht="13.5" x14ac:dyDescent="0.2">
      <c r="A1" s="181" t="s">
        <v>448</v>
      </c>
      <c r="B1" s="182"/>
      <c r="C1" s="182"/>
      <c r="D1" s="182"/>
      <c r="E1" s="182"/>
      <c r="F1" s="182"/>
      <c r="G1" s="182"/>
      <c r="H1" s="182"/>
      <c r="I1" s="185"/>
      <c r="J1" s="252"/>
      <c r="K1" s="252"/>
      <c r="L1" s="252"/>
      <c r="M1" s="252" t="s">
        <v>405</v>
      </c>
      <c r="N1" s="185"/>
    </row>
    <row r="2" spans="1:14" ht="15" x14ac:dyDescent="0.2">
      <c r="A2" s="185" t="s">
        <v>310</v>
      </c>
      <c r="B2" s="182"/>
      <c r="C2" s="182"/>
      <c r="D2" s="183"/>
      <c r="E2" s="183"/>
      <c r="F2" s="183"/>
      <c r="G2" s="183"/>
      <c r="H2" s="183"/>
      <c r="I2" s="182"/>
      <c r="J2" s="182"/>
      <c r="K2" s="182"/>
      <c r="L2" s="182"/>
      <c r="M2" s="500">
        <v>42528</v>
      </c>
      <c r="N2" s="500"/>
    </row>
    <row r="3" spans="1:14" x14ac:dyDescent="0.2">
      <c r="A3" s="185"/>
      <c r="B3" s="182"/>
      <c r="C3" s="182"/>
      <c r="D3" s="183"/>
      <c r="E3" s="183"/>
      <c r="F3" s="183"/>
      <c r="G3" s="183"/>
      <c r="H3" s="183"/>
      <c r="I3" s="182"/>
      <c r="J3" s="182"/>
      <c r="K3" s="182"/>
      <c r="L3" s="182"/>
      <c r="M3" s="182"/>
      <c r="N3" s="185"/>
    </row>
    <row r="4" spans="1:14" ht="15" x14ac:dyDescent="0.3">
      <c r="A4" s="108" t="s">
        <v>270</v>
      </c>
      <c r="B4" s="182"/>
      <c r="C4" s="182"/>
      <c r="D4" s="186"/>
      <c r="E4" s="253"/>
      <c r="F4" s="186"/>
      <c r="G4" s="183"/>
      <c r="H4" s="183"/>
      <c r="I4" s="183"/>
      <c r="J4" s="183"/>
      <c r="K4" s="183"/>
      <c r="L4" s="182"/>
      <c r="M4" s="183"/>
      <c r="N4" s="185"/>
    </row>
    <row r="5" spans="1:14" ht="15" x14ac:dyDescent="0.3">
      <c r="A5" s="113" t="s">
        <v>490</v>
      </c>
      <c r="B5" s="187"/>
      <c r="C5" s="187"/>
      <c r="D5" s="187"/>
      <c r="E5" s="188"/>
      <c r="F5" s="188"/>
      <c r="G5" s="188"/>
      <c r="H5" s="188"/>
      <c r="I5" s="188"/>
      <c r="J5" s="188"/>
      <c r="K5" s="188"/>
      <c r="L5" s="188"/>
      <c r="M5" s="188"/>
      <c r="N5" s="185"/>
    </row>
    <row r="6" spans="1:14" ht="13.5" thickBo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185"/>
    </row>
    <row r="7" spans="1:14" ht="51" x14ac:dyDescent="0.2">
      <c r="A7" s="255" t="s">
        <v>64</v>
      </c>
      <c r="B7" s="256" t="s">
        <v>406</v>
      </c>
      <c r="C7" s="256" t="s">
        <v>407</v>
      </c>
      <c r="D7" s="257" t="s">
        <v>408</v>
      </c>
      <c r="E7" s="257" t="s">
        <v>271</v>
      </c>
      <c r="F7" s="257" t="s">
        <v>409</v>
      </c>
      <c r="G7" s="257" t="s">
        <v>410</v>
      </c>
      <c r="H7" s="256" t="s">
        <v>411</v>
      </c>
      <c r="I7" s="258" t="s">
        <v>412</v>
      </c>
      <c r="J7" s="258" t="s">
        <v>413</v>
      </c>
      <c r="K7" s="259" t="s">
        <v>414</v>
      </c>
      <c r="L7" s="259" t="s">
        <v>415</v>
      </c>
      <c r="M7" s="257" t="s">
        <v>405</v>
      </c>
      <c r="N7" s="185"/>
    </row>
    <row r="8" spans="1:14" x14ac:dyDescent="0.2">
      <c r="A8" s="190">
        <v>1</v>
      </c>
      <c r="B8" s="191">
        <v>2</v>
      </c>
      <c r="C8" s="191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192">
        <v>9</v>
      </c>
      <c r="J8" s="192">
        <v>10</v>
      </c>
      <c r="K8" s="192">
        <v>11</v>
      </c>
      <c r="L8" s="192">
        <v>12</v>
      </c>
      <c r="M8" s="192">
        <v>13</v>
      </c>
      <c r="N8" s="185"/>
    </row>
    <row r="9" spans="1:14" ht="15" x14ac:dyDescent="0.25">
      <c r="A9" s="193">
        <v>1</v>
      </c>
      <c r="B9" s="194"/>
      <c r="C9" s="260"/>
      <c r="D9" s="193"/>
      <c r="E9" s="193"/>
      <c r="F9" s="193"/>
      <c r="G9" s="193"/>
      <c r="H9" s="193"/>
      <c r="I9" s="193"/>
      <c r="J9" s="193"/>
      <c r="K9" s="193"/>
      <c r="L9" s="193"/>
      <c r="M9" s="261" t="str">
        <f t="shared" ref="M9:M20" si="0">IF(ISBLANK(B9),"",$M$2)</f>
        <v/>
      </c>
      <c r="N9" s="185"/>
    </row>
    <row r="10" spans="1:14" ht="15" x14ac:dyDescent="0.25">
      <c r="A10" s="193">
        <v>2</v>
      </c>
      <c r="B10" s="194"/>
      <c r="C10" s="260"/>
      <c r="D10" s="193"/>
      <c r="E10" s="193"/>
      <c r="F10" s="193"/>
      <c r="G10" s="193"/>
      <c r="H10" s="193"/>
      <c r="I10" s="193"/>
      <c r="J10" s="193"/>
      <c r="K10" s="193"/>
      <c r="L10" s="193"/>
      <c r="M10" s="261" t="str">
        <f t="shared" si="0"/>
        <v/>
      </c>
      <c r="N10" s="185"/>
    </row>
    <row r="11" spans="1:14" ht="15" x14ac:dyDescent="0.25">
      <c r="A11" s="193">
        <v>3</v>
      </c>
      <c r="B11" s="194"/>
      <c r="C11" s="260"/>
      <c r="D11" s="193"/>
      <c r="E11" s="193"/>
      <c r="F11" s="193"/>
      <c r="G11" s="193"/>
      <c r="H11" s="193"/>
      <c r="I11" s="193"/>
      <c r="J11" s="193"/>
      <c r="K11" s="193"/>
      <c r="L11" s="193"/>
      <c r="M11" s="261" t="str">
        <f t="shared" si="0"/>
        <v/>
      </c>
      <c r="N11" s="185"/>
    </row>
    <row r="12" spans="1:14" ht="15" x14ac:dyDescent="0.25">
      <c r="A12" s="193">
        <v>4</v>
      </c>
      <c r="B12" s="194"/>
      <c r="C12" s="260"/>
      <c r="D12" s="193"/>
      <c r="E12" s="193"/>
      <c r="F12" s="193"/>
      <c r="G12" s="193"/>
      <c r="H12" s="193"/>
      <c r="I12" s="193"/>
      <c r="J12" s="193"/>
      <c r="K12" s="193"/>
      <c r="L12" s="193"/>
      <c r="M12" s="261" t="str">
        <f t="shared" si="0"/>
        <v/>
      </c>
      <c r="N12" s="185"/>
    </row>
    <row r="13" spans="1:14" ht="15" x14ac:dyDescent="0.25">
      <c r="A13" s="193">
        <v>5</v>
      </c>
      <c r="B13" s="194"/>
      <c r="C13" s="260"/>
      <c r="D13" s="193"/>
      <c r="E13" s="193"/>
      <c r="F13" s="193"/>
      <c r="G13" s="193"/>
      <c r="H13" s="193"/>
      <c r="I13" s="193"/>
      <c r="J13" s="193"/>
      <c r="K13" s="193"/>
      <c r="L13" s="193"/>
      <c r="M13" s="261" t="str">
        <f t="shared" si="0"/>
        <v/>
      </c>
      <c r="N13" s="185"/>
    </row>
    <row r="14" spans="1:14" ht="15" x14ac:dyDescent="0.25">
      <c r="A14" s="193">
        <v>6</v>
      </c>
      <c r="B14" s="194"/>
      <c r="C14" s="260"/>
      <c r="D14" s="193"/>
      <c r="E14" s="193"/>
      <c r="F14" s="193"/>
      <c r="G14" s="193"/>
      <c r="H14" s="193"/>
      <c r="I14" s="193"/>
      <c r="J14" s="193"/>
      <c r="K14" s="193"/>
      <c r="L14" s="193"/>
      <c r="M14" s="261" t="str">
        <f t="shared" si="0"/>
        <v/>
      </c>
      <c r="N14" s="185"/>
    </row>
    <row r="15" spans="1:14" ht="15" x14ac:dyDescent="0.25">
      <c r="A15" s="193">
        <v>7</v>
      </c>
      <c r="B15" s="194"/>
      <c r="C15" s="260"/>
      <c r="D15" s="193"/>
      <c r="E15" s="193"/>
      <c r="F15" s="193"/>
      <c r="G15" s="193"/>
      <c r="H15" s="193"/>
      <c r="I15" s="193"/>
      <c r="J15" s="193"/>
      <c r="K15" s="193"/>
      <c r="L15" s="193"/>
      <c r="M15" s="261" t="str">
        <f t="shared" si="0"/>
        <v/>
      </c>
      <c r="N15" s="185"/>
    </row>
    <row r="16" spans="1:14" ht="15" x14ac:dyDescent="0.25">
      <c r="A16" s="193">
        <v>8</v>
      </c>
      <c r="B16" s="194"/>
      <c r="C16" s="260"/>
      <c r="D16" s="193"/>
      <c r="E16" s="193"/>
      <c r="F16" s="193"/>
      <c r="G16" s="193"/>
      <c r="H16" s="193"/>
      <c r="I16" s="193"/>
      <c r="J16" s="193"/>
      <c r="K16" s="193"/>
      <c r="L16" s="193"/>
      <c r="M16" s="261" t="str">
        <f t="shared" si="0"/>
        <v/>
      </c>
      <c r="N16" s="185"/>
    </row>
    <row r="17" spans="1:14" ht="15" x14ac:dyDescent="0.25">
      <c r="A17" s="193">
        <v>9</v>
      </c>
      <c r="B17" s="194"/>
      <c r="C17" s="260"/>
      <c r="D17" s="193"/>
      <c r="E17" s="193"/>
      <c r="F17" s="193"/>
      <c r="G17" s="193"/>
      <c r="H17" s="193"/>
      <c r="I17" s="193"/>
      <c r="J17" s="193"/>
      <c r="K17" s="193"/>
      <c r="L17" s="193"/>
      <c r="M17" s="261" t="str">
        <f t="shared" si="0"/>
        <v/>
      </c>
      <c r="N17" s="185"/>
    </row>
    <row r="18" spans="1:14" ht="15" x14ac:dyDescent="0.25">
      <c r="A18" s="193">
        <v>10</v>
      </c>
      <c r="B18" s="194"/>
      <c r="C18" s="260"/>
      <c r="D18" s="193"/>
      <c r="E18" s="193"/>
      <c r="F18" s="193"/>
      <c r="G18" s="193"/>
      <c r="H18" s="193"/>
      <c r="I18" s="193"/>
      <c r="J18" s="193"/>
      <c r="K18" s="193"/>
      <c r="L18" s="193"/>
      <c r="M18" s="261" t="str">
        <f t="shared" si="0"/>
        <v/>
      </c>
      <c r="N18" s="185"/>
    </row>
    <row r="19" spans="1:14" ht="15" x14ac:dyDescent="0.25">
      <c r="A19" s="193">
        <v>11</v>
      </c>
      <c r="B19" s="194"/>
      <c r="C19" s="260"/>
      <c r="D19" s="193"/>
      <c r="E19" s="193"/>
      <c r="F19" s="193"/>
      <c r="G19" s="193"/>
      <c r="H19" s="193"/>
      <c r="I19" s="193"/>
      <c r="J19" s="193"/>
      <c r="K19" s="193"/>
      <c r="L19" s="193"/>
      <c r="M19" s="261" t="str">
        <f t="shared" si="0"/>
        <v/>
      </c>
      <c r="N19" s="185"/>
    </row>
    <row r="20" spans="1:14" ht="15" x14ac:dyDescent="0.25">
      <c r="A20" s="262" t="s">
        <v>273</v>
      </c>
      <c r="B20" s="194"/>
      <c r="C20" s="260"/>
      <c r="D20" s="193"/>
      <c r="E20" s="193"/>
      <c r="F20" s="193"/>
      <c r="G20" s="193"/>
      <c r="H20" s="193"/>
      <c r="I20" s="193"/>
      <c r="J20" s="193"/>
      <c r="K20" s="193"/>
      <c r="L20" s="193"/>
      <c r="M20" s="261" t="str">
        <f t="shared" si="0"/>
        <v/>
      </c>
      <c r="N20" s="185"/>
    </row>
    <row r="21" spans="1:14" s="200" customFormat="1" x14ac:dyDescent="0.2"/>
    <row r="24" spans="1:14" s="21" customFormat="1" ht="15" x14ac:dyDescent="0.3">
      <c r="B24" s="195" t="s">
        <v>107</v>
      </c>
    </row>
    <row r="25" spans="1:14" s="21" customFormat="1" ht="15" x14ac:dyDescent="0.3">
      <c r="B25" s="195"/>
    </row>
    <row r="26" spans="1:14" s="21" customFormat="1" ht="15" x14ac:dyDescent="0.3">
      <c r="C26" s="197"/>
      <c r="D26" s="196"/>
      <c r="E26" s="196"/>
      <c r="H26" s="197"/>
      <c r="I26" s="197"/>
      <c r="J26" s="196"/>
      <c r="K26" s="196"/>
      <c r="L26" s="196"/>
    </row>
    <row r="27" spans="1:14" s="21" customFormat="1" ht="15" x14ac:dyDescent="0.3">
      <c r="C27" s="198" t="s">
        <v>264</v>
      </c>
      <c r="D27" s="196"/>
      <c r="E27" s="196"/>
      <c r="H27" s="195" t="s">
        <v>312</v>
      </c>
      <c r="M27" s="196"/>
    </row>
    <row r="28" spans="1:14" s="21" customFormat="1" ht="15" x14ac:dyDescent="0.3">
      <c r="C28" s="198" t="s">
        <v>140</v>
      </c>
      <c r="D28" s="196"/>
      <c r="E28" s="196"/>
      <c r="H28" s="199" t="s">
        <v>265</v>
      </c>
      <c r="M28" s="196"/>
    </row>
    <row r="29" spans="1:14" ht="15" x14ac:dyDescent="0.3">
      <c r="C29" s="198"/>
      <c r="F29" s="199"/>
      <c r="J29" s="201"/>
      <c r="K29" s="201"/>
      <c r="L29" s="201"/>
      <c r="M29" s="201"/>
    </row>
    <row r="30" spans="1:14" ht="15" x14ac:dyDescent="0.3">
      <c r="C30" s="198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2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20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0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226</v>
      </c>
      <c r="G1" t="s">
        <v>233</v>
      </c>
    </row>
    <row r="2" spans="1:7" ht="15" x14ac:dyDescent="0.2">
      <c r="A2" s="58">
        <v>40907</v>
      </c>
      <c r="C2" t="s">
        <v>201</v>
      </c>
      <c r="E2" t="s">
        <v>228</v>
      </c>
      <c r="G2" s="59" t="s">
        <v>234</v>
      </c>
    </row>
    <row r="3" spans="1:7" ht="15" x14ac:dyDescent="0.2">
      <c r="A3" s="58">
        <v>40908</v>
      </c>
      <c r="C3" t="s">
        <v>202</v>
      </c>
      <c r="E3" t="s">
        <v>229</v>
      </c>
      <c r="G3" s="59" t="s">
        <v>235</v>
      </c>
    </row>
    <row r="4" spans="1:7" ht="15" x14ac:dyDescent="0.2">
      <c r="A4" s="58">
        <v>40909</v>
      </c>
      <c r="C4" t="s">
        <v>203</v>
      </c>
      <c r="E4" t="s">
        <v>230</v>
      </c>
      <c r="G4" s="59" t="s">
        <v>236</v>
      </c>
    </row>
    <row r="5" spans="1:7" x14ac:dyDescent="0.2">
      <c r="A5" s="58">
        <v>40910</v>
      </c>
      <c r="C5" t="s">
        <v>204</v>
      </c>
      <c r="E5" t="s">
        <v>231</v>
      </c>
    </row>
    <row r="6" spans="1:7" x14ac:dyDescent="0.2">
      <c r="A6" s="58">
        <v>40911</v>
      </c>
      <c r="C6" t="s">
        <v>205</v>
      </c>
    </row>
    <row r="7" spans="1:7" x14ac:dyDescent="0.2">
      <c r="A7" s="58">
        <v>40912</v>
      </c>
      <c r="C7" t="s">
        <v>206</v>
      </c>
    </row>
    <row r="8" spans="1:7" x14ac:dyDescent="0.2">
      <c r="A8" s="58">
        <v>40913</v>
      </c>
      <c r="C8" t="s">
        <v>207</v>
      </c>
    </row>
    <row r="9" spans="1:7" x14ac:dyDescent="0.2">
      <c r="A9" s="58">
        <v>40914</v>
      </c>
      <c r="C9" t="s">
        <v>208</v>
      </c>
    </row>
    <row r="10" spans="1:7" x14ac:dyDescent="0.2">
      <c r="A10" s="58">
        <v>40915</v>
      </c>
      <c r="C10" t="s">
        <v>209</v>
      </c>
    </row>
    <row r="11" spans="1:7" x14ac:dyDescent="0.2">
      <c r="A11" s="58">
        <v>40916</v>
      </c>
      <c r="C11" t="s">
        <v>210</v>
      </c>
    </row>
    <row r="12" spans="1:7" x14ac:dyDescent="0.2">
      <c r="A12" s="58">
        <v>40917</v>
      </c>
      <c r="C12" t="s">
        <v>211</v>
      </c>
    </row>
    <row r="13" spans="1:7" x14ac:dyDescent="0.2">
      <c r="A13" s="58">
        <v>40918</v>
      </c>
      <c r="C13" t="s">
        <v>212</v>
      </c>
    </row>
    <row r="14" spans="1:7" x14ac:dyDescent="0.2">
      <c r="A14" s="58">
        <v>40919</v>
      </c>
      <c r="C14" t="s">
        <v>213</v>
      </c>
    </row>
    <row r="15" spans="1:7" x14ac:dyDescent="0.2">
      <c r="A15" s="58">
        <v>40920</v>
      </c>
      <c r="C15" t="s">
        <v>214</v>
      </c>
    </row>
    <row r="16" spans="1:7" x14ac:dyDescent="0.2">
      <c r="A16" s="58">
        <v>40921</v>
      </c>
      <c r="C16" t="s">
        <v>215</v>
      </c>
    </row>
    <row r="17" spans="1:3" x14ac:dyDescent="0.2">
      <c r="A17" s="58">
        <v>40922</v>
      </c>
      <c r="C17" t="s">
        <v>216</v>
      </c>
    </row>
    <row r="18" spans="1:3" x14ac:dyDescent="0.2">
      <c r="A18" s="58">
        <v>40923</v>
      </c>
      <c r="C18" t="s">
        <v>217</v>
      </c>
    </row>
    <row r="19" spans="1:3" x14ac:dyDescent="0.2">
      <c r="A19" s="58">
        <v>40924</v>
      </c>
      <c r="C19" t="s">
        <v>218</v>
      </c>
    </row>
    <row r="20" spans="1:3" x14ac:dyDescent="0.2">
      <c r="A20" s="58">
        <v>40925</v>
      </c>
      <c r="C20" t="s">
        <v>219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2016-06-17T13:50:27Z</cp:lastPrinted>
  <dcterms:created xsi:type="dcterms:W3CDTF">2011-12-27T13:20:18Z</dcterms:created>
  <dcterms:modified xsi:type="dcterms:W3CDTF">2016-06-29T08:02:06Z</dcterms:modified>
</cp:coreProperties>
</file>