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0" yWindow="60" windowWidth="28800" windowHeight="12270" tabRatio="954" firstSheet="5" activeTab="6"/>
  </bookViews>
  <sheets>
    <sheet name="ფორმა N1" sheetId="42" r:id="rId1"/>
    <sheet name="ფორმა N2" sheetId="3" r:id="rId2"/>
    <sheet name="ფორმა N3" sheetId="7" r:id="rId3"/>
    <sheet name="ფორმა N4" sheetId="6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5" r:id="rId16"/>
    <sheet name="ფორმა N6.1" sheetId="28" r:id="rId17"/>
    <sheet name="ფორმა N7" sheetId="12" r:id="rId18"/>
    <sheet name="ფორმა N8" sheetId="9" r:id="rId19"/>
    <sheet name="ფორმა N 8.1" sheetId="18" r:id="rId20"/>
    <sheet name="ფორმა N9" sheetId="10" r:id="rId21"/>
    <sheet name="ფორმა 9.1" sheetId="56" r:id="rId22"/>
    <sheet name="ფორმა 9.2" sheetId="57" r:id="rId23"/>
    <sheet name="ფორმა 9.6" sheetId="39" r:id="rId24"/>
    <sheet name="ფორმა N 9.7" sheetId="35" r:id="rId25"/>
    <sheet name="შემაჯამებელი ფორმა" sheetId="59" r:id="rId26"/>
    <sheet name="Validation" sheetId="13" state="veryHidden" r:id="rId27"/>
  </sheets>
  <externalReferences>
    <externalReference r:id="rId28"/>
    <externalReference r:id="rId29"/>
    <externalReference r:id="rId30"/>
    <externalReference r:id="rId31"/>
    <externalReference r:id="rId32"/>
    <externalReference r:id="rId33"/>
  </externalReferences>
  <definedNames>
    <definedName name="_xlnm._FilterDatabase" localSheetId="0" hidden="1">'ფორმა N1'!$A$8:$L$8</definedName>
    <definedName name="_xlnm._FilterDatabase" localSheetId="1" hidden="1">'ფორმა N2'!$A$8:$I$8</definedName>
    <definedName name="_xlnm._FilterDatabase" localSheetId="2" hidden="1">'ფორმა N3'!$A$8:$E$14</definedName>
    <definedName name="_xlnm._FilterDatabase" localSheetId="3" hidden="1">'ფორმა N4'!#REF!</definedName>
    <definedName name="_xlnm._FilterDatabase" localSheetId="4" hidden="1">'ფორმა N4.1'!$B$9:$D$17</definedName>
    <definedName name="_xlnm._FilterDatabase" localSheetId="9" hidden="1">'ფორმა N5'!$A$8:$D$11</definedName>
    <definedName name="_xlnm._FilterDatabase" localSheetId="10" hidden="1">'ფორმა N5.1'!$B$9:$D$24</definedName>
    <definedName name="_xlnm._FilterDatabase" localSheetId="15" hidden="1">'ფორმა N6'!$A$9:$D$14</definedName>
    <definedName name="_xlnm._FilterDatabase" localSheetId="16" hidden="1">'ფორმა N6.1'!$B$9:$D$16</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23">#REF!</definedName>
    <definedName name="Date" localSheetId="24">#REF!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16">#REF!</definedName>
    <definedName name="Date" localSheetId="25">#REF!</definedName>
    <definedName name="Date">#REF!</definedName>
    <definedName name="_xlnm.Print_Area" localSheetId="5">'ფორმა 4.2'!$A$1:$I$36</definedName>
    <definedName name="_xlnm.Print_Area" localSheetId="7">'ფორმა 4.4'!$A$1:$H$46</definedName>
    <definedName name="_xlnm.Print_Area" localSheetId="8">'ფორმა 4.5'!$A$1:$M$49</definedName>
    <definedName name="_xlnm.Print_Area" localSheetId="11">'ფორმა 5.2'!$A$1:$I$39</definedName>
    <definedName name="_xlnm.Print_Area" localSheetId="13">'ფორმა 5.4'!$A$1:$H$46</definedName>
    <definedName name="_xlnm.Print_Area" localSheetId="14">'ფორმა 5.5'!$A$1:$M$49</definedName>
    <definedName name="_xlnm.Print_Area" localSheetId="21">'ფორმა 9.1'!$A$1:$I$35</definedName>
    <definedName name="_xlnm.Print_Area" localSheetId="22">'ფორმა 9.2'!$A$1:$K$35</definedName>
    <definedName name="_xlnm.Print_Area" localSheetId="23">'ფორმა 9.6'!$A$1:$I$35</definedName>
    <definedName name="_xlnm.Print_Area" localSheetId="19">'ფორმა N 8.1'!$A$1:$H$38</definedName>
    <definedName name="_xlnm.Print_Area" localSheetId="24">'ფორმა N 9.7'!#REF!</definedName>
    <definedName name="_xlnm.Print_Area" localSheetId="0">'ფორმა N1'!$A$1:$L$44</definedName>
    <definedName name="_xlnm.Print_Area" localSheetId="1">'ფორმა N2'!$A$1:$D$46</definedName>
    <definedName name="_xlnm.Print_Area" localSheetId="2">'ფორმა N3'!$A$1:$D$46</definedName>
    <definedName name="_xlnm.Print_Area" localSheetId="3">'ფორმა N4'!#REF!</definedName>
    <definedName name="_xlnm.Print_Area" localSheetId="4">'ფორმა N4.1'!$A$1:$D$32</definedName>
    <definedName name="_xlnm.Print_Area" localSheetId="9">'ფორმა N5'!$A$1:$D$87</definedName>
    <definedName name="_xlnm.Print_Area" localSheetId="10">'ფორმა N5.1'!$A$1:$D$38</definedName>
    <definedName name="_xlnm.Print_Area" localSheetId="15">'ფორმა N6'!$A$1:$D$32</definedName>
    <definedName name="_xlnm.Print_Area" localSheetId="16">'ფორმა N6.1'!$A$1:$D$29</definedName>
    <definedName name="_xlnm.Print_Area" localSheetId="17">'ფორმა N7'!$A$1:$F$89</definedName>
    <definedName name="_xlnm.Print_Area" localSheetId="18">'ფორმა N8'!#REF!</definedName>
    <definedName name="_xlnm.Print_Area" localSheetId="20">'ფორმა N9'!#REF!</definedName>
    <definedName name="_xlnm.Print_Area" localSheetId="25">'შემაჯამებელი ფორმა'!$A$1:$C$35</definedName>
  </definedNames>
  <calcPr calcId="145621" concurrentCalc="0"/>
</workbook>
</file>

<file path=xl/calcChain.xml><?xml version="1.0" encoding="utf-8"?>
<calcChain xmlns="http://schemas.openxmlformats.org/spreadsheetml/2006/main">
  <c r="C55" i="60" l="1"/>
  <c r="I13" i="35"/>
  <c r="A4" i="35"/>
  <c r="J43" i="10"/>
  <c r="J42" i="10"/>
  <c r="J41" i="10"/>
  <c r="E40" i="10"/>
  <c r="G40" i="10"/>
  <c r="J40" i="10"/>
  <c r="F40" i="10"/>
  <c r="D40" i="10"/>
  <c r="J39" i="10"/>
  <c r="J38" i="10"/>
  <c r="E37" i="10"/>
  <c r="G37" i="10"/>
  <c r="J37" i="10"/>
  <c r="F37" i="10"/>
  <c r="D37" i="10"/>
  <c r="J36" i="10"/>
  <c r="J35" i="10"/>
  <c r="J34" i="10"/>
  <c r="E33" i="10"/>
  <c r="G33" i="10"/>
  <c r="J33" i="10"/>
  <c r="F33" i="10"/>
  <c r="D33" i="10"/>
  <c r="J32" i="10"/>
  <c r="I32" i="10"/>
  <c r="J31" i="10"/>
  <c r="I31" i="10"/>
  <c r="J30" i="10"/>
  <c r="I30" i="10"/>
  <c r="J29" i="10"/>
  <c r="I29" i="10"/>
  <c r="J28" i="10"/>
  <c r="I28" i="10"/>
  <c r="J27" i="10"/>
  <c r="I27" i="10"/>
  <c r="J26" i="10"/>
  <c r="I26" i="10"/>
  <c r="J25" i="10"/>
  <c r="I25" i="10"/>
  <c r="J24" i="10"/>
  <c r="I24" i="10"/>
  <c r="H24" i="10"/>
  <c r="G24" i="10"/>
  <c r="F24" i="10"/>
  <c r="E24" i="10"/>
  <c r="D24" i="10"/>
  <c r="C24" i="10"/>
  <c r="B24" i="10"/>
  <c r="J23" i="10"/>
  <c r="I23" i="10"/>
  <c r="J22" i="10"/>
  <c r="I22" i="10"/>
  <c r="J21" i="10"/>
  <c r="I21" i="10"/>
  <c r="J20" i="10"/>
  <c r="I20" i="10"/>
  <c r="J19" i="10"/>
  <c r="I19" i="10"/>
  <c r="J18" i="10"/>
  <c r="I18" i="10"/>
  <c r="J17" i="10"/>
  <c r="I17" i="10"/>
  <c r="J16" i="10"/>
  <c r="I16" i="10"/>
  <c r="J15" i="10"/>
  <c r="I15" i="10"/>
  <c r="J14" i="10"/>
  <c r="I14" i="10"/>
  <c r="H14" i="10"/>
  <c r="G14" i="10"/>
  <c r="F14" i="10"/>
  <c r="E14" i="10"/>
  <c r="D14" i="10"/>
  <c r="C14" i="10"/>
  <c r="J13" i="10"/>
  <c r="I13" i="10"/>
  <c r="J12" i="10"/>
  <c r="I12" i="10"/>
  <c r="J11" i="10"/>
  <c r="I11" i="10"/>
  <c r="J10" i="10"/>
  <c r="H10" i="10"/>
  <c r="G10" i="10"/>
  <c r="F10" i="10"/>
  <c r="C10" i="10"/>
  <c r="B10" i="10"/>
  <c r="J9" i="10"/>
  <c r="I9" i="10"/>
  <c r="H9" i="10"/>
  <c r="G9" i="10"/>
  <c r="F9" i="10"/>
  <c r="E9" i="10"/>
  <c r="D9" i="10"/>
  <c r="C9" i="10"/>
  <c r="A4" i="10"/>
  <c r="I10" i="9"/>
  <c r="I11" i="9"/>
  <c r="I12" i="9"/>
  <c r="I13" i="9"/>
  <c r="I14" i="9"/>
  <c r="I15" i="9"/>
  <c r="I16" i="9"/>
  <c r="I17" i="9"/>
  <c r="I18" i="9"/>
  <c r="I19" i="9"/>
  <c r="I20" i="9"/>
  <c r="I21" i="9"/>
  <c r="I22" i="9"/>
  <c r="I23" i="9"/>
  <c r="I24" i="9"/>
  <c r="I25" i="9"/>
  <c r="I26" i="9"/>
  <c r="I28" i="9"/>
  <c r="H28" i="9"/>
  <c r="G28" i="9"/>
  <c r="F28" i="9"/>
  <c r="A4" i="9"/>
  <c r="D64" i="12"/>
  <c r="C64" i="12"/>
  <c r="D45" i="12"/>
  <c r="C45" i="12"/>
  <c r="D44" i="12"/>
  <c r="C44" i="12"/>
  <c r="D34" i="12"/>
  <c r="C34" i="12"/>
  <c r="D11" i="12"/>
  <c r="C11" i="12"/>
  <c r="D10" i="12"/>
  <c r="C10" i="12"/>
  <c r="A5" i="12"/>
  <c r="A4" i="12"/>
  <c r="C12" i="60"/>
  <c r="C16" i="60"/>
  <c r="C11" i="60"/>
  <c r="C2" i="60"/>
  <c r="D76" i="60"/>
  <c r="C76" i="60"/>
  <c r="D67" i="60"/>
  <c r="C67" i="60"/>
  <c r="D61" i="60"/>
  <c r="C61" i="60"/>
  <c r="D56" i="60"/>
  <c r="C56" i="60"/>
  <c r="D50" i="60"/>
  <c r="C50" i="60"/>
  <c r="D39" i="60"/>
  <c r="C39" i="60"/>
  <c r="D35" i="60"/>
  <c r="C35" i="60"/>
  <c r="D32" i="60"/>
  <c r="C32" i="60"/>
  <c r="D26" i="60"/>
  <c r="C26" i="60"/>
  <c r="D20" i="60"/>
  <c r="C20" i="60"/>
  <c r="D17" i="60"/>
  <c r="C17" i="60"/>
  <c r="D16" i="60"/>
  <c r="D12" i="60"/>
  <c r="D11" i="60"/>
  <c r="A7" i="60"/>
  <c r="A6" i="60"/>
  <c r="C25" i="59"/>
  <c r="C20" i="59"/>
  <c r="C24" i="59"/>
  <c r="C23" i="59"/>
  <c r="C22" i="59"/>
  <c r="C21" i="59"/>
  <c r="C19" i="59"/>
  <c r="C18" i="59"/>
  <c r="D10" i="3"/>
  <c r="D9" i="3"/>
  <c r="C17" i="59"/>
  <c r="I2" i="39"/>
  <c r="K2" i="57"/>
  <c r="I2" i="56"/>
  <c r="G2" i="18"/>
  <c r="C2" i="28"/>
  <c r="C2" i="5"/>
  <c r="L3" i="46"/>
  <c r="G2" i="45"/>
  <c r="G2" i="44"/>
  <c r="I2" i="43"/>
  <c r="C2" i="27"/>
  <c r="C2" i="47"/>
  <c r="L3" i="55"/>
  <c r="G2" i="34"/>
  <c r="G2" i="30"/>
  <c r="I2" i="29"/>
  <c r="C2" i="26"/>
  <c r="C2" i="7"/>
  <c r="C2" i="3"/>
  <c r="C2" i="59"/>
  <c r="A5" i="57"/>
  <c r="A5" i="56"/>
  <c r="A6" i="59"/>
  <c r="D10" i="47"/>
  <c r="C10" i="47"/>
  <c r="L35" i="55"/>
  <c r="A6" i="55"/>
  <c r="A5" i="39"/>
  <c r="A5" i="18"/>
  <c r="A6" i="28"/>
  <c r="A6" i="5"/>
  <c r="A6" i="46"/>
  <c r="A5" i="45"/>
  <c r="A5" i="44"/>
  <c r="A5" i="43"/>
  <c r="A6" i="27"/>
  <c r="A5" i="47"/>
  <c r="A5" i="34"/>
  <c r="A5" i="30"/>
  <c r="A5" i="29"/>
  <c r="A6" i="26"/>
  <c r="A5" i="7"/>
  <c r="A5" i="3"/>
  <c r="I34" i="44"/>
  <c r="H34" i="44"/>
  <c r="D31" i="7"/>
  <c r="C31" i="7"/>
  <c r="D27" i="7"/>
  <c r="C27" i="7"/>
  <c r="C26" i="7"/>
  <c r="D26" i="7"/>
  <c r="D19" i="7"/>
  <c r="C19" i="7"/>
  <c r="D16" i="7"/>
  <c r="C16" i="7"/>
  <c r="D12" i="7"/>
  <c r="C12" i="7"/>
  <c r="D10" i="7"/>
  <c r="D9" i="7"/>
  <c r="D31" i="3"/>
  <c r="C31" i="3"/>
  <c r="C10" i="7"/>
  <c r="C9" i="7"/>
  <c r="D73" i="47"/>
  <c r="C73" i="47"/>
  <c r="D65" i="47"/>
  <c r="D59" i="47"/>
  <c r="C59" i="47"/>
  <c r="D54" i="47"/>
  <c r="C54" i="47"/>
  <c r="D48" i="47"/>
  <c r="C48" i="47"/>
  <c r="D37" i="47"/>
  <c r="C37" i="47"/>
  <c r="D33" i="47"/>
  <c r="C33" i="47"/>
  <c r="D24" i="47"/>
  <c r="D18" i="47"/>
  <c r="C24" i="47"/>
  <c r="C18" i="47"/>
  <c r="D15" i="47"/>
  <c r="C15" i="47"/>
  <c r="C14" i="47"/>
  <c r="C9" i="47"/>
  <c r="D14" i="47"/>
  <c r="D9" i="47"/>
  <c r="L35" i="46"/>
  <c r="H34" i="45"/>
  <c r="G34" i="45"/>
  <c r="I25" i="43"/>
  <c r="H25" i="43"/>
  <c r="G25" i="43"/>
  <c r="D27" i="3"/>
  <c r="C27" i="3"/>
  <c r="D17" i="28"/>
  <c r="C17" i="28"/>
  <c r="C12" i="3"/>
  <c r="I22" i="29"/>
  <c r="A4" i="39"/>
  <c r="H34" i="34"/>
  <c r="G34" i="34"/>
  <c r="A4" i="34"/>
  <c r="I26" i="30"/>
  <c r="H26" i="30"/>
  <c r="A4" i="30"/>
  <c r="H22" i="29"/>
  <c r="G22" i="29"/>
  <c r="A4" i="29"/>
  <c r="A5" i="28"/>
  <c r="D25" i="27"/>
  <c r="C25" i="27"/>
  <c r="A5" i="27"/>
  <c r="D18" i="26"/>
  <c r="C18" i="26"/>
  <c r="A5" i="26"/>
  <c r="A4" i="18"/>
  <c r="A5" i="5"/>
  <c r="A4" i="7"/>
  <c r="D17" i="5"/>
  <c r="C17" i="5"/>
  <c r="D14" i="5"/>
  <c r="C14" i="5"/>
  <c r="D11" i="5"/>
  <c r="C11" i="5"/>
  <c r="D19" i="3"/>
  <c r="C19" i="3"/>
  <c r="D16" i="3"/>
  <c r="C16" i="3"/>
  <c r="D12" i="3"/>
  <c r="D10" i="5"/>
  <c r="C10" i="5"/>
  <c r="C26" i="3"/>
  <c r="C10" i="3"/>
  <c r="D26" i="3"/>
  <c r="C9" i="3"/>
</calcChain>
</file>

<file path=xl/sharedStrings.xml><?xml version="1.0" encoding="utf-8"?>
<sst xmlns="http://schemas.openxmlformats.org/spreadsheetml/2006/main" count="1220" uniqueCount="584">
  <si>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</si>
  <si>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</si>
  <si>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</si>
  <si>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</si>
  <si>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</si>
  <si>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</si>
  <si>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</si>
  <si>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</si>
  <si>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</si>
  <si>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</si>
  <si>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</si>
  <si>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</si>
  <si>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</si>
  <si>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</si>
  <si>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</si>
  <si>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</si>
  <si>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</si>
  <si>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</si>
  <si>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</si>
  <si>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</si>
  <si>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</si>
  <si>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</si>
  <si>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</si>
  <si>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</si>
  <si>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</si>
  <si>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</si>
  <si>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</si>
  <si>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</si>
  <si>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</si>
  <si>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</si>
  <si>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</si>
  <si>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</si>
  <si>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</si>
  <si>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</si>
  <si>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</si>
  <si>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</si>
  <si>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</si>
  <si>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</si>
  <si>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</si>
  <si>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</si>
  <si>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</si>
  <si>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</si>
  <si>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</si>
  <si>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</si>
  <si>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</si>
  <si>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</si>
  <si>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</si>
  <si>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</si>
  <si>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</si>
  <si>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</si>
  <si>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</si>
  <si>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</si>
  <si>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</si>
  <si>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</si>
  <si>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</si>
  <si>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</si>
  <si>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</si>
  <si>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</si>
  <si>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</si>
  <si>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</si>
  <si>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</si>
  <si>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</si>
  <si>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</si>
  <si>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</si>
  <si>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</si>
  <si>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</si>
  <si>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</si>
  <si>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</si>
  <si>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კვლევების ხარჯები</t>
  </si>
  <si>
    <t>სწავლების ხარჯები</t>
  </si>
  <si>
    <t>კვლევების ხარჯები ქვეყნის შიგნით</t>
  </si>
  <si>
    <t>კვლევების ხარჯები ქვეყნის გარეთ</t>
  </si>
  <si>
    <t>სწავლების ხარჯები ქვეყნის შიგნით</t>
  </si>
  <si>
    <t>სწავლების ხარჯები ქვეყნის გარეთ</t>
  </si>
  <si>
    <t>მივლინების ხარჯები</t>
  </si>
  <si>
    <t>მივლინების ხარჯები ქვეყნის შიგნით</t>
  </si>
  <si>
    <t>მივლინების ხარჯები ქვეყნის გარეთ</t>
  </si>
  <si>
    <t>რეგიონული პროექტების დაფინანსება</t>
  </si>
  <si>
    <t>კონფერენციების ხარჯები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</si>
  <si>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</si>
  <si>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</si>
  <si>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</si>
  <si>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</si>
  <si>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</si>
  <si>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</si>
  <si>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</si>
  <si>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</si>
  <si>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</si>
  <si>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</si>
  <si>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სიმბოლიკის გავრცელებით მიღებული შემოსავლები</t>
  </si>
  <si>
    <t>ლექციებით გამოფენებით და სხვა მსგავსი ღონისძიებების მოწყობით მიღებული შემოსავლები</t>
  </si>
  <si>
    <t>საგამომცემლო და სხვა საქმიანობით მიღებული თანხები</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</si>
  <si>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</si>
  <si>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</si>
  <si>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</si>
  <si>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</si>
  <si>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</si>
  <si>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</si>
  <si>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</si>
  <si>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</si>
  <si>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</si>
  <si>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</si>
  <si>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</si>
  <si>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</si>
  <si>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</si>
  <si>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</si>
  <si>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</si>
  <si>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</si>
  <si>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სულ ხარჯები</t>
  </si>
  <si>
    <t>საანგარიშგებო პერიოდი</t>
  </si>
  <si>
    <t>საარჩევნო სისტემების განვითარების, რეფორმებისა და სწავლების ცენტრიდან მიღებული სახსრები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</si>
  <si>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</si>
  <si>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</si>
  <si>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</si>
  <si>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</si>
  <si>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</si>
  <si>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</si>
  <si>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</si>
  <si>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</si>
  <si>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</si>
  <si>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</si>
  <si>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</si>
  <si>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</si>
  <si>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</si>
  <si>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</si>
  <si>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</si>
  <si>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</si>
  <si>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</si>
  <si>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</si>
  <si>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</si>
  <si>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</si>
  <si>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</si>
  <si>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</si>
  <si>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</si>
  <si>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</si>
  <si>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</si>
  <si>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</si>
  <si>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</si>
  <si>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</si>
  <si>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</si>
  <si>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</si>
  <si>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</si>
  <si>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</si>
  <si>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</si>
  <si>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</si>
  <si>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</si>
  <si>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</si>
  <si>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</si>
  <si>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</si>
  <si>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</si>
  <si>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</si>
  <si>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</si>
  <si>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</si>
  <si>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</si>
  <si>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</si>
  <si>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</si>
  <si>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</si>
  <si>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</si>
  <si>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</si>
  <si>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</si>
  <si>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</si>
  <si>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</si>
  <si>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</si>
  <si>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</si>
  <si>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</si>
  <si>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</si>
  <si>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</si>
  <si>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</si>
  <si>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</si>
  <si>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</si>
  <si>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</si>
  <si>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</si>
  <si>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</si>
  <si>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</si>
  <si>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</si>
  <si>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</si>
  <si>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</si>
  <si>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</si>
  <si>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</si>
  <si>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</si>
  <si>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</si>
  <si>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</si>
  <si>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</si>
  <si>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</si>
  <si>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</si>
  <si>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</si>
  <si>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</si>
  <si>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</si>
  <si>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</si>
  <si>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</si>
  <si>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</si>
  <si>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</si>
  <si>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</si>
  <si>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</si>
  <si>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</si>
  <si>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</si>
  <si>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</si>
  <si>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</si>
  <si>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</si>
  <si>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</si>
  <si>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</si>
  <si>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</si>
  <si>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</si>
  <si>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</si>
  <si>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</si>
  <si>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</si>
  <si>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</si>
  <si>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</si>
  <si>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</si>
  <si>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</si>
  <si>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</si>
  <si>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</si>
  <si>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</si>
  <si>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</si>
  <si>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</si>
  <si>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</si>
  <si>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</si>
  <si>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</si>
  <si>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</si>
  <si>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</si>
  <si>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</si>
  <si>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</si>
  <si>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</si>
  <si>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ფორმა N7 - საბალანსო ანგარიშგება</t>
  </si>
  <si>
    <t>შემომწირავის ბანკი</t>
  </si>
  <si>
    <t>შემოსავლის ტიპი</t>
  </si>
  <si>
    <t>პირადი ნომერი</t>
  </si>
  <si>
    <t>შემომწირავის საბანკო ანგარიშის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</si>
  <si>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</si>
  <si>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</si>
  <si>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</si>
  <si>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</si>
  <si>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</si>
  <si>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</si>
  <si>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</si>
  <si>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</si>
  <si>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</si>
  <si>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</si>
  <si>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t>ბალანსზე აყვანის თარიღი</t>
  </si>
  <si>
    <t>მარკა</t>
  </si>
  <si>
    <t>მოდელი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</si>
  <si>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</si>
  <si>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</si>
  <si>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</si>
  <si>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</si>
  <si>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</si>
  <si>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</si>
  <si>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</si>
  <si>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</si>
  <si>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</si>
  <si>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</si>
  <si>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</si>
  <si>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</si>
  <si>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</si>
  <si>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</si>
  <si>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</si>
  <si>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</si>
  <si>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</si>
  <si>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</si>
  <si>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</si>
  <si>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</si>
  <si>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</si>
  <si>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</si>
  <si>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</si>
  <si>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</si>
  <si>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</si>
  <si>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</si>
  <si>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</si>
  <si>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</si>
  <si>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</si>
  <si>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</si>
  <si>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</si>
  <si>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</si>
  <si>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</si>
  <si>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</si>
  <si>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</si>
  <si>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</si>
  <si>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</si>
  <si>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</si>
  <si>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</si>
  <si>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</si>
  <si>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</si>
  <si>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</si>
  <si>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</si>
  <si>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</si>
  <si>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</si>
  <si>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</si>
  <si>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</si>
  <si>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N2 - შემოსავლები საარჩევნო კამპანიის ფონდის სახსრების გარდა</t>
  </si>
  <si>
    <t>ფორმა N5 - საარჩევნო კამპანიის ფონდის ხარჯები</t>
  </si>
  <si>
    <t>ნაშთი პერიოდის სადაწყისში</t>
  </si>
  <si>
    <t>ფორმა N9 - არაფინანსური აქტივები</t>
  </si>
  <si>
    <t>ფორმა N9.2 - სატრანსპორტო საშუალებების რეესტრი</t>
  </si>
  <si>
    <t>ფორმა N1 – საწევრო შენატანები და შემოწირულებები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</si>
  <si>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</si>
  <si>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</si>
  <si>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</si>
  <si>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</si>
  <si>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</si>
  <si>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</si>
  <si>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</si>
  <si>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</si>
  <si>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</si>
  <si>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შენიშვნა</t>
  </si>
  <si>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</si>
  <si>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</si>
  <si>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</si>
  <si>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</si>
  <si>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</si>
  <si>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</si>
  <si>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</si>
  <si>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</si>
  <si>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</si>
  <si>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</si>
  <si>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</si>
  <si>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</si>
  <si>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</si>
  <si>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</si>
  <si>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</si>
  <si>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</si>
  <si>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</si>
  <si>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მივლინების ადგილი</t>
  </si>
  <si>
    <t>მივლინების დანიშნულება</t>
  </si>
  <si>
    <t>პოზიცია</t>
  </si>
  <si>
    <t xml:space="preserve"> მნიშვნელობათა ჯამს.</t>
  </si>
  <si>
    <t>სულ *</t>
  </si>
  <si>
    <t>ხელფასი</t>
  </si>
  <si>
    <t>განაცემის ტიპი</t>
  </si>
  <si>
    <t xml:space="preserve">* ჯამური მაჩვენებლები უნდა ედრებოდეს ფორმა N4-ში და N5-ში წარმოდგენილი N 1.2.1 და </t>
  </si>
  <si>
    <t>** ჯამური მაჩვენებლები უნდა ედრებოდეს ფორმა N4-ში წარმოდგენილ N 1.2.15 და N1.6.4 მუხლების შესაბამის მნიშვნელობათა ჯამს.</t>
  </si>
  <si>
    <t>** ჯამური მაჩვენებლები უნდა ედრებოდეს ფორმა N5-ში წარმოდგენილ  N 1.2.15 და N1.6.4 მუხლების შესაბამის მნიშვნელობათა ჯამს.</t>
  </si>
  <si>
    <t>ფორმა N6-ში წარმოდგენილი N 1.3  მუხლების შესაბამის მნიშვნელობათა ჯამს.</t>
  </si>
  <si>
    <t xml:space="preserve">წარმოების წელი </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</si>
  <si>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</si>
  <si>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</si>
  <si>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</si>
  <si>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</si>
  <si>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</si>
  <si>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</si>
  <si>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</si>
  <si>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</si>
  <si>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</si>
  <si>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</si>
  <si>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</si>
  <si>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</si>
  <si>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</si>
  <si>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</si>
  <si>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</si>
  <si>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ფორმა N8.1 - ნაღდი ფულით განხორციელებულ სალაროს ოპერაციათა რეესტრი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</si>
  <si>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</si>
  <si>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</si>
  <si>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</si>
  <si>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</si>
  <si>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</si>
  <si>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</si>
  <si>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</si>
  <si>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</si>
  <si>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ფართი (ხელშეკრულების მიხედვით)</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</si>
  <si>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</si>
  <si>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</si>
  <si>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</si>
  <si>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</si>
  <si>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</si>
  <si>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მივლინების პერიოდი (დღეებში)</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</si>
  <si>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</si>
  <si>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</si>
  <si>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</si>
  <si>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</si>
  <si>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</si>
  <si>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</si>
  <si>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</si>
  <si>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</si>
  <si>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</si>
  <si>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 ჯამური მაჩვენებლები უნდა ედრებოდეს ფორმა N4-ში და N5-ში წარმოდგენილი N1.3 მუხლების შესაბამის</t>
  </si>
  <si>
    <t xml:space="preserve">* ფორმა N6.1 ივსება მხოლოდ იმ შემთხვევებში, როდესაც ფორმა N6-ში წარმოდგენილი სხვა ხარჯების (მუხლი N 1.6)  </t>
  </si>
  <si>
    <t>** ჯამური მაჩვენებლები უნდა ედრებოდეს ფორმა N6-ში წარმოდგენილ N1.6 მუხლის შესაბამის მნიშვნელობებს.</t>
  </si>
  <si>
    <t>ფაქტიური ან საკასო ხარჯის მოცულობა აღემატება ამავე ფორმის  N1 მუხლის შესაბამისი მნიშვნელობების 5%-ს ან 1,000 ლარს.</t>
  </si>
  <si>
    <t>ფორმა N9.7 - ვალდებულებების რეესტრი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</si>
  <si>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</si>
  <si>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</si>
  <si>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</si>
  <si>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</si>
  <si>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</si>
  <si>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ფორმა N4.2 - ხელფასები, პრემიები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</si>
  <si>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</si>
  <si>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</si>
  <si>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</si>
  <si>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</si>
  <si>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t>
  </si>
  <si>
    <t xml:space="preserve"> აღემატება ამავე ფორმის N1.2 ან N1.6 მუხლების შესაბამისი მნიშვნელობების 5%-ს ან 1,000 ლარს.</t>
  </si>
  <si>
    <t>სულ:</t>
  </si>
  <si>
    <t>* შემოსავლის ტიპი-ს ველში იწერება: ფულადი შემოწირულება, არაფულადი შემოწირულება, საწევრო შენატანი.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</si>
  <si>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</si>
  <si>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ფორმა N5.1 ივსება მხოლოდ იმ შემთხვევებში, თუ ფორმა N5 ში წარმოდგენილი სხვადასხდა ხარჯები (1.6.4), </t>
  </si>
  <si>
    <t>ფონდები</t>
  </si>
  <si>
    <t>დაუფარავი დეფიციტი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</si>
  <si>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</si>
  <si>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</si>
  <si>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 xml:space="preserve">* ფორმა N4.1 ივსება მხოლოდ იმ შემთხვევებში, თუ ფორმა N4 ში წარმოდგენილი სხვადასხდა ხარჯები (1.6.4), </t>
  </si>
  <si>
    <t xml:space="preserve">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 </t>
  </si>
  <si>
    <t>აღემატება ამავე ფორმის  N1.2 ან N1.6 მუხლების შესაბამისი მნიშვნელობების 5%-ს ან 1,000 ლარს.</t>
  </si>
  <si>
    <t>კონტრაგენტისათვის გადახდილი თანხა (ლარში)</t>
  </si>
  <si>
    <t>* ჯამური მაჩვენებლები უნდა ედრებოდეს ფორმა N4-ში და N5-ში წარმოდგენილი N 1.1.1 და N1.1.2 მუხლების შესაბამის მნიშვნელობათა ჯამს.</t>
  </si>
  <si>
    <t>დამხმარე ხასიათის საქმიანობიდან მიღებული სხვა სახსრები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</si>
  <si>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</si>
  <si>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</si>
  <si>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</si>
  <si>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</si>
  <si>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</si>
  <si>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</si>
  <si>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</si>
  <si>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ფორმა N8 - საბანკო ანგარიშები</t>
  </si>
  <si>
    <t>1.2.1.3</t>
  </si>
  <si>
    <t>სულ:*</t>
  </si>
  <si>
    <t>ცენტრიდან" მიღებული  სახსრებით გაწეული სხვა ხარჯების განმარტებითი შენიშვნა*</t>
  </si>
  <si>
    <t xml:space="preserve">ფორმა N6 - სსიპ "საარჩევნო სისტემების განვითარების, რეფორმებისა და სწავლების </t>
  </si>
  <si>
    <t>ცენტრიდან" მიღებული  სახსრებით გაწეული ხარჯები</t>
  </si>
  <si>
    <t xml:space="preserve">ფორმა N6.1 - სსიპ "საარჩევნო სისტემების განვითარების, რეფორმებისა და სწავლების </t>
  </si>
  <si>
    <t>ფორმა N9.6 - იჯარით/ქირით აღებული სხვა მოძრავი ქონების რეესტრი</t>
  </si>
  <si>
    <t>* სულ ვალდებულებები უნდა ედრებოდეს ფორმა N7-ში წარმოდგენილ ვალდებულებების შესაბამის ანგარიშთა ნაშთებს საანგარიშგებო პერიოდის ბოლოს.</t>
  </si>
  <si>
    <t xml:space="preserve">ფორმა N4.4 - სხვა განაცემები ფიზიკურ პირებზე (ხელფასის და პრემიის გარდა) </t>
  </si>
  <si>
    <r>
      <t>ბუღალტერი</t>
    </r>
    <r>
      <rPr>
        <sz val="10"/>
        <rFont val="Sylfaen"/>
        <family val="1"/>
      </rPr>
      <t xml:space="preserve"> (ან საამისოდ უფლებამოსილი პასუხისმგებელი პირი)</t>
    </r>
  </si>
  <si>
    <t>**** მიუთითეთ დეტალური ინფორმაცია ქონების შესახებ (მად.: მიწა, მისი ფართობი, ადგილმდებარეობა, საკადასტრო კოდი და ა.შ);   აღნიშნულ ველში ივსება ინფორმაცია შემოწირულობის სახით მირებული ქონების შესახებ.</t>
  </si>
  <si>
    <t>*** არაფულად შემოსავალში შედის უძრავი და მოძრავი ნივთი, არამატერიალური ქონებრივი სიკეთე და მომსახურება. სახელმწიფო აუდიტის სამსახური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t>
  </si>
  <si>
    <t>**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t>
  </si>
  <si>
    <t>ქონების აღწერილობა ****</t>
  </si>
  <si>
    <t>პირადი ნომერი / საიდ. კოდი</t>
  </si>
  <si>
    <t>ფიზიკური პირის სახელი და გვარი / იურიდიული პირის დასახელება</t>
  </si>
  <si>
    <t>შემოსავლის ტიპი *</t>
  </si>
  <si>
    <t>არაფულადი ფორმით ***</t>
  </si>
  <si>
    <t>ფორმა N5.2 - ხელფასები, პრემიები</t>
  </si>
  <si>
    <t>* 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</si>
  <si>
    <t>ფორმა N5.3 - მივლინებები</t>
  </si>
  <si>
    <t>* ჯამური მაჩვენებლები უნდა ედრებოდეს ფორმა  N5-ში წარმოდგენილი N 1.2.1 მუხლის  შესაბამის მნიშვნელობებს.</t>
  </si>
  <si>
    <t xml:space="preserve">ფორმა N5.4 - სხვა განაცემები ფიზიკურ პირებზე (ხელფასის და პრემიის გარდა) </t>
  </si>
  <si>
    <t>* ჯამური მაჩვენებლები უნდა ედრებოდეს ფორმა N5-ში წარმოდგენილ N1.3 მუხლის შესაბამის მნიშვნელობებს.</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</si>
  <si>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</si>
  <si>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</si>
  <si>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</si>
  <si>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</si>
  <si>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</si>
  <si>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</si>
  <si>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</si>
  <si>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რეკლამირებული სუბიექტი****</t>
  </si>
  <si>
    <t>ერთეულის ტიპი (კვ.მ.; წუთი...)</t>
  </si>
  <si>
    <t>ერთეულის ღირებულება (ლარი)</t>
  </si>
  <si>
    <t>ჯამური ღირებულება (ლარი)</t>
  </si>
  <si>
    <t>სულ:****</t>
  </si>
  <si>
    <t>*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 რომელიც ასევე უნდა აისახოს ფორმა N1-ში</t>
  </si>
  <si>
    <t>** ბეჭდვური და ინტერნეტ რეკლამის შემთხვევაში</t>
  </si>
  <si>
    <t>*** რეკლამაზე გამოსახული კანდიდატის ან პარტიის ვინაობა/დასახელება</t>
  </si>
  <si>
    <t>**** ჯამური მაჩვენებლები უნდა ედრებოდეს ფორმა  N5-ში წარმოდგენილი N 1.2.8 მუხლის  შესაბამის მნიშვნელობებს</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</si>
  <si>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</si>
  <si>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</si>
  <si>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</si>
  <si>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</si>
  <si>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</si>
  <si>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</si>
  <si>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</si>
  <si>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</si>
  <si>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</si>
  <si>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</si>
  <si>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</si>
  <si>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</si>
  <si>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</si>
  <si>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</si>
  <si>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ფორმა N4.5 - რეკლამის ხარჯი</t>
  </si>
  <si>
    <t>**** ჯამური მაჩვენებლები უნდა ედრებოდეს ფორმა N4-ში წარმოდგენილი N 1.2.8 მუხლის  შესაბამის მნიშვნელობებს</t>
  </si>
  <si>
    <t xml:space="preserve">***** 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 </t>
  </si>
  <si>
    <t>ფორმა N4 - ხარჯები</t>
  </si>
  <si>
    <t xml:space="preserve"> სწავლების ცენტრიდან მიღებული სახსრების ხარჯების გარდა)</t>
  </si>
  <si>
    <t xml:space="preserve"> (საარჩევნო კამპანიის ფონდის და სსიპ საარჩევნო სისტემების განვითარების, რეფორმებისა და</t>
  </si>
  <si>
    <t>ხელშეკრულების თარიღი</t>
  </si>
  <si>
    <t xml:space="preserve">      1.1.3</t>
  </si>
  <si>
    <t xml:space="preserve">       შტატგარეშე თანამშრომელთა ანაზღაურება</t>
  </si>
  <si>
    <t xml:space="preserve">      შტატგარეშე თანამშრომელთა ანაზღაურება</t>
  </si>
  <si>
    <t>მფლობელობის ტიპი</t>
  </si>
  <si>
    <t>ობიექტის მისამართი</t>
  </si>
  <si>
    <t>საკადასტრო კოდი</t>
  </si>
  <si>
    <t>ბალანსზე აყვანის თარიღი/იჯარის ვადა</t>
  </si>
  <si>
    <t>საბალანსო ღირებულება/ყოველთვური საიჯარო  გადასახადი (ლარში)</t>
  </si>
  <si>
    <t>მეიჯარის პირადი ან საიდენტიფიკაციო ნომერი</t>
  </si>
  <si>
    <t>მეიჯარის სახელი ან დასახელება</t>
  </si>
  <si>
    <r>
      <rPr>
        <b/>
        <sz val="10"/>
        <rFont val="Sylfaen"/>
        <family val="1"/>
      </rPr>
      <t>ბუღალტერი</t>
    </r>
    <r>
      <rPr>
        <sz val="10"/>
        <rFont val="Sylfaen"/>
        <family val="1"/>
      </rPr>
      <t xml:space="preserve"> (ან საამისოდ უფლებამოსილი პასუხისმგებელი პირი) </t>
    </r>
  </si>
  <si>
    <t>საბალანსო ღირებულება/ყოველთვური საიჯარო გადასახადი (ლარში)</t>
  </si>
  <si>
    <t>ფორმა N9.1 - უძრავი ქონების რეესტრი</t>
  </si>
  <si>
    <t>შემაჯამებელი ფომა</t>
  </si>
  <si>
    <t xml:space="preserve">რეკლამის ჯამური ხარჯი </t>
  </si>
  <si>
    <t>სატელევიზიო რეკლამა</t>
  </si>
  <si>
    <t>მივლინება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</si>
  <si>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</si>
  <si>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</si>
  <si>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</si>
  <si>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</si>
  <si>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</si>
  <si>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</si>
  <si>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</si>
  <si>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</si>
  <si>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</si>
  <si>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</si>
  <si>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</si>
  <si>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</si>
  <si>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</si>
  <si>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</si>
  <si>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პ/გ ”საქართველოს რესპუბლიკური პარტია”</t>
  </si>
  <si>
    <t>01.01.2019-31.12.2019</t>
  </si>
  <si>
    <t>არჩილ იაკობაშვილი</t>
  </si>
  <si>
    <t>ხათუნა სამნიძე</t>
  </si>
  <si>
    <t>54001001630</t>
  </si>
  <si>
    <t>61001001701</t>
  </si>
  <si>
    <t>GE92LB0711193705045000</t>
  </si>
  <si>
    <t>GE52TB7129045068100001</t>
  </si>
  <si>
    <t>LBRTGE22</t>
  </si>
  <si>
    <t>TBCBGE22</t>
  </si>
  <si>
    <t>ხათუნა</t>
  </si>
  <si>
    <t>სამნიძე</t>
  </si>
  <si>
    <t xml:space="preserve">პარტიის თავმჯდომარე </t>
  </si>
  <si>
    <t xml:space="preserve">თამარ </t>
  </si>
  <si>
    <t>კორძაია</t>
  </si>
  <si>
    <t>62001000341</t>
  </si>
  <si>
    <t>პოლიტიკური მდივანი</t>
  </si>
  <si>
    <t xml:space="preserve">დავით </t>
  </si>
  <si>
    <t>ბერძენიშვილი</t>
  </si>
  <si>
    <t>61001015363</t>
  </si>
  <si>
    <t>საარჩევნო პოლიტიკის ანალიზის მდივნად</t>
  </si>
  <si>
    <t xml:space="preserve">ნანა </t>
  </si>
  <si>
    <t>მახარაშვილი</t>
  </si>
  <si>
    <t>57001024146</t>
  </si>
  <si>
    <t>ბუღალტერი</t>
  </si>
  <si>
    <t>ლალი</t>
  </si>
  <si>
    <t>გიორგაძე</t>
  </si>
  <si>
    <t>01029012712</t>
  </si>
  <si>
    <t>ოფისის მენეჯერი</t>
  </si>
  <si>
    <t>ნათია</t>
  </si>
  <si>
    <t>ლეთოდიანი</t>
  </si>
  <si>
    <t>62001025434</t>
  </si>
  <si>
    <t>რეგიონალური სამსახურის კოორდინატორი</t>
  </si>
  <si>
    <t>თიბისი</t>
  </si>
  <si>
    <t>GE47TB1100000110700503</t>
  </si>
  <si>
    <t>26.04.2005</t>
  </si>
  <si>
    <t>GE79TB7499136080100004</t>
  </si>
  <si>
    <t>29.01.2015</t>
  </si>
  <si>
    <t>GE07TB1100000150070031</t>
  </si>
  <si>
    <t>აშშ დოლარი</t>
  </si>
  <si>
    <t>16.02.2008</t>
  </si>
  <si>
    <t>ინგლ.გირვანქა</t>
  </si>
  <si>
    <t>26.09.2007</t>
  </si>
  <si>
    <t>ევრო</t>
  </si>
  <si>
    <t>19.06.2008</t>
  </si>
  <si>
    <t>GE85TB1100000451678002</t>
  </si>
  <si>
    <t>07.12.2011</t>
  </si>
  <si>
    <t>GE79TB7499145067800001</t>
  </si>
  <si>
    <t>GE52TB7499145067800002</t>
  </si>
  <si>
    <t>GE25TB7499145067800003 </t>
  </si>
  <si>
    <t>01.03.214</t>
  </si>
  <si>
    <t>GE88TB7004991365800001</t>
  </si>
  <si>
    <t>01.02.214</t>
  </si>
  <si>
    <t>....</t>
  </si>
  <si>
    <t xml:space="preserve">  1.2.2 სხვა მანქანა-დანადგარები და ინვენტარი</t>
  </si>
  <si>
    <t xml:space="preserve">   2.1. ნედლეული და მასალები (საწვავი)</t>
  </si>
  <si>
    <t xml:space="preserve">   2.2. ნედლეული და მასალები (ბუნებრივი აირი)</t>
  </si>
  <si>
    <t xml:space="preserve">   2.3 დაუმთავრებელი წარმოება</t>
  </si>
  <si>
    <t xml:space="preserve">   2.4 მზა პროდუქცია</t>
  </si>
  <si>
    <t xml:space="preserve">   2.5 შემდგომი რეალიზაციისათვის შეძენილი საქონელი</t>
  </si>
  <si>
    <t xml:space="preserve">   2.6 ფულადი დოკუმენტები</t>
  </si>
  <si>
    <t xml:space="preserve">   2.7 სათადარიგო ნაწილები</t>
  </si>
  <si>
    <t xml:space="preserve">   2.8 სხვა მატერიალური მარაგები (მონო ბარათები)</t>
  </si>
  <si>
    <t xml:space="preserve">   4.3.1 რადიოსიხშირული სპექტრით სარგებლობის ლიცენზია</t>
  </si>
  <si>
    <t>საკუთრება</t>
  </si>
  <si>
    <t>ქ. თბილისი ფასანაურის  ქ. #13</t>
  </si>
  <si>
    <t>01.15.03.008.017</t>
  </si>
  <si>
    <t>21.03.2014</t>
  </si>
  <si>
    <t>232.00 კვ.მ.</t>
  </si>
  <si>
    <t xml:space="preserve">გაცემული ხელფასებისა და პრემიების კუთვნილი საპენსიო გადასახადი 2 % გადახდილი საპენსიო სააგენტოში </t>
  </si>
  <si>
    <t xml:space="preserve">შპს სერვ.ჯი დომენის ღირებულება </t>
  </si>
  <si>
    <t xml:space="preserve">ხათუნა </t>
  </si>
  <si>
    <t>ბერლინი</t>
  </si>
  <si>
    <t>ზუგდიდი</t>
  </si>
  <si>
    <t xml:space="preserve">ათენი </t>
  </si>
  <si>
    <t>ვაშინგტონი</t>
  </si>
  <si>
    <t xml:space="preserve">რეგიონული შეხვედრა </t>
  </si>
  <si>
    <t>ალდეს კონგრესზე დასასწრებად</t>
  </si>
  <si>
    <t>ნაუმანოს ფონდის მიერ ორგანოზებულ სემინარზე დასასწრებად</t>
  </si>
  <si>
    <t>კონგრესმენებთან და IRI - ის ხელმძღვანელობასთან ოფიციალური ვიზიტი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</si>
</sst>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
    <numFmt numFmtId="165" formatCode="0,000.00"/>
    <numFmt numFmtId="166" formatCode="0,000,000.00"/>
    <numFmt numFmtId="167" formatCode="dd/mm/yy;@"/>
    <numFmt numFmtId="168" formatCode="\ს\ა\ტ\ე\ლ\ე\ვ\ი\ზ\ი\ო\ \რ\ე\კ\ლ\ა\მ\ა"/>
    <numFmt numFmtId="169" formatCode="0.0"/>
    <numFmt numFmtId="170" formatCode="#,##0.0"/>
  </numFmts>
  <fonts count="40"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2"/>
      <color rgb="FFFF000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0"/>
      <color indexed="8"/>
      <name val="Sylfaen"/>
      <family val="1"/>
    </font>
    <font>
      <b/>
      <sz val="10"/>
      <color indexed="8"/>
      <name val="Sylfaen"/>
      <family val="1"/>
    </font>
    <font>
      <sz val="11"/>
      <color theme="1"/>
      <name val="Sylfaen"/>
      <family val="1"/>
    </font>
    <font>
      <b/>
      <sz val="11"/>
      <color theme="1"/>
      <name val="Sylfaen"/>
      <family val="1"/>
    </font>
    <font>
      <b/>
      <sz val="9"/>
      <color theme="1"/>
      <name val="Sylfaen"/>
      <family val="1"/>
    </font>
    <font>
      <sz val="10"/>
      <color theme="0"/>
      <name val="Sylfaen"/>
      <family val="1"/>
    </font>
    <font>
      <sz val="9"/>
      <name val="Sylfaen"/>
      <family val="1"/>
    </font>
    <font>
      <sz val="9"/>
      <color theme="1"/>
      <name val="Sylfaen"/>
      <family val="1"/>
    </font>
    <font>
      <sz val="10"/>
      <name val="Arial"/>
      <charset val="1"/>
    </font>
    <font>
      <b/>
      <sz val="14"/>
      <name val="Arial"/>
      <family val="2"/>
    </font>
    <font>
      <b/>
      <sz val="10"/>
      <color rgb="FFFF0000"/>
      <name val="Sylfaen"/>
      <family val="1"/>
    </font>
    <font>
      <b/>
      <sz val="10"/>
      <name val="Sylfaen"/>
      <family val="1"/>
      <charset val="204"/>
    </font>
    <font>
      <sz val="10"/>
      <color theme="1"/>
      <name val="Sylfaen"/>
      <family val="1"/>
      <charset val="204"/>
    </font>
    <font>
      <b/>
      <sz val="10"/>
      <color theme="1"/>
      <name val="Sylfaen"/>
      <family val="1"/>
      <charset val="204"/>
    </font>
    <font>
      <b/>
      <sz val="10"/>
      <color indexed="8"/>
      <name val="Sylfaen"/>
      <family val="1"/>
      <charset val="204"/>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8"/>
      </left>
      <right style="thin">
        <color indexed="8"/>
      </right>
      <top/>
      <bottom style="thin">
        <color indexed="64"/>
      </bottom>
      <diagonal/>
    </border>
  </borders>
  <cellStyleXfs count="18">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3" fillId="0" borderId="0"/>
    <xf numFmtId="0" fontId="3" fillId="0" borderId="0"/>
    <xf numFmtId="0" fontId="3" fillId="0" borderId="0"/>
    <xf numFmtId="0" fontId="2" fillId="0" borderId="0"/>
    <xf numFmtId="0" fontId="12" fillId="0" borderId="0"/>
    <xf numFmtId="0" fontId="1" fillId="0" borderId="0"/>
  </cellStyleXfs>
  <cellXfs count="534">
    <xf numFmtId="0" fontId="0" fillId="0" borderId="0" xfId="0"/>
    <xf numFmtId="0" fontId="18" fillId="0" borderId="0" xfId="0" applyFont="1" applyProtection="1"/>
    <xf numFmtId="0" fontId="18" fillId="0" borderId="0" xfId="0" applyFont="1" applyProtection="1">
      <protection locked="0"/>
    </xf>
    <xf numFmtId="0" fontId="18" fillId="0" borderId="0" xfId="1" applyFont="1" applyAlignment="1" applyProtection="1">
      <alignment horizontal="center" vertical="center"/>
      <protection locked="0"/>
    </xf>
    <xf numFmtId="3" fontId="23"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3" fillId="0" borderId="0" xfId="1" applyFont="1" applyAlignment="1" applyProtection="1">
      <alignment horizontal="center" vertical="center"/>
      <protection locked="0"/>
    </xf>
    <xf numFmtId="0" fontId="18" fillId="0" borderId="1" xfId="0" applyFont="1" applyBorder="1" applyProtection="1">
      <protection locked="0"/>
    </xf>
    <xf numFmtId="0" fontId="24"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18" fillId="0" borderId="0" xfId="0" applyFont="1" applyBorder="1" applyProtection="1">
      <protection locked="0"/>
    </xf>
    <xf numFmtId="0" fontId="23" fillId="2" borderId="1" xfId="1" applyFont="1" applyFill="1" applyBorder="1" applyAlignment="1" applyProtection="1">
      <alignment horizontal="left" vertical="center" wrapText="1"/>
    </xf>
    <xf numFmtId="0" fontId="23"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2"/>
    </xf>
    <xf numFmtId="0" fontId="18" fillId="2" borderId="1" xfId="1" applyFont="1" applyFill="1" applyBorder="1" applyAlignment="1" applyProtection="1">
      <alignment horizontal="left" vertical="center" wrapText="1" indent="3"/>
    </xf>
    <xf numFmtId="0" fontId="18"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9" fillId="0" borderId="0" xfId="3" applyFont="1" applyAlignment="1" applyProtection="1">
      <alignment horizontal="center" vertical="center"/>
      <protection locked="0"/>
    </xf>
    <xf numFmtId="0" fontId="18" fillId="0" borderId="0" xfId="3" applyFont="1" applyProtection="1">
      <protection locked="0"/>
    </xf>
    <xf numFmtId="0" fontId="0" fillId="0" borderId="0" xfId="0" applyProtection="1">
      <protection locked="0"/>
    </xf>
    <xf numFmtId="0" fontId="20" fillId="0" borderId="1" xfId="4" applyFont="1" applyBorder="1" applyAlignment="1" applyProtection="1">
      <alignment vertical="center" wrapText="1"/>
      <protection locked="0"/>
    </xf>
    <xf numFmtId="0" fontId="18" fillId="0" borderId="0" xfId="0" applyFont="1" applyFill="1" applyProtection="1">
      <protection locked="0"/>
    </xf>
    <xf numFmtId="0" fontId="18" fillId="0" borderId="0" xfId="0" applyFont="1" applyFill="1" applyBorder="1" applyAlignment="1" applyProtection="1">
      <alignment horizontal="left" wrapText="1"/>
      <protection locked="0"/>
    </xf>
    <xf numFmtId="0" fontId="18" fillId="0" borderId="0" xfId="0" applyFont="1" applyFill="1" applyBorder="1" applyAlignment="1" applyProtection="1">
      <alignment horizontal="left"/>
      <protection locked="0"/>
    </xf>
    <xf numFmtId="0" fontId="23" fillId="0" borderId="0" xfId="0" applyFont="1" applyFill="1" applyBorder="1" applyAlignment="1" applyProtection="1">
      <alignment horizontal="left" indent="1"/>
      <protection locked="0"/>
    </xf>
    <xf numFmtId="0" fontId="23" fillId="0" borderId="0" xfId="0" applyFont="1" applyFill="1" applyBorder="1" applyAlignment="1" applyProtection="1">
      <alignment horizontal="left" vertical="center" indent="1"/>
      <protection locked="0"/>
    </xf>
    <xf numFmtId="0" fontId="18" fillId="0" borderId="0" xfId="0" applyFont="1" applyFill="1" applyBorder="1" applyAlignment="1" applyProtection="1">
      <alignment horizontal="left" vertical="center"/>
      <protection locked="0"/>
    </xf>
    <xf numFmtId="3" fontId="23" fillId="2" borderId="1" xfId="1" applyNumberFormat="1" applyFont="1" applyFill="1" applyBorder="1" applyAlignment="1" applyProtection="1">
      <alignment horizontal="right" vertical="center" wrapText="1"/>
      <protection locked="0"/>
    </xf>
    <xf numFmtId="3" fontId="23"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Fill="1" applyBorder="1" applyAlignment="1" applyProtection="1">
      <alignment horizontal="right" vertical="top"/>
      <protection locked="0"/>
    </xf>
    <xf numFmtId="165" fontId="18" fillId="0" borderId="1" xfId="2" applyNumberFormat="1" applyFont="1" applyFill="1" applyBorder="1" applyAlignment="1" applyProtection="1">
      <alignment horizontal="right" vertical="center"/>
      <protection locked="0"/>
    </xf>
    <xf numFmtId="166" fontId="18" fillId="0" borderId="1" xfId="2" applyNumberFormat="1" applyFont="1" applyFill="1" applyBorder="1" applyAlignment="1" applyProtection="1">
      <alignment horizontal="right" vertical="center"/>
      <protection locked="0"/>
    </xf>
    <xf numFmtId="4" fontId="18" fillId="0" borderId="1" xfId="2" applyNumberFormat="1" applyFont="1" applyFill="1" applyBorder="1" applyAlignment="1" applyProtection="1">
      <alignment horizontal="right" vertical="center"/>
      <protection locked="0"/>
    </xf>
    <xf numFmtId="164" fontId="18" fillId="0" borderId="1" xfId="2" applyNumberFormat="1" applyFont="1" applyFill="1" applyBorder="1" applyAlignment="1" applyProtection="1">
      <alignment horizontal="right" vertical="center"/>
      <protection locked="0"/>
    </xf>
    <xf numFmtId="0" fontId="18" fillId="0" borderId="4" xfId="3" applyFont="1" applyFill="1" applyBorder="1" applyAlignment="1" applyProtection="1">
      <alignment horizontal="right"/>
      <protection locked="0"/>
    </xf>
    <xf numFmtId="0" fontId="18" fillId="0" borderId="4" xfId="3" applyFont="1" applyBorder="1" applyAlignment="1" applyProtection="1">
      <alignment horizontal="right"/>
      <protection locked="0"/>
    </xf>
    <xf numFmtId="0" fontId="23" fillId="0" borderId="0" xfId="0" applyFont="1" applyAlignment="1" applyProtection="1">
      <alignment horizontal="left"/>
      <protection locked="0"/>
    </xf>
    <xf numFmtId="0" fontId="23" fillId="0" borderId="1" xfId="2" applyFont="1" applyFill="1" applyBorder="1" applyAlignment="1" applyProtection="1">
      <alignment horizontal="left" vertical="top" indent="1"/>
    </xf>
    <xf numFmtId="0" fontId="18" fillId="0" borderId="1" xfId="2" applyFont="1" applyFill="1" applyBorder="1" applyAlignment="1" applyProtection="1">
      <alignment horizontal="left" vertical="center" wrapText="1" indent="2"/>
    </xf>
    <xf numFmtId="0" fontId="23" fillId="2" borderId="5" xfId="1" applyFont="1" applyFill="1" applyBorder="1" applyAlignment="1" applyProtection="1">
      <alignment horizontal="left" vertical="center" wrapText="1"/>
    </xf>
    <xf numFmtId="0" fontId="18" fillId="0" borderId="5" xfId="3" applyFont="1" applyBorder="1" applyAlignment="1" applyProtection="1">
      <alignment horizontal="left" vertical="center" indent="1"/>
    </xf>
    <xf numFmtId="0" fontId="23" fillId="0" borderId="0" xfId="0" applyFont="1" applyFill="1" applyBorder="1" applyAlignment="1" applyProtection="1">
      <alignment horizontal="center" wrapText="1"/>
    </xf>
    <xf numFmtId="0" fontId="23" fillId="0" borderId="0" xfId="0" applyFont="1" applyAlignment="1" applyProtection="1">
      <alignment horizontal="center" vertical="center" wrapText="1"/>
    </xf>
    <xf numFmtId="0" fontId="23" fillId="0" borderId="1" xfId="0" applyFont="1" applyFill="1" applyBorder="1" applyAlignment="1" applyProtection="1">
      <alignment horizontal="left"/>
    </xf>
    <xf numFmtId="0" fontId="23" fillId="0" borderId="1" xfId="0" applyFont="1" applyBorder="1" applyAlignment="1" applyProtection="1">
      <alignment horizontal="center" vertical="center" wrapText="1"/>
    </xf>
    <xf numFmtId="0" fontId="23" fillId="0" borderId="1" xfId="0" applyFont="1" applyFill="1" applyBorder="1" applyAlignment="1" applyProtection="1">
      <alignment horizontal="left" indent="1"/>
    </xf>
    <xf numFmtId="0" fontId="18" fillId="0" borderId="1" xfId="0" applyFont="1" applyBorder="1" applyAlignment="1" applyProtection="1">
      <alignment wrapText="1"/>
    </xf>
    <xf numFmtId="0" fontId="23" fillId="0" borderId="1" xfId="0" applyFont="1" applyFill="1" applyBorder="1" applyAlignment="1" applyProtection="1">
      <alignment horizontal="left" vertical="center"/>
    </xf>
    <xf numFmtId="0" fontId="18" fillId="0" borderId="1" xfId="0" applyFont="1" applyFill="1" applyBorder="1" applyAlignment="1" applyProtection="1">
      <alignment horizontal="left" wrapText="1"/>
    </xf>
    <xf numFmtId="0" fontId="18" fillId="0" borderId="1" xfId="0" applyFont="1" applyFill="1" applyBorder="1" applyAlignment="1" applyProtection="1">
      <alignment horizontal="left" vertical="center"/>
    </xf>
    <xf numFmtId="0" fontId="23" fillId="0" borderId="1" xfId="0" applyFont="1" applyFill="1" applyBorder="1" applyAlignment="1" applyProtection="1">
      <alignment horizontal="left" vertical="center" indent="1"/>
    </xf>
    <xf numFmtId="0" fontId="18" fillId="0" borderId="0" xfId="0" applyFont="1" applyFill="1" applyProtection="1"/>
    <xf numFmtId="15" fontId="0" fillId="0" borderId="0" xfId="0" applyNumberFormat="1"/>
    <xf numFmtId="0" fontId="20" fillId="0" borderId="0" xfId="4" applyFont="1" applyBorder="1" applyAlignment="1" applyProtection="1">
      <alignment vertical="center"/>
    </xf>
    <xf numFmtId="0" fontId="17" fillId="0" borderId="0" xfId="0" applyFont="1"/>
    <xf numFmtId="0" fontId="20" fillId="0" borderId="1" xfId="4" applyFont="1" applyBorder="1" applyAlignment="1" applyProtection="1">
      <alignment horizontal="center" vertical="center" wrapText="1"/>
      <protection locked="0"/>
    </xf>
    <xf numFmtId="3" fontId="18" fillId="0" borderId="0" xfId="1" applyNumberFormat="1" applyFont="1" applyAlignment="1" applyProtection="1">
      <alignment horizontal="center" vertical="center" wrapText="1"/>
      <protection locked="0"/>
    </xf>
    <xf numFmtId="0" fontId="23" fillId="0" borderId="0" xfId="0" applyFont="1" applyProtection="1">
      <protection locked="0"/>
    </xf>
    <xf numFmtId="0" fontId="23" fillId="5" borderId="0" xfId="0" applyFont="1" applyFill="1" applyProtection="1"/>
    <xf numFmtId="0" fontId="18" fillId="5" borderId="0" xfId="1" applyFont="1" applyFill="1" applyBorder="1" applyAlignment="1" applyProtection="1">
      <alignment horizontal="center" vertical="center"/>
    </xf>
    <xf numFmtId="0" fontId="18" fillId="5" borderId="0" xfId="0" applyFont="1" applyFill="1" applyProtection="1"/>
    <xf numFmtId="0" fontId="18" fillId="5" borderId="0" xfId="0" applyFont="1" applyFill="1" applyBorder="1" applyProtection="1"/>
    <xf numFmtId="0" fontId="18" fillId="5" borderId="0" xfId="1" applyFont="1" applyFill="1" applyAlignment="1" applyProtection="1">
      <alignment vertical="center"/>
    </xf>
    <xf numFmtId="3" fontId="23" fillId="5" borderId="1" xfId="1" applyNumberFormat="1" applyFont="1" applyFill="1" applyBorder="1" applyAlignment="1" applyProtection="1">
      <alignment horizontal="center" vertical="center" wrapText="1"/>
    </xf>
    <xf numFmtId="0" fontId="18" fillId="2" borderId="0" xfId="0" applyFont="1" applyFill="1" applyBorder="1" applyProtection="1"/>
    <xf numFmtId="0" fontId="18" fillId="2" borderId="0" xfId="0" applyFont="1" applyFill="1" applyProtection="1"/>
    <xf numFmtId="3" fontId="23" fillId="5" borderId="1" xfId="1" applyNumberFormat="1" applyFont="1" applyFill="1" applyBorder="1" applyAlignment="1" applyProtection="1">
      <alignment horizontal="right" vertical="center"/>
    </xf>
    <xf numFmtId="3" fontId="18" fillId="5" borderId="1" xfId="1" applyNumberFormat="1" applyFont="1" applyFill="1" applyBorder="1" applyAlignment="1" applyProtection="1">
      <alignment horizontal="right" vertical="center" wrapText="1"/>
    </xf>
    <xf numFmtId="3" fontId="23" fillId="5" borderId="1" xfId="1" applyNumberFormat="1" applyFont="1" applyFill="1" applyBorder="1" applyAlignment="1" applyProtection="1">
      <alignment horizontal="right" vertical="center" wrapText="1"/>
    </xf>
    <xf numFmtId="0" fontId="23" fillId="5" borderId="1" xfId="0" applyFont="1" applyFill="1" applyBorder="1" applyProtection="1"/>
    <xf numFmtId="3" fontId="23" fillId="5" borderId="1" xfId="0" applyNumberFormat="1" applyFont="1" applyFill="1" applyBorder="1" applyProtection="1"/>
    <xf numFmtId="0" fontId="23" fillId="0" borderId="1" xfId="1" applyFont="1" applyFill="1" applyBorder="1" applyAlignment="1" applyProtection="1">
      <alignment horizontal="left" vertical="center" wrapText="1" indent="1"/>
    </xf>
    <xf numFmtId="0" fontId="18" fillId="0" borderId="1" xfId="1" applyFont="1" applyFill="1" applyBorder="1" applyAlignment="1" applyProtection="1">
      <alignment horizontal="left" vertical="center" wrapText="1" indent="2"/>
    </xf>
    <xf numFmtId="3" fontId="23" fillId="6" borderId="1" xfId="1" applyNumberFormat="1" applyFont="1" applyFill="1" applyBorder="1" applyAlignment="1" applyProtection="1">
      <alignment horizontal="left" vertical="center" wrapText="1"/>
    </xf>
    <xf numFmtId="3" fontId="23" fillId="6" borderId="1" xfId="1" applyNumberFormat="1" applyFont="1" applyFill="1" applyBorder="1" applyAlignment="1" applyProtection="1">
      <alignment horizontal="center" vertical="center" wrapText="1"/>
    </xf>
    <xf numFmtId="0" fontId="18" fillId="6" borderId="0" xfId="1" applyFont="1" applyFill="1" applyProtection="1">
      <protection locked="0"/>
    </xf>
    <xf numFmtId="0" fontId="18" fillId="6" borderId="0" xfId="0" applyFont="1" applyFill="1" applyAlignment="1" applyProtection="1">
      <alignment horizontal="center" vertical="center"/>
      <protection locked="0"/>
    </xf>
    <xf numFmtId="0" fontId="24" fillId="6" borderId="0" xfId="1" applyFont="1" applyFill="1" applyAlignment="1" applyProtection="1">
      <alignment horizontal="center" vertical="center" wrapText="1"/>
      <protection locked="0"/>
    </xf>
    <xf numFmtId="0" fontId="18" fillId="6" borderId="0" xfId="1" applyFont="1" applyFill="1" applyAlignment="1" applyProtection="1">
      <alignment horizontal="center" vertical="center" wrapText="1"/>
      <protection locked="0"/>
    </xf>
    <xf numFmtId="0" fontId="18" fillId="6" borderId="0" xfId="1" applyFont="1" applyFill="1" applyAlignment="1" applyProtection="1">
      <alignment horizontal="center" vertical="center"/>
      <protection locked="0"/>
    </xf>
    <xf numFmtId="0" fontId="18" fillId="6" borderId="0" xfId="0" applyFont="1" applyFill="1" applyProtection="1">
      <protection locked="0"/>
    </xf>
    <xf numFmtId="0" fontId="18" fillId="0" borderId="1" xfId="1" applyFont="1" applyFill="1" applyBorder="1" applyAlignment="1" applyProtection="1">
      <alignment horizontal="left" vertical="center" wrapText="1" indent="3"/>
    </xf>
    <xf numFmtId="0" fontId="18" fillId="0" borderId="1" xfId="1" applyFont="1" applyFill="1" applyBorder="1" applyAlignment="1" applyProtection="1">
      <alignment horizontal="left" vertical="center" wrapText="1" indent="1"/>
    </xf>
    <xf numFmtId="0" fontId="23" fillId="0" borderId="1" xfId="0" applyFont="1" applyFill="1" applyBorder="1" applyProtection="1">
      <protection locked="0"/>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right" vertical="center"/>
    </xf>
    <xf numFmtId="0" fontId="18" fillId="5" borderId="0" xfId="1" applyFont="1" applyFill="1" applyBorder="1" applyAlignment="1" applyProtection="1">
      <alignment horizontal="left" vertical="center"/>
    </xf>
    <xf numFmtId="0" fontId="18" fillId="5" borderId="0" xfId="0" applyFont="1" applyFill="1" applyBorder="1" applyProtection="1">
      <protection locked="0"/>
    </xf>
    <xf numFmtId="0" fontId="18" fillId="5" borderId="0" xfId="0" applyFont="1" applyFill="1" applyProtection="1">
      <protection locked="0"/>
    </xf>
    <xf numFmtId="3" fontId="23" fillId="5" borderId="1" xfId="1" applyNumberFormat="1" applyFont="1" applyFill="1" applyBorder="1" applyAlignment="1" applyProtection="1">
      <alignment horizontal="left" vertical="center" wrapText="1"/>
    </xf>
    <xf numFmtId="0" fontId="18" fillId="5" borderId="1" xfId="0" applyFont="1" applyFill="1" applyBorder="1" applyProtection="1"/>
    <xf numFmtId="0" fontId="18" fillId="5"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0" fillId="0" borderId="0" xfId="0" applyFill="1"/>
    <xf numFmtId="0" fontId="18" fillId="0" borderId="0" xfId="0" applyFont="1" applyFill="1" applyBorder="1" applyProtection="1">
      <protection locked="0"/>
    </xf>
    <xf numFmtId="0" fontId="19" fillId="5" borderId="0" xfId="3" applyFont="1" applyFill="1" applyAlignment="1" applyProtection="1">
      <alignment horizontal="center" vertical="center" wrapText="1"/>
    </xf>
    <xf numFmtId="0" fontId="18" fillId="5" borderId="0" xfId="3" applyFont="1" applyFill="1" applyAlignment="1" applyProtection="1">
      <alignment horizontal="center" vertical="center"/>
      <protection locked="0"/>
    </xf>
    <xf numFmtId="0" fontId="18" fillId="5" borderId="0" xfId="3" applyFont="1" applyFill="1" applyProtection="1"/>
    <xf numFmtId="0" fontId="18" fillId="5" borderId="3" xfId="0" applyFont="1" applyFill="1" applyBorder="1" applyAlignment="1" applyProtection="1">
      <alignment horizontal="left"/>
    </xf>
    <xf numFmtId="0" fontId="18" fillId="5" borderId="0" xfId="0" applyFont="1" applyFill="1" applyBorder="1" applyAlignment="1" applyProtection="1">
      <alignment horizontal="left"/>
    </xf>
    <xf numFmtId="0" fontId="18" fillId="5" borderId="1" xfId="2" applyFont="1" applyFill="1" applyBorder="1" applyAlignment="1" applyProtection="1">
      <alignment horizontal="right" vertical="top"/>
    </xf>
    <xf numFmtId="0" fontId="23" fillId="5" borderId="4" xfId="3" applyFont="1" applyFill="1" applyBorder="1" applyAlignment="1" applyProtection="1">
      <alignment horizontal="right"/>
    </xf>
    <xf numFmtId="0" fontId="23" fillId="0" borderId="0" xfId="0" applyFont="1" applyFill="1" applyBorder="1" applyAlignment="1" applyProtection="1">
      <alignment horizontal="left"/>
    </xf>
    <xf numFmtId="0" fontId="18" fillId="0" borderId="0" xfId="0" applyFont="1" applyFill="1" applyBorder="1" applyProtection="1"/>
    <xf numFmtId="0" fontId="18" fillId="5" borderId="0" xfId="0" applyFont="1" applyFill="1" applyBorder="1" applyAlignment="1" applyProtection="1">
      <alignment horizontal="left" wrapText="1"/>
    </xf>
    <xf numFmtId="0" fontId="18" fillId="5" borderId="3" xfId="0" applyFont="1" applyFill="1" applyBorder="1" applyAlignment="1" applyProtection="1">
      <alignment horizontal="left" wrapText="1"/>
    </xf>
    <xf numFmtId="0" fontId="18" fillId="5" borderId="3" xfId="0" applyFont="1" applyFill="1" applyBorder="1" applyProtection="1"/>
    <xf numFmtId="0" fontId="23" fillId="5" borderId="3" xfId="0" applyFont="1" applyFill="1" applyBorder="1" applyAlignment="1" applyProtection="1">
      <alignment horizontal="center" vertical="center" wrapText="1"/>
    </xf>
    <xf numFmtId="0" fontId="18" fillId="5" borderId="3" xfId="1" applyFont="1" applyFill="1" applyBorder="1" applyAlignment="1" applyProtection="1">
      <alignment horizontal="left" vertical="center"/>
    </xf>
    <xf numFmtId="0" fontId="25" fillId="5" borderId="8" xfId="2" applyFont="1" applyFill="1" applyBorder="1" applyAlignment="1" applyProtection="1">
      <alignment horizontal="center" vertical="top" wrapText="1"/>
    </xf>
    <xf numFmtId="0" fontId="25" fillId="5" borderId="27" xfId="2" applyFont="1" applyFill="1" applyBorder="1" applyAlignment="1" applyProtection="1">
      <alignment horizontal="center" vertical="top" wrapText="1"/>
    </xf>
    <xf numFmtId="1" fontId="25" fillId="5" borderId="27" xfId="2" applyNumberFormat="1" applyFont="1" applyFill="1" applyBorder="1" applyAlignment="1" applyProtection="1">
      <alignment horizontal="center" vertical="top" wrapText="1"/>
    </xf>
    <xf numFmtId="1" fontId="25" fillId="5" borderId="8" xfId="2" applyNumberFormat="1" applyFont="1" applyFill="1" applyBorder="1" applyAlignment="1" applyProtection="1">
      <alignment horizontal="center" vertical="top" wrapText="1"/>
    </xf>
    <xf numFmtId="0" fontId="22" fillId="5" borderId="5" xfId="4" applyFont="1" applyFill="1" applyBorder="1" applyAlignment="1" applyProtection="1">
      <alignment horizontal="center" vertical="center" wrapText="1"/>
    </xf>
    <xf numFmtId="0" fontId="22" fillId="5" borderId="1" xfId="4" applyFont="1" applyFill="1" applyBorder="1" applyAlignment="1" applyProtection="1">
      <alignment horizontal="center" vertical="center" wrapText="1"/>
    </xf>
    <xf numFmtId="0" fontId="17" fillId="5" borderId="0" xfId="0" applyFont="1" applyFill="1" applyProtection="1"/>
    <xf numFmtId="0" fontId="0" fillId="5" borderId="0" xfId="0" applyFill="1" applyProtection="1"/>
    <xf numFmtId="14" fontId="18" fillId="5" borderId="0" xfId="1" applyNumberFormat="1" applyFont="1" applyFill="1" applyBorder="1" applyAlignment="1" applyProtection="1">
      <alignment vertical="center"/>
    </xf>
    <xf numFmtId="0" fontId="18" fillId="5" borderId="0" xfId="1" applyFont="1" applyFill="1" applyBorder="1" applyAlignment="1" applyProtection="1">
      <alignment vertical="center"/>
    </xf>
    <xf numFmtId="14" fontId="18" fillId="5" borderId="0" xfId="1" applyNumberFormat="1" applyFont="1" applyFill="1" applyBorder="1" applyAlignment="1" applyProtection="1">
      <alignment horizontal="center" vertical="center"/>
    </xf>
    <xf numFmtId="0" fontId="13" fillId="5" borderId="0" xfId="1" applyFont="1" applyFill="1" applyAlignment="1" applyProtection="1">
      <alignment horizontal="left" vertical="center"/>
    </xf>
    <xf numFmtId="0" fontId="12" fillId="5" borderId="0" xfId="0" applyFont="1" applyFill="1" applyProtection="1"/>
    <xf numFmtId="0" fontId="0" fillId="5" borderId="0" xfId="0" applyFill="1" applyProtection="1">
      <protection locked="0"/>
    </xf>
    <xf numFmtId="0" fontId="0" fillId="5" borderId="0" xfId="0" applyFill="1" applyBorder="1" applyProtection="1"/>
    <xf numFmtId="0" fontId="22" fillId="5" borderId="5" xfId="4" applyFont="1" applyFill="1" applyBorder="1" applyAlignment="1" applyProtection="1">
      <alignment horizontal="left" vertical="center" wrapText="1"/>
    </xf>
    <xf numFmtId="0" fontId="18" fillId="5" borderId="0" xfId="3" applyFont="1" applyFill="1" applyProtection="1">
      <protection locked="0"/>
    </xf>
    <xf numFmtId="0" fontId="18" fillId="5" borderId="0" xfId="1" applyFont="1" applyFill="1" applyProtection="1">
      <protection locked="0"/>
    </xf>
    <xf numFmtId="0" fontId="24" fillId="5" borderId="0" xfId="1" applyFont="1" applyFill="1" applyAlignment="1" applyProtection="1">
      <alignment horizontal="center" vertical="center" wrapText="1"/>
      <protection locked="0"/>
    </xf>
    <xf numFmtId="14" fontId="27" fillId="0" borderId="2" xfId="5" applyNumberFormat="1" applyFont="1" applyBorder="1" applyAlignment="1" applyProtection="1">
      <alignment wrapText="1"/>
      <protection locked="0"/>
    </xf>
    <xf numFmtId="14" fontId="23" fillId="0" borderId="0" xfId="0" applyNumberFormat="1" applyFont="1" applyFill="1" applyBorder="1" applyAlignment="1" applyProtection="1">
      <alignment horizontal="center" vertical="center" wrapText="1"/>
    </xf>
    <xf numFmtId="0" fontId="26" fillId="5" borderId="1" xfId="2" applyFont="1" applyFill="1" applyBorder="1" applyAlignment="1" applyProtection="1">
      <alignment horizontal="center" vertical="top" wrapText="1"/>
    </xf>
    <xf numFmtId="1" fontId="26" fillId="5" borderId="1" xfId="2" applyNumberFormat="1" applyFont="1" applyFill="1" applyBorder="1" applyAlignment="1" applyProtection="1">
      <alignment horizontal="center" vertical="top" wrapText="1"/>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18" fillId="5" borderId="0" xfId="1" applyFont="1" applyFill="1" applyBorder="1" applyAlignment="1" applyProtection="1">
      <alignment horizontal="center" vertical="center"/>
      <protection locked="0"/>
    </xf>
    <xf numFmtId="14" fontId="18" fillId="0" borderId="0" xfId="1" applyNumberFormat="1" applyFont="1" applyFill="1" applyBorder="1" applyAlignment="1" applyProtection="1">
      <alignment horizontal="right" vertical="center"/>
    </xf>
    <xf numFmtId="0" fontId="26" fillId="5" borderId="6" xfId="2" applyFont="1" applyFill="1" applyBorder="1" applyAlignment="1" applyProtection="1">
      <alignment horizontal="center" vertical="top" wrapText="1"/>
    </xf>
    <xf numFmtId="1" fontId="26" fillId="5" borderId="6" xfId="2" applyNumberFormat="1" applyFont="1" applyFill="1" applyBorder="1" applyAlignment="1" applyProtection="1">
      <alignment horizontal="center" vertical="top" wrapText="1"/>
    </xf>
    <xf numFmtId="0" fontId="26" fillId="0" borderId="6" xfId="2" applyFont="1" applyFill="1" applyBorder="1" applyAlignment="1" applyProtection="1">
      <alignment horizontal="left" vertical="top"/>
    </xf>
    <xf numFmtId="0" fontId="25" fillId="0" borderId="6" xfId="2" applyFont="1" applyFill="1" applyBorder="1" applyAlignment="1" applyProtection="1">
      <alignment horizontal="center" vertical="top" wrapText="1"/>
      <protection locked="0"/>
    </xf>
    <xf numFmtId="0" fontId="25" fillId="0" borderId="0" xfId="2" applyFont="1" applyFill="1" applyBorder="1" applyAlignment="1" applyProtection="1">
      <alignment horizontal="center" vertical="top" wrapText="1"/>
      <protection locked="0"/>
    </xf>
    <xf numFmtId="1" fontId="25" fillId="0" borderId="0" xfId="2" applyNumberFormat="1" applyFont="1" applyFill="1" applyBorder="1" applyAlignment="1" applyProtection="1">
      <alignment horizontal="center" vertical="top" wrapText="1"/>
      <protection locked="0"/>
    </xf>
    <xf numFmtId="0" fontId="25" fillId="0" borderId="6" xfId="2" applyFont="1" applyFill="1" applyBorder="1" applyAlignment="1" applyProtection="1">
      <alignment horizontal="left" vertical="top" wrapText="1"/>
      <protection locked="0"/>
    </xf>
    <xf numFmtId="1" fontId="25" fillId="0" borderId="6" xfId="2" applyNumberFormat="1" applyFont="1" applyFill="1" applyBorder="1" applyAlignment="1" applyProtection="1">
      <alignment horizontal="left" vertical="top" wrapText="1"/>
      <protection locked="0"/>
    </xf>
    <xf numFmtId="0" fontId="25" fillId="0" borderId="7" xfId="2" applyFont="1" applyFill="1" applyBorder="1" applyAlignment="1" applyProtection="1">
      <alignment horizontal="left" vertical="top" wrapText="1"/>
      <protection locked="0"/>
    </xf>
    <xf numFmtId="1" fontId="25" fillId="0" borderId="7" xfId="2" applyNumberFormat="1" applyFont="1" applyFill="1" applyBorder="1" applyAlignment="1" applyProtection="1">
      <alignment horizontal="left" vertical="top" wrapText="1"/>
      <protection locked="0"/>
    </xf>
    <xf numFmtId="0" fontId="26" fillId="5" borderId="28" xfId="2" applyFont="1" applyFill="1" applyBorder="1" applyAlignment="1" applyProtection="1">
      <alignment horizontal="left" vertical="top"/>
      <protection locked="0"/>
    </xf>
    <xf numFmtId="0" fontId="25" fillId="5" borderId="28" xfId="2" applyFont="1" applyFill="1" applyBorder="1" applyAlignment="1" applyProtection="1">
      <alignment horizontal="left" vertical="top" wrapText="1"/>
      <protection locked="0"/>
    </xf>
    <xf numFmtId="0" fontId="25" fillId="5" borderId="29" xfId="2" applyFont="1" applyFill="1" applyBorder="1" applyAlignment="1" applyProtection="1">
      <alignment horizontal="left" vertical="top" wrapText="1"/>
      <protection locked="0"/>
    </xf>
    <xf numFmtId="1" fontId="25" fillId="5" borderId="29" xfId="2" applyNumberFormat="1" applyFont="1" applyFill="1" applyBorder="1" applyAlignment="1" applyProtection="1">
      <alignment horizontal="left" vertical="top" wrapText="1"/>
      <protection locked="0"/>
    </xf>
    <xf numFmtId="1" fontId="25" fillId="5" borderId="30" xfId="2" applyNumberFormat="1" applyFont="1" applyFill="1" applyBorder="1" applyAlignment="1" applyProtection="1">
      <alignment horizontal="left" vertical="top" wrapText="1"/>
      <protection locked="0"/>
    </xf>
    <xf numFmtId="0" fontId="18" fillId="2" borderId="0" xfId="0" applyFont="1" applyFill="1" applyProtection="1">
      <protection locked="0"/>
    </xf>
    <xf numFmtId="0" fontId="0" fillId="2" borderId="0" xfId="0" applyFill="1"/>
    <xf numFmtId="0" fontId="23"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0" fillId="2" borderId="0" xfId="0" applyFill="1" applyBorder="1"/>
    <xf numFmtId="0" fontId="23" fillId="2" borderId="0" xfId="0" applyFont="1" applyFill="1" applyProtection="1">
      <protection locked="0"/>
    </xf>
    <xf numFmtId="0" fontId="18" fillId="2" borderId="0" xfId="0" applyFont="1" applyFill="1" applyBorder="1" applyProtection="1">
      <protection locked="0"/>
    </xf>
    <xf numFmtId="0" fontId="17" fillId="2" borderId="0" xfId="0" applyFont="1" applyFill="1"/>
    <xf numFmtId="0" fontId="17" fillId="5" borderId="0" xfId="3" applyFont="1" applyFill="1" applyProtection="1"/>
    <xf numFmtId="0" fontId="12" fillId="5" borderId="0" xfId="3" applyFill="1" applyProtection="1"/>
    <xf numFmtId="0" fontId="12" fillId="5" borderId="0" xfId="3" applyFill="1" applyBorder="1" applyProtection="1"/>
    <xf numFmtId="0" fontId="12" fillId="0" borderId="0" xfId="3" applyProtection="1">
      <protection locked="0"/>
    </xf>
    <xf numFmtId="0" fontId="23" fillId="0" borderId="0" xfId="3" applyFont="1" applyProtection="1">
      <protection locked="0"/>
    </xf>
    <xf numFmtId="0" fontId="18" fillId="0" borderId="3" xfId="3" applyFont="1" applyBorder="1" applyProtection="1">
      <protection locked="0"/>
    </xf>
    <xf numFmtId="0" fontId="12" fillId="0" borderId="0" xfId="3"/>
    <xf numFmtId="0" fontId="18" fillId="0" borderId="0" xfId="0" applyFont="1" applyAlignment="1" applyProtection="1">
      <alignment horizontal="left"/>
      <protection locked="0"/>
    </xf>
    <xf numFmtId="0" fontId="18" fillId="0" borderId="5" xfId="2" applyFont="1" applyFill="1" applyBorder="1" applyAlignment="1" applyProtection="1">
      <alignment horizontal="left" vertical="center" wrapText="1" indent="2"/>
    </xf>
    <xf numFmtId="4" fontId="18" fillId="0" borderId="4" xfId="2" applyNumberFormat="1" applyFont="1" applyFill="1" applyBorder="1" applyAlignment="1" applyProtection="1">
      <alignment horizontal="right" vertical="center"/>
      <protection locked="0"/>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20" fillId="0" borderId="2" xfId="4" applyFont="1" applyBorder="1" applyAlignment="1" applyProtection="1">
      <alignment vertical="center" wrapText="1"/>
      <protection locked="0"/>
    </xf>
    <xf numFmtId="14" fontId="18" fillId="0" borderId="0" xfId="1" applyNumberFormat="1" applyFont="1" applyFill="1" applyBorder="1" applyAlignment="1" applyProtection="1">
      <alignment horizontal="center" vertical="center"/>
    </xf>
    <xf numFmtId="0" fontId="18" fillId="5" borderId="0" xfId="1" applyFont="1" applyFill="1" applyAlignment="1" applyProtection="1">
      <alignment horizontal="center" vertical="center"/>
    </xf>
    <xf numFmtId="0" fontId="23" fillId="2" borderId="0" xfId="0" applyFont="1" applyFill="1" applyBorder="1" applyAlignment="1" applyProtection="1">
      <alignment horizontal="left"/>
    </xf>
    <xf numFmtId="0" fontId="0" fillId="2" borderId="0" xfId="0" applyFill="1" applyBorder="1" applyProtection="1"/>
    <xf numFmtId="0" fontId="0" fillId="2" borderId="0" xfId="0" applyFill="1" applyProtection="1"/>
    <xf numFmtId="14" fontId="18" fillId="0" borderId="0" xfId="1" applyNumberFormat="1" applyFont="1" applyFill="1" applyBorder="1" applyAlignment="1" applyProtection="1">
      <alignment vertical="center"/>
    </xf>
    <xf numFmtId="0" fontId="0" fillId="2" borderId="0" xfId="0" applyFill="1" applyProtection="1">
      <protection locked="0"/>
    </xf>
    <xf numFmtId="0" fontId="21" fillId="2" borderId="0" xfId="4" applyFont="1" applyFill="1" applyProtection="1">
      <protection locked="0"/>
    </xf>
    <xf numFmtId="0" fontId="18" fillId="5" borderId="0" xfId="1" applyFont="1" applyFill="1" applyBorder="1" applyAlignment="1" applyProtection="1">
      <alignment horizontal="center" vertical="center"/>
    </xf>
    <xf numFmtId="0" fontId="23"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2" fillId="2" borderId="0" xfId="0" applyFont="1" applyFill="1"/>
    <xf numFmtId="0" fontId="0" fillId="2" borderId="3" xfId="0" applyFill="1" applyBorder="1"/>
    <xf numFmtId="0" fontId="23" fillId="0" borderId="0" xfId="0" applyFont="1" applyBorder="1" applyAlignment="1" applyProtection="1">
      <alignment horizontal="left"/>
    </xf>
    <xf numFmtId="0" fontId="23" fillId="0" borderId="1" xfId="1" applyFont="1" applyFill="1" applyBorder="1" applyAlignment="1" applyProtection="1">
      <alignment horizontal="left" vertical="center" wrapText="1"/>
    </xf>
    <xf numFmtId="0" fontId="23" fillId="6" borderId="0" xfId="1" applyFont="1" applyFill="1" applyAlignment="1" applyProtection="1">
      <alignment horizontal="center" vertical="center"/>
      <protection locked="0"/>
    </xf>
    <xf numFmtId="3" fontId="18" fillId="6" borderId="0" xfId="1" applyNumberFormat="1" applyFont="1" applyFill="1" applyAlignment="1" applyProtection="1">
      <alignment horizontal="center" vertical="center"/>
      <protection locked="0"/>
    </xf>
    <xf numFmtId="3" fontId="18" fillId="0" borderId="0" xfId="1" applyNumberFormat="1" applyFont="1" applyAlignment="1" applyProtection="1">
      <alignment horizontal="center" vertical="center"/>
      <protection locked="0"/>
    </xf>
    <xf numFmtId="0" fontId="31" fillId="6" borderId="0" xfId="0" applyFont="1" applyFill="1" applyAlignment="1" applyProtection="1">
      <alignment vertical="center"/>
      <protection locked="0"/>
    </xf>
    <xf numFmtId="0" fontId="31" fillId="0" borderId="0" xfId="0" applyFont="1" applyAlignment="1" applyProtection="1">
      <alignment vertical="center"/>
      <protection locked="0"/>
    </xf>
    <xf numFmtId="0" fontId="18" fillId="0" borderId="1" xfId="1" applyFont="1" applyFill="1" applyBorder="1" applyAlignment="1" applyProtection="1">
      <alignment horizontal="left" vertical="center" wrapText="1" indent="4"/>
    </xf>
    <xf numFmtId="0" fontId="18" fillId="0" borderId="5" xfId="0" applyFont="1" applyFill="1" applyBorder="1" applyAlignment="1" applyProtection="1">
      <alignment horizontal="left" vertical="center" indent="1"/>
    </xf>
    <xf numFmtId="0" fontId="18" fillId="5" borderId="0" xfId="1" applyFont="1" applyFill="1" applyAlignment="1" applyProtection="1">
      <alignment wrapText="1"/>
    </xf>
    <xf numFmtId="0" fontId="18" fillId="5" borderId="0" xfId="0" applyFont="1" applyFill="1" applyBorder="1" applyAlignment="1" applyProtection="1">
      <alignment wrapText="1"/>
    </xf>
    <xf numFmtId="0" fontId="18" fillId="0" borderId="0" xfId="0" applyFont="1" applyFill="1" applyBorder="1" applyAlignment="1" applyProtection="1">
      <alignment wrapText="1"/>
      <protection locked="0"/>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3" fillId="0" borderId="0" xfId="0" applyFont="1" applyAlignment="1" applyProtection="1">
      <alignment wrapText="1"/>
      <protection locked="0"/>
    </xf>
    <xf numFmtId="0" fontId="17" fillId="0" borderId="0" xfId="0" applyFont="1" applyAlignment="1">
      <alignment wrapText="1"/>
    </xf>
    <xf numFmtId="0" fontId="0" fillId="0" borderId="0" xfId="0" applyAlignment="1">
      <alignment wrapText="1"/>
    </xf>
    <xf numFmtId="0" fontId="18" fillId="0" borderId="0" xfId="0" applyFont="1"/>
    <xf numFmtId="0" fontId="18" fillId="0" borderId="1" xfId="0" applyFont="1" applyFill="1" applyBorder="1" applyAlignment="1" applyProtection="1">
      <alignment horizontal="left" vertical="center" wrapText="1" indent="2"/>
    </xf>
    <xf numFmtId="0" fontId="18" fillId="5" borderId="0" xfId="1" applyFont="1" applyFill="1" applyAlignment="1" applyProtection="1">
      <alignment horizontal="center" vertical="center"/>
    </xf>
    <xf numFmtId="0" fontId="25" fillId="0" borderId="31" xfId="2" applyFont="1" applyFill="1" applyBorder="1" applyAlignment="1" applyProtection="1">
      <alignment horizontal="left" vertical="top" wrapText="1"/>
      <protection locked="0"/>
    </xf>
    <xf numFmtId="0" fontId="18" fillId="5" borderId="1" xfId="0" applyFont="1" applyFill="1" applyBorder="1" applyProtection="1">
      <protection locked="0"/>
    </xf>
    <xf numFmtId="0" fontId="23" fillId="2" borderId="1" xfId="1" applyFont="1" applyFill="1" applyBorder="1" applyAlignment="1" applyProtection="1">
      <alignment vertical="center" wrapText="1"/>
    </xf>
    <xf numFmtId="0" fontId="23" fillId="0" borderId="5" xfId="1" applyFont="1" applyFill="1" applyBorder="1" applyAlignment="1" applyProtection="1">
      <alignment horizontal="left" vertical="center" wrapText="1"/>
    </xf>
    <xf numFmtId="0" fontId="23" fillId="2" borderId="4" xfId="0" applyFont="1" applyFill="1" applyBorder="1" applyProtection="1"/>
    <xf numFmtId="3" fontId="18" fillId="5" borderId="33" xfId="1" applyNumberFormat="1" applyFont="1" applyFill="1" applyBorder="1" applyAlignment="1" applyProtection="1">
      <alignment horizontal="right" vertical="center" wrapText="1"/>
    </xf>
    <xf numFmtId="0" fontId="23" fillId="5" borderId="2" xfId="0" applyFont="1" applyFill="1" applyBorder="1" applyProtection="1"/>
    <xf numFmtId="3" fontId="18" fillId="5" borderId="32" xfId="1" applyNumberFormat="1" applyFont="1" applyFill="1" applyBorder="1" applyAlignment="1" applyProtection="1">
      <alignment horizontal="right" vertical="center" wrapText="1"/>
    </xf>
    <xf numFmtId="0" fontId="26" fillId="0" borderId="1" xfId="2" applyFont="1" applyFill="1" applyBorder="1" applyAlignment="1" applyProtection="1">
      <alignment horizontal="left" vertical="top" wrapText="1"/>
      <protection locked="0"/>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27" fillId="0" borderId="0" xfId="9" applyFont="1" applyAlignment="1" applyProtection="1">
      <alignment vertical="center"/>
      <protection locked="0"/>
    </xf>
    <xf numFmtId="49" fontId="27" fillId="0" borderId="0" xfId="9" applyNumberFormat="1" applyFont="1" applyAlignment="1" applyProtection="1">
      <alignment vertical="center"/>
      <protection locked="0"/>
    </xf>
    <xf numFmtId="0" fontId="18" fillId="0" borderId="0" xfId="0" applyFont="1" applyAlignment="1">
      <alignment vertical="center"/>
    </xf>
    <xf numFmtId="0" fontId="20" fillId="2" borderId="0"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0" fontId="18" fillId="0" borderId="0" xfId="0" applyFont="1" applyAlignment="1" applyProtection="1">
      <alignment vertical="center"/>
      <protection locked="0"/>
    </xf>
    <xf numFmtId="14" fontId="22" fillId="2" borderId="0" xfId="9" applyNumberFormat="1" applyFont="1" applyFill="1" applyBorder="1" applyAlignment="1" applyProtection="1">
      <alignment vertical="center" wrapText="1"/>
    </xf>
    <xf numFmtId="14" fontId="20" fillId="2" borderId="3" xfId="9" applyNumberFormat="1" applyFont="1" applyFill="1" applyBorder="1" applyAlignment="1" applyProtection="1">
      <alignment horizontal="center" vertical="center"/>
    </xf>
    <xf numFmtId="14" fontId="20" fillId="2" borderId="3" xfId="9" applyNumberFormat="1" applyFont="1" applyFill="1" applyBorder="1" applyAlignment="1" applyProtection="1">
      <alignment vertical="center"/>
    </xf>
    <xf numFmtId="0" fontId="20" fillId="2" borderId="3" xfId="9" applyFont="1" applyFill="1" applyBorder="1" applyAlignment="1" applyProtection="1">
      <alignment vertical="center"/>
      <protection locked="0"/>
    </xf>
    <xf numFmtId="49" fontId="20" fillId="2" borderId="0" xfId="9" applyNumberFormat="1" applyFont="1" applyFill="1" applyBorder="1" applyAlignment="1" applyProtection="1">
      <alignment vertical="center"/>
      <protection locked="0"/>
    </xf>
    <xf numFmtId="0" fontId="20" fillId="0" borderId="0" xfId="9" applyFont="1" applyAlignment="1" applyProtection="1">
      <alignment vertical="center"/>
      <protection locked="0"/>
    </xf>
    <xf numFmtId="0" fontId="12" fillId="0" borderId="0" xfId="3" applyAlignment="1" applyProtection="1">
      <alignment vertical="center"/>
      <protection locked="0"/>
    </xf>
    <xf numFmtId="0" fontId="32" fillId="0" borderId="35" xfId="9" applyFont="1" applyBorder="1" applyAlignment="1" applyProtection="1">
      <alignment vertical="center" wrapText="1"/>
      <protection locked="0"/>
    </xf>
    <xf numFmtId="0" fontId="32" fillId="4" borderId="25" xfId="9" applyFont="1" applyFill="1" applyBorder="1" applyAlignment="1" applyProtection="1">
      <alignment vertical="center"/>
      <protection locked="0"/>
    </xf>
    <xf numFmtId="0" fontId="32" fillId="4" borderId="23" xfId="9" applyFont="1" applyFill="1" applyBorder="1" applyAlignment="1" applyProtection="1">
      <alignment vertical="center" wrapText="1"/>
      <protection locked="0"/>
    </xf>
    <xf numFmtId="0" fontId="32" fillId="4" borderId="22" xfId="9" applyFont="1" applyFill="1" applyBorder="1" applyAlignment="1" applyProtection="1">
      <alignment vertical="center" wrapText="1"/>
      <protection locked="0"/>
    </xf>
    <xf numFmtId="49" fontId="32" fillId="0" borderId="23" xfId="9" applyNumberFormat="1" applyFont="1" applyBorder="1" applyAlignment="1" applyProtection="1">
      <alignment vertical="center"/>
      <protection locked="0"/>
    </xf>
    <xf numFmtId="0" fontId="32" fillId="0" borderId="22" xfId="9" applyFont="1" applyBorder="1" applyAlignment="1" applyProtection="1">
      <alignment vertical="center" wrapText="1"/>
      <protection locked="0"/>
    </xf>
    <xf numFmtId="0" fontId="32" fillId="0" borderId="24" xfId="9" applyFont="1" applyBorder="1" applyAlignment="1" applyProtection="1">
      <alignment vertical="center"/>
      <protection locked="0"/>
    </xf>
    <xf numFmtId="0" fontId="32" fillId="0" borderId="23" xfId="9" applyFont="1" applyBorder="1" applyAlignment="1" applyProtection="1">
      <alignment vertical="center" wrapText="1"/>
      <protection locked="0"/>
    </xf>
    <xf numFmtId="14" fontId="32" fillId="0" borderId="23" xfId="9" applyNumberFormat="1" applyFont="1" applyBorder="1" applyAlignment="1" applyProtection="1">
      <alignment vertical="center" wrapText="1"/>
      <protection locked="0"/>
    </xf>
    <xf numFmtId="0" fontId="32" fillId="0" borderId="22" xfId="9" applyFont="1" applyBorder="1" applyAlignment="1" applyProtection="1">
      <alignment horizontal="center" vertical="center"/>
      <protection locked="0"/>
    </xf>
    <xf numFmtId="0" fontId="32" fillId="0" borderId="36" xfId="9" applyFont="1" applyBorder="1" applyAlignment="1" applyProtection="1">
      <alignment vertical="center" wrapText="1"/>
      <protection locked="0"/>
    </xf>
    <xf numFmtId="0" fontId="32" fillId="4" borderId="21" xfId="9" applyFont="1" applyFill="1" applyBorder="1" applyAlignment="1" applyProtection="1">
      <alignment vertical="center"/>
      <protection locked="0"/>
    </xf>
    <xf numFmtId="0" fontId="32" fillId="4" borderId="1" xfId="9" applyFont="1" applyFill="1" applyBorder="1" applyAlignment="1" applyProtection="1">
      <alignment vertical="center" wrapText="1"/>
      <protection locked="0"/>
    </xf>
    <xf numFmtId="0" fontId="32" fillId="4" borderId="20" xfId="9" applyFont="1" applyFill="1" applyBorder="1" applyAlignment="1" applyProtection="1">
      <alignment vertical="center" wrapText="1"/>
      <protection locked="0"/>
    </xf>
    <xf numFmtId="49" fontId="32" fillId="0" borderId="1" xfId="9" applyNumberFormat="1" applyFont="1" applyBorder="1" applyAlignment="1" applyProtection="1">
      <alignment vertical="center"/>
      <protection locked="0"/>
    </xf>
    <xf numFmtId="0" fontId="32" fillId="0" borderId="20" xfId="9" applyFont="1" applyBorder="1" applyAlignment="1" applyProtection="1">
      <alignment vertical="center" wrapText="1"/>
      <protection locked="0"/>
    </xf>
    <xf numFmtId="0" fontId="32" fillId="0" borderId="5" xfId="9" applyFont="1" applyBorder="1" applyAlignment="1" applyProtection="1">
      <alignment vertical="center"/>
      <protection locked="0"/>
    </xf>
    <xf numFmtId="0" fontId="32" fillId="0" borderId="2" xfId="9" applyFont="1" applyBorder="1" applyAlignment="1" applyProtection="1">
      <alignment vertical="center" wrapText="1"/>
      <protection locked="0"/>
    </xf>
    <xf numFmtId="14" fontId="32" fillId="0" borderId="2" xfId="9" applyNumberFormat="1" applyFont="1" applyBorder="1" applyAlignment="1" applyProtection="1">
      <alignment vertical="center" wrapText="1"/>
      <protection locked="0"/>
    </xf>
    <xf numFmtId="0" fontId="32" fillId="0" borderId="20" xfId="9" applyFont="1" applyBorder="1" applyAlignment="1" applyProtection="1">
      <alignment horizontal="center" vertical="center"/>
      <protection locked="0"/>
    </xf>
    <xf numFmtId="0" fontId="32" fillId="0" borderId="37" xfId="9" applyFont="1" applyBorder="1" applyAlignment="1" applyProtection="1">
      <alignment vertical="center" wrapText="1"/>
      <protection locked="0"/>
    </xf>
    <xf numFmtId="0" fontId="32" fillId="4" borderId="19" xfId="9" applyFont="1" applyFill="1" applyBorder="1" applyAlignment="1" applyProtection="1">
      <alignment vertical="center"/>
      <protection locked="0"/>
    </xf>
    <xf numFmtId="0" fontId="32" fillId="4" borderId="2" xfId="9" applyFont="1" applyFill="1" applyBorder="1" applyAlignment="1" applyProtection="1">
      <alignment vertical="center" wrapText="1"/>
      <protection locked="0"/>
    </xf>
    <xf numFmtId="0" fontId="32" fillId="4" borderId="17" xfId="9" applyFont="1" applyFill="1" applyBorder="1" applyAlignment="1" applyProtection="1">
      <alignment vertical="center" wrapText="1"/>
      <protection locked="0"/>
    </xf>
    <xf numFmtId="49" fontId="32" fillId="0" borderId="2" xfId="9" applyNumberFormat="1" applyFont="1" applyBorder="1" applyAlignment="1" applyProtection="1">
      <alignment vertical="center"/>
      <protection locked="0"/>
    </xf>
    <xf numFmtId="0" fontId="32" fillId="0" borderId="17" xfId="9" applyFont="1" applyBorder="1" applyAlignment="1" applyProtection="1">
      <alignment vertical="center" wrapText="1"/>
      <protection locked="0"/>
    </xf>
    <xf numFmtId="0" fontId="32" fillId="0" borderId="17" xfId="9" applyFont="1" applyBorder="1" applyAlignment="1" applyProtection="1">
      <alignment horizontal="center" vertical="center"/>
      <protection locked="0"/>
    </xf>
    <xf numFmtId="0" fontId="27" fillId="0" borderId="0" xfId="9" applyFont="1" applyAlignment="1" applyProtection="1">
      <alignment horizontal="center" vertical="center"/>
      <protection locked="0"/>
    </xf>
    <xf numFmtId="0" fontId="29" fillId="5" borderId="11" xfId="9" applyFont="1" applyFill="1" applyBorder="1" applyAlignment="1" applyProtection="1">
      <alignment horizontal="center" vertical="center"/>
    </xf>
    <xf numFmtId="0" fontId="29" fillId="5" borderId="15" xfId="9" applyFont="1" applyFill="1" applyBorder="1" applyAlignment="1" applyProtection="1">
      <alignment horizontal="center" vertical="center"/>
    </xf>
    <xf numFmtId="0" fontId="29" fillId="5" borderId="14" xfId="9" applyFont="1" applyFill="1" applyBorder="1" applyAlignment="1" applyProtection="1">
      <alignment horizontal="center" vertical="center"/>
    </xf>
    <xf numFmtId="0" fontId="29" fillId="5" borderId="12" xfId="9" applyFont="1" applyFill="1" applyBorder="1" applyAlignment="1" applyProtection="1">
      <alignment horizontal="center" vertical="center"/>
    </xf>
    <xf numFmtId="0" fontId="29" fillId="5" borderId="13" xfId="9" applyFont="1" applyFill="1" applyBorder="1" applyAlignment="1" applyProtection="1">
      <alignment horizontal="center" vertical="center"/>
    </xf>
    <xf numFmtId="0" fontId="29" fillId="0" borderId="0" xfId="9" applyFont="1" applyAlignment="1" applyProtection="1">
      <alignment horizontal="center" vertical="center" wrapText="1"/>
      <protection locked="0"/>
    </xf>
    <xf numFmtId="0" fontId="29" fillId="5" borderId="10" xfId="9" applyFont="1" applyFill="1" applyBorder="1" applyAlignment="1" applyProtection="1">
      <alignment horizontal="center" vertical="center" wrapText="1"/>
    </xf>
    <xf numFmtId="0" fontId="29" fillId="4" borderId="15"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2" xfId="9"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3" borderId="16" xfId="9" applyFont="1" applyFill="1" applyBorder="1" applyAlignment="1" applyProtection="1">
      <alignment horizontal="center" vertical="center" wrapText="1"/>
    </xf>
    <xf numFmtId="49" fontId="29" fillId="3" borderId="13" xfId="9" applyNumberFormat="1" applyFont="1" applyFill="1" applyBorder="1" applyAlignment="1" applyProtection="1">
      <alignment horizontal="center" vertical="center" wrapText="1"/>
    </xf>
    <xf numFmtId="0" fontId="29" fillId="3" borderId="9" xfId="9" applyFont="1" applyFill="1" applyBorder="1" applyAlignment="1" applyProtection="1">
      <alignment horizontal="center" vertical="center" wrapText="1"/>
    </xf>
    <xf numFmtId="0" fontId="29" fillId="5" borderId="14" xfId="9" applyFont="1" applyFill="1" applyBorder="1" applyAlignment="1" applyProtection="1">
      <alignment horizontal="center" vertical="center" wrapText="1"/>
    </xf>
    <xf numFmtId="0" fontId="29" fillId="5" borderId="13" xfId="9" applyFont="1" applyFill="1" applyBorder="1" applyAlignment="1" applyProtection="1">
      <alignment horizontal="center" vertical="center" wrapText="1"/>
    </xf>
    <xf numFmtId="0" fontId="29" fillId="5" borderId="12" xfId="9" applyFont="1" applyFill="1" applyBorder="1" applyAlignment="1" applyProtection="1">
      <alignment horizontal="center" vertical="center" wrapText="1"/>
    </xf>
    <xf numFmtId="0" fontId="27" fillId="5" borderId="38" xfId="9" applyFont="1" applyFill="1" applyBorder="1" applyAlignment="1" applyProtection="1">
      <alignment vertical="center"/>
    </xf>
    <xf numFmtId="0" fontId="18" fillId="5" borderId="0" xfId="0" applyFont="1" applyFill="1" applyBorder="1" applyAlignment="1">
      <alignment vertical="center"/>
    </xf>
    <xf numFmtId="0" fontId="27" fillId="5" borderId="0" xfId="9" applyFont="1" applyFill="1" applyBorder="1" applyAlignment="1" applyProtection="1">
      <alignment vertical="center"/>
    </xf>
    <xf numFmtId="0" fontId="28" fillId="5" borderId="0" xfId="9" applyFont="1" applyFill="1" applyBorder="1" applyAlignment="1" applyProtection="1">
      <alignment vertical="center"/>
    </xf>
    <xf numFmtId="0" fontId="27" fillId="5" borderId="39" xfId="9" applyFont="1" applyFill="1" applyBorder="1" applyAlignment="1" applyProtection="1">
      <alignment vertical="center"/>
    </xf>
    <xf numFmtId="0" fontId="20" fillId="5" borderId="38" xfId="9" applyFont="1" applyFill="1" applyBorder="1" applyAlignment="1" applyProtection="1">
      <alignment vertical="center"/>
      <protection locked="0"/>
    </xf>
    <xf numFmtId="0" fontId="20" fillId="5" borderId="0" xfId="9" applyFont="1" applyFill="1" applyBorder="1" applyAlignment="1" applyProtection="1">
      <alignment vertical="center"/>
    </xf>
    <xf numFmtId="0" fontId="20" fillId="5" borderId="0" xfId="9" applyFont="1" applyFill="1" applyBorder="1" applyAlignment="1" applyProtection="1">
      <alignment vertical="center"/>
      <protection locked="0"/>
    </xf>
    <xf numFmtId="49" fontId="20" fillId="5" borderId="0" xfId="9" applyNumberFormat="1" applyFont="1" applyFill="1" applyBorder="1" applyAlignment="1" applyProtection="1">
      <alignment vertical="center"/>
      <protection locked="0"/>
    </xf>
    <xf numFmtId="14" fontId="20" fillId="5" borderId="0" xfId="9" applyNumberFormat="1" applyFont="1" applyFill="1" applyBorder="1" applyAlignment="1" applyProtection="1">
      <alignment vertical="center"/>
    </xf>
    <xf numFmtId="167" fontId="20" fillId="5" borderId="0" xfId="9" applyNumberFormat="1" applyFont="1" applyFill="1" applyBorder="1" applyAlignment="1" applyProtection="1">
      <alignment vertical="center"/>
    </xf>
    <xf numFmtId="0" fontId="22" fillId="5" borderId="0" xfId="9" applyFont="1" applyFill="1" applyBorder="1" applyAlignment="1" applyProtection="1">
      <alignment horizontal="right" vertical="center"/>
    </xf>
    <xf numFmtId="0" fontId="20" fillId="5" borderId="39" xfId="9" applyFont="1" applyFill="1" applyBorder="1" applyAlignment="1" applyProtection="1">
      <alignment vertical="center"/>
    </xf>
    <xf numFmtId="14" fontId="20" fillId="0" borderId="38" xfId="9" applyNumberFormat="1" applyFont="1" applyBorder="1" applyAlignment="1" applyProtection="1">
      <alignment vertical="center"/>
      <protection locked="0"/>
    </xf>
    <xf numFmtId="0" fontId="18" fillId="5" borderId="0" xfId="0" applyFont="1" applyFill="1" applyBorder="1" applyAlignment="1" applyProtection="1">
      <alignment vertical="center"/>
    </xf>
    <xf numFmtId="0" fontId="18" fillId="5" borderId="39" xfId="0" applyFont="1" applyFill="1" applyBorder="1" applyAlignment="1" applyProtection="1">
      <alignment vertical="center"/>
    </xf>
    <xf numFmtId="0" fontId="20" fillId="5" borderId="38" xfId="9" applyFont="1" applyFill="1" applyBorder="1" applyAlignment="1" applyProtection="1">
      <alignment horizontal="right" vertical="center"/>
    </xf>
    <xf numFmtId="0" fontId="23" fillId="5" borderId="0" xfId="0" applyFont="1" applyFill="1" applyBorder="1" applyAlignment="1" applyProtection="1">
      <alignment vertical="center"/>
    </xf>
    <xf numFmtId="0" fontId="23" fillId="5" borderId="39" xfId="0" applyFont="1" applyFill="1" applyBorder="1" applyAlignment="1" applyProtection="1">
      <alignment vertical="center"/>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23" fillId="5" borderId="0" xfId="0" applyFont="1" applyFill="1" applyAlignment="1" applyProtection="1">
      <alignment horizontal="left" vertical="center"/>
    </xf>
    <xf numFmtId="168" fontId="32" fillId="2" borderId="2" xfId="10" applyNumberFormat="1" applyFont="1" applyFill="1" applyBorder="1" applyAlignment="1" applyProtection="1">
      <alignment horizontal="left" vertical="center" wrapText="1"/>
      <protection locked="0"/>
    </xf>
    <xf numFmtId="14" fontId="20" fillId="2" borderId="0" xfId="10" applyNumberFormat="1" applyFont="1" applyFill="1" applyBorder="1" applyAlignment="1" applyProtection="1">
      <alignment vertical="center"/>
    </xf>
    <xf numFmtId="0" fontId="20" fillId="2" borderId="0" xfId="10" applyFont="1" applyFill="1" applyBorder="1" applyAlignment="1" applyProtection="1">
      <alignment vertical="center"/>
      <protection locked="0"/>
    </xf>
    <xf numFmtId="14" fontId="20"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vertical="center"/>
    </xf>
    <xf numFmtId="14" fontId="22" fillId="2" borderId="0" xfId="10" applyNumberFormat="1" applyFont="1" applyFill="1" applyBorder="1" applyAlignment="1" applyProtection="1">
      <alignment vertical="center" wrapText="1"/>
    </xf>
    <xf numFmtId="0" fontId="18" fillId="2" borderId="0" xfId="1" applyFont="1" applyFill="1" applyBorder="1" applyAlignment="1" applyProtection="1">
      <alignment horizontal="left" vertical="center" wrapText="1" indent="1"/>
    </xf>
    <xf numFmtId="0" fontId="17" fillId="5" borderId="1" xfId="0" applyFont="1" applyFill="1" applyBorder="1" applyAlignment="1">
      <alignment horizontal="center" vertical="center"/>
    </xf>
    <xf numFmtId="0" fontId="17" fillId="5" borderId="1" xfId="0" applyFont="1" applyFill="1" applyBorder="1"/>
    <xf numFmtId="0" fontId="23" fillId="5" borderId="1" xfId="1" applyFont="1" applyFill="1" applyBorder="1" applyAlignment="1" applyProtection="1">
      <alignment horizontal="left" vertical="center" wrapText="1" indent="1"/>
    </xf>
    <xf numFmtId="0" fontId="23" fillId="5" borderId="1" xfId="0" applyFont="1" applyFill="1" applyBorder="1" applyProtection="1">
      <protection locked="0"/>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center" vertical="center"/>
    </xf>
    <xf numFmtId="14" fontId="22" fillId="2" borderId="0" xfId="10" applyNumberFormat="1" applyFont="1" applyFill="1" applyBorder="1" applyAlignment="1" applyProtection="1">
      <alignment horizontal="center" vertical="center"/>
    </xf>
    <xf numFmtId="0" fontId="23" fillId="5" borderId="0" xfId="0" applyFont="1" applyFill="1" applyAlignment="1" applyProtection="1">
      <alignment horizontal="left"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31" fillId="5" borderId="39" xfId="0" applyFont="1" applyFill="1" applyBorder="1" applyAlignment="1">
      <alignment vertical="center"/>
    </xf>
    <xf numFmtId="0" fontId="18" fillId="0" borderId="0" xfId="0" applyFont="1" applyAlignment="1" applyProtection="1">
      <alignment vertical="top" wrapText="1"/>
      <protection locked="0"/>
    </xf>
    <xf numFmtId="14" fontId="18" fillId="0" borderId="0" xfId="1" applyNumberFormat="1" applyFont="1" applyFill="1" applyBorder="1" applyAlignment="1" applyProtection="1">
      <alignment horizontal="center" vertical="center"/>
    </xf>
    <xf numFmtId="0" fontId="18" fillId="5" borderId="0" xfId="1" applyFont="1" applyFill="1" applyAlignment="1" applyProtection="1">
      <alignment horizontal="center" vertical="center"/>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20" fillId="5" borderId="0" xfId="9" applyFont="1" applyFill="1" applyAlignment="1" applyProtection="1">
      <alignment vertical="center"/>
      <protection locked="0"/>
    </xf>
    <xf numFmtId="14" fontId="22" fillId="5" borderId="0" xfId="9" applyNumberFormat="1" applyFont="1" applyFill="1" applyBorder="1" applyAlignment="1" applyProtection="1">
      <alignment vertical="center"/>
    </xf>
    <xf numFmtId="0" fontId="20" fillId="5" borderId="0" xfId="9" applyFont="1" applyFill="1" applyBorder="1" applyAlignment="1" applyProtection="1">
      <alignment horizontal="left" vertical="center"/>
    </xf>
    <xf numFmtId="0" fontId="31" fillId="5" borderId="0" xfId="0" applyFont="1" applyFill="1" applyProtection="1"/>
    <xf numFmtId="0" fontId="18" fillId="0" borderId="2" xfId="1" applyFont="1" applyFill="1" applyBorder="1" applyAlignment="1" applyProtection="1">
      <alignment horizontal="left" vertical="center" wrapText="1" indent="1"/>
    </xf>
    <xf numFmtId="0" fontId="23" fillId="0" borderId="2" xfId="1" applyFont="1" applyFill="1" applyBorder="1" applyAlignment="1" applyProtection="1">
      <alignment horizontal="left" vertical="center" wrapText="1" indent="1"/>
    </xf>
    <xf numFmtId="49" fontId="20" fillId="0" borderId="0" xfId="9" applyNumberFormat="1" applyFont="1" applyFill="1" applyBorder="1" applyAlignment="1" applyProtection="1">
      <alignment vertical="center"/>
      <protection locked="0"/>
    </xf>
    <xf numFmtId="0" fontId="18" fillId="0" borderId="1" xfId="1" applyFont="1" applyBorder="1" applyAlignment="1">
      <alignment horizontal="left" vertical="center" wrapText="1"/>
    </xf>
    <xf numFmtId="0" fontId="18" fillId="0" borderId="1" xfId="3" applyFont="1" applyBorder="1" applyProtection="1">
      <protection locked="0"/>
    </xf>
    <xf numFmtId="0" fontId="18" fillId="5" borderId="0" xfId="3" applyFont="1" applyFill="1" applyBorder="1" applyProtection="1"/>
    <xf numFmtId="0" fontId="23" fillId="2" borderId="0" xfId="3" applyFont="1" applyFill="1" applyBorder="1" applyAlignment="1" applyProtection="1">
      <alignment horizontal="left"/>
    </xf>
    <xf numFmtId="0" fontId="18" fillId="2" borderId="0" xfId="3" applyFont="1" applyFill="1" applyBorder="1" applyProtection="1"/>
    <xf numFmtId="0" fontId="12" fillId="2" borderId="0" xfId="3" applyFill="1" applyBorder="1" applyProtection="1"/>
    <xf numFmtId="0" fontId="12" fillId="2" borderId="0" xfId="3" applyFill="1" applyProtection="1"/>
    <xf numFmtId="0" fontId="12" fillId="2" borderId="0" xfId="3" applyFill="1"/>
    <xf numFmtId="0" fontId="12" fillId="5" borderId="0" xfId="3" applyFont="1" applyFill="1" applyProtection="1"/>
    <xf numFmtId="0" fontId="22" fillId="5" borderId="5" xfId="15" applyFont="1" applyFill="1" applyBorder="1" applyAlignment="1" applyProtection="1">
      <alignment horizontal="center" vertical="center" wrapText="1"/>
    </xf>
    <xf numFmtId="0" fontId="22" fillId="5" borderId="1" xfId="15" applyFont="1" applyFill="1" applyBorder="1" applyAlignment="1" applyProtection="1">
      <alignment horizontal="center" vertical="center" wrapText="1"/>
    </xf>
    <xf numFmtId="0" fontId="20" fillId="0" borderId="1" xfId="15" applyFont="1" applyBorder="1" applyAlignment="1" applyProtection="1">
      <alignment horizontal="center" vertical="center" wrapText="1"/>
      <protection locked="0"/>
    </xf>
    <xf numFmtId="0" fontId="20" fillId="0" borderId="1" xfId="15" applyFont="1" applyBorder="1" applyAlignment="1" applyProtection="1">
      <alignment vertical="center" wrapText="1"/>
      <protection locked="0"/>
    </xf>
    <xf numFmtId="0" fontId="21" fillId="0" borderId="0" xfId="15" applyFont="1" applyProtection="1">
      <protection locked="0"/>
    </xf>
    <xf numFmtId="0" fontId="23" fillId="0" borderId="0" xfId="3" applyFont="1" applyAlignment="1" applyProtection="1">
      <alignment horizontal="center"/>
      <protection locked="0"/>
    </xf>
    <xf numFmtId="0" fontId="12" fillId="0" borderId="3" xfId="3" applyBorder="1"/>
    <xf numFmtId="0" fontId="12" fillId="2" borderId="0" xfId="3" applyFill="1" applyProtection="1">
      <protection locked="0"/>
    </xf>
    <xf numFmtId="0" fontId="21" fillId="2" borderId="0" xfId="15" applyFont="1" applyFill="1" applyProtection="1">
      <protection locked="0"/>
    </xf>
    <xf numFmtId="0" fontId="18" fillId="2" borderId="0" xfId="3" applyFont="1" applyFill="1" applyProtection="1">
      <protection locked="0"/>
    </xf>
    <xf numFmtId="0" fontId="23" fillId="2" borderId="0" xfId="3" applyFont="1" applyFill="1" applyAlignment="1" applyProtection="1">
      <alignment horizontal="center"/>
      <protection locked="0"/>
    </xf>
    <xf numFmtId="0" fontId="18" fillId="2" borderId="0" xfId="3" applyFont="1" applyFill="1" applyAlignment="1" applyProtection="1">
      <alignment horizontal="center" vertical="center"/>
      <protection locked="0"/>
    </xf>
    <xf numFmtId="0" fontId="18" fillId="2" borderId="3" xfId="3" applyFont="1" applyFill="1" applyBorder="1" applyProtection="1">
      <protection locked="0"/>
    </xf>
    <xf numFmtId="0" fontId="12" fillId="2" borderId="3" xfId="3" applyFill="1" applyBorder="1"/>
    <xf numFmtId="0" fontId="23" fillId="2" borderId="0" xfId="3" applyFont="1" applyFill="1" applyProtection="1">
      <protection locked="0"/>
    </xf>
    <xf numFmtId="0" fontId="18" fillId="2" borderId="0" xfId="3" applyFont="1" applyFill="1" applyBorder="1" applyProtection="1">
      <protection locked="0"/>
    </xf>
    <xf numFmtId="0" fontId="17" fillId="2" borderId="0" xfId="3" applyFont="1" applyFill="1"/>
    <xf numFmtId="0" fontId="18" fillId="5" borderId="0" xfId="3" applyFont="1" applyFill="1" applyAlignment="1" applyProtection="1">
      <alignment horizontal="left" vertical="center"/>
    </xf>
    <xf numFmtId="0" fontId="12" fillId="5" borderId="0" xfId="3" applyFill="1" applyBorder="1"/>
    <xf numFmtId="0" fontId="22" fillId="4" borderId="1" xfId="3" applyFont="1" applyFill="1" applyBorder="1" applyAlignment="1">
      <alignment horizontal="center" vertical="center"/>
    </xf>
    <xf numFmtId="0" fontId="22" fillId="4" borderId="1" xfId="3" applyFont="1" applyFill="1" applyBorder="1" applyAlignment="1">
      <alignment horizontal="center" vertical="center" wrapText="1"/>
    </xf>
    <xf numFmtId="0" fontId="22" fillId="0" borderId="1" xfId="3" applyFont="1" applyBorder="1" applyAlignment="1">
      <alignment horizontal="left" vertical="center"/>
    </xf>
    <xf numFmtId="0" fontId="20" fillId="0" borderId="1" xfId="3" applyFont="1" applyBorder="1"/>
    <xf numFmtId="0" fontId="20" fillId="2" borderId="1" xfId="3" applyFont="1" applyFill="1" applyBorder="1"/>
    <xf numFmtId="0" fontId="22" fillId="0" borderId="1" xfId="3" applyFont="1" applyBorder="1" applyAlignment="1">
      <alignment horizontal="center"/>
    </xf>
    <xf numFmtId="0" fontId="20" fillId="0" borderId="1" xfId="3" applyFont="1" applyBorder="1" applyAlignment="1">
      <alignment horizontal="right"/>
    </xf>
    <xf numFmtId="0" fontId="22" fillId="0" borderId="1" xfId="3" applyFont="1" applyBorder="1" applyAlignment="1">
      <alignment horizontal="center" vertical="center"/>
    </xf>
    <xf numFmtId="0" fontId="20" fillId="5" borderId="1" xfId="3" applyFont="1" applyFill="1" applyBorder="1"/>
    <xf numFmtId="0" fontId="20" fillId="0" borderId="1" xfId="3" applyFont="1" applyBorder="1" applyAlignment="1">
      <alignment horizontal="left" vertical="center"/>
    </xf>
    <xf numFmtId="0" fontId="12" fillId="0" borderId="0" xfId="3" applyFill="1"/>
    <xf numFmtId="0" fontId="17" fillId="0" borderId="0" xfId="3" applyFont="1"/>
    <xf numFmtId="0" fontId="18" fillId="0" borderId="0" xfId="3" applyFont="1" applyFill="1" applyBorder="1" applyProtection="1">
      <protection locked="0"/>
    </xf>
    <xf numFmtId="0" fontId="18" fillId="0" borderId="0" xfId="3" applyFont="1" applyFill="1" applyProtection="1">
      <protection locked="0"/>
    </xf>
    <xf numFmtId="0" fontId="20" fillId="0" borderId="0" xfId="3" applyFont="1" applyBorder="1"/>
    <xf numFmtId="0" fontId="20" fillId="0" borderId="0" xfId="3" applyFont="1" applyBorder="1" applyAlignment="1">
      <alignment horizontal="left" vertical="center"/>
    </xf>
    <xf numFmtId="0" fontId="20" fillId="0" borderId="0" xfId="3" applyFont="1" applyBorder="1" applyAlignment="1">
      <alignment horizontal="right"/>
    </xf>
    <xf numFmtId="0" fontId="18" fillId="2" borderId="0" xfId="0" applyFont="1" applyFill="1" applyBorder="1" applyAlignment="1" applyProtection="1">
      <alignment horizontal="left"/>
    </xf>
    <xf numFmtId="3" fontId="20" fillId="2" borderId="1" xfId="3" applyNumberFormat="1" applyFont="1" applyFill="1" applyBorder="1"/>
    <xf numFmtId="3" fontId="20" fillId="0" borderId="1" xfId="3" applyNumberFormat="1" applyFont="1" applyBorder="1"/>
    <xf numFmtId="0" fontId="18" fillId="5" borderId="0" xfId="1" applyFont="1" applyFill="1" applyAlignment="1" applyProtection="1">
      <alignment horizontal="center" vertical="center"/>
    </xf>
    <xf numFmtId="0" fontId="18" fillId="0" borderId="0" xfId="0" applyFont="1" applyAlignment="1" applyProtection="1">
      <alignment horizontal="center" vertical="center"/>
      <protection locked="0"/>
    </xf>
    <xf numFmtId="0" fontId="18" fillId="5" borderId="0" xfId="1" applyFont="1" applyFill="1" applyBorder="1" applyAlignment="1" applyProtection="1">
      <alignment horizontal="center" vertical="center"/>
    </xf>
    <xf numFmtId="2" fontId="32" fillId="0" borderId="18" xfId="9" applyNumberFormat="1" applyFont="1" applyBorder="1" applyAlignment="1" applyProtection="1">
      <alignment horizontal="right" vertical="center"/>
      <protection locked="0"/>
    </xf>
    <xf numFmtId="2" fontId="32" fillId="0" borderId="5" xfId="9" applyNumberFormat="1" applyFont="1" applyBorder="1" applyAlignment="1" applyProtection="1">
      <alignment vertical="center"/>
      <protection locked="0"/>
    </xf>
    <xf numFmtId="4" fontId="23" fillId="5" borderId="1" xfId="1" applyNumberFormat="1" applyFont="1" applyFill="1" applyBorder="1" applyAlignment="1" applyProtection="1">
      <alignment vertical="center"/>
    </xf>
    <xf numFmtId="4" fontId="18" fillId="5" borderId="1" xfId="1" applyNumberFormat="1" applyFont="1" applyFill="1" applyBorder="1" applyAlignment="1" applyProtection="1">
      <alignment vertical="center" wrapText="1"/>
    </xf>
    <xf numFmtId="4" fontId="23" fillId="0" borderId="1" xfId="1" applyNumberFormat="1" applyFont="1" applyFill="1" applyBorder="1" applyAlignment="1" applyProtection="1">
      <alignment vertical="center" wrapText="1"/>
      <protection locked="0"/>
    </xf>
    <xf numFmtId="4" fontId="18" fillId="0" borderId="1" xfId="3" applyNumberFormat="1" applyFont="1" applyBorder="1" applyAlignment="1" applyProtection="1">
      <protection locked="0"/>
    </xf>
    <xf numFmtId="4" fontId="23" fillId="5" borderId="1" xfId="1" applyNumberFormat="1" applyFont="1" applyFill="1" applyBorder="1" applyAlignment="1" applyProtection="1">
      <alignment vertical="center" wrapText="1"/>
    </xf>
    <xf numFmtId="4" fontId="18" fillId="0" borderId="1" xfId="2" applyNumberFormat="1" applyFont="1" applyFill="1" applyBorder="1" applyAlignment="1" applyProtection="1">
      <alignment vertical="top"/>
      <protection locked="0"/>
    </xf>
    <xf numFmtId="4" fontId="23" fillId="0" borderId="1" xfId="2" applyNumberFormat="1" applyFont="1" applyFill="1" applyBorder="1" applyAlignment="1" applyProtection="1">
      <alignment vertical="top"/>
      <protection locked="0"/>
    </xf>
    <xf numFmtId="4" fontId="23" fillId="0" borderId="1" xfId="2" applyNumberFormat="1" applyFont="1" applyFill="1" applyBorder="1" applyAlignment="1" applyProtection="1">
      <alignment vertical="center"/>
      <protection locked="0"/>
    </xf>
    <xf numFmtId="4" fontId="18" fillId="0" borderId="1" xfId="2" applyNumberFormat="1" applyFont="1" applyFill="1" applyBorder="1" applyAlignment="1" applyProtection="1">
      <alignment vertical="center"/>
      <protection locked="0"/>
    </xf>
    <xf numFmtId="4" fontId="23" fillId="2" borderId="1" xfId="1" applyNumberFormat="1" applyFont="1" applyFill="1" applyBorder="1" applyAlignment="1" applyProtection="1">
      <alignment vertical="center"/>
      <protection locked="0"/>
    </xf>
    <xf numFmtId="4" fontId="23" fillId="5" borderId="1" xfId="0" applyNumberFormat="1" applyFont="1" applyFill="1" applyBorder="1" applyAlignment="1" applyProtection="1"/>
    <xf numFmtId="4" fontId="35" fillId="0" borderId="0" xfId="1" applyNumberFormat="1" applyFont="1" applyAlignment="1" applyProtection="1">
      <alignment horizontal="center" vertical="center"/>
      <protection locked="0"/>
    </xf>
    <xf numFmtId="4" fontId="18" fillId="2" borderId="1" xfId="1" applyNumberFormat="1" applyFont="1" applyFill="1" applyBorder="1" applyAlignment="1" applyProtection="1">
      <alignment horizontal="center" vertical="center" wrapText="1"/>
      <protection locked="0"/>
    </xf>
    <xf numFmtId="4" fontId="23" fillId="5" borderId="1" xfId="0" applyNumberFormat="1" applyFont="1" applyFill="1" applyBorder="1" applyProtection="1"/>
    <xf numFmtId="2" fontId="23" fillId="5" borderId="1" xfId="0" applyNumberFormat="1" applyFont="1" applyFill="1" applyBorder="1" applyAlignment="1" applyProtection="1">
      <alignment horizontal="right" vertical="center" wrapText="1"/>
    </xf>
    <xf numFmtId="2" fontId="23" fillId="5" borderId="1" xfId="0" applyNumberFormat="1" applyFont="1" applyFill="1" applyBorder="1" applyProtection="1"/>
    <xf numFmtId="2" fontId="18" fillId="0" borderId="1" xfId="0" applyNumberFormat="1" applyFont="1" applyBorder="1" applyProtection="1">
      <protection locked="0"/>
    </xf>
    <xf numFmtId="2" fontId="18" fillId="0" borderId="0" xfId="0" applyNumberFormat="1" applyFont="1" applyProtection="1">
      <protection locked="0"/>
    </xf>
    <xf numFmtId="0" fontId="23" fillId="5" borderId="0" xfId="16" applyFont="1" applyFill="1" applyProtection="1"/>
    <xf numFmtId="0" fontId="18" fillId="5" borderId="0" xfId="16" applyFont="1" applyFill="1" applyProtection="1"/>
    <xf numFmtId="0" fontId="18" fillId="5" borderId="0" xfId="16" applyFont="1" applyFill="1" applyProtection="1">
      <protection locked="0"/>
    </xf>
    <xf numFmtId="0" fontId="18" fillId="0" borderId="0" xfId="16" applyFont="1" applyProtection="1">
      <protection locked="0"/>
    </xf>
    <xf numFmtId="0" fontId="18" fillId="5" borderId="0" xfId="16" applyFont="1" applyFill="1" applyAlignment="1" applyProtection="1">
      <alignment horizontal="center" vertical="center"/>
    </xf>
    <xf numFmtId="0" fontId="36" fillId="0" borderId="0" xfId="16" applyFont="1" applyFill="1" applyProtection="1"/>
    <xf numFmtId="0" fontId="30" fillId="5" borderId="0" xfId="16" applyFont="1" applyFill="1" applyBorder="1" applyProtection="1"/>
    <xf numFmtId="0" fontId="30" fillId="5" borderId="0" xfId="16" applyFont="1" applyFill="1" applyBorder="1" applyAlignment="1" applyProtection="1">
      <alignment horizontal="center" vertical="center"/>
    </xf>
    <xf numFmtId="0" fontId="18" fillId="5" borderId="0" xfId="16" applyFont="1" applyFill="1" applyBorder="1" applyProtection="1"/>
    <xf numFmtId="0" fontId="18" fillId="5" borderId="3" xfId="16" applyFont="1" applyFill="1" applyBorder="1" applyProtection="1"/>
    <xf numFmtId="0" fontId="18" fillId="0" borderId="0" xfId="16" applyFont="1" applyFill="1" applyProtection="1">
      <protection locked="0"/>
    </xf>
    <xf numFmtId="2" fontId="26" fillId="5" borderId="1" xfId="2" applyNumberFormat="1" applyFont="1" applyFill="1" applyBorder="1" applyAlignment="1" applyProtection="1">
      <alignment horizontal="center" vertical="top" wrapText="1"/>
    </xf>
    <xf numFmtId="2" fontId="18" fillId="0" borderId="0" xfId="16" applyNumberFormat="1" applyFont="1" applyFill="1" applyProtection="1">
      <protection locked="0"/>
    </xf>
    <xf numFmtId="169" fontId="26" fillId="5" borderId="1" xfId="2" applyNumberFormat="1" applyFont="1" applyFill="1" applyBorder="1" applyAlignment="1" applyProtection="1">
      <alignment horizontal="center" vertical="top" wrapText="1"/>
    </xf>
    <xf numFmtId="0" fontId="18" fillId="5" borderId="0" xfId="16" applyFont="1" applyFill="1" applyBorder="1" applyProtection="1">
      <protection locked="0"/>
    </xf>
    <xf numFmtId="2" fontId="18" fillId="5" borderId="0" xfId="16" applyNumberFormat="1" applyFont="1" applyFill="1" applyBorder="1" applyProtection="1">
      <protection locked="0"/>
    </xf>
    <xf numFmtId="0" fontId="23" fillId="5" borderId="0" xfId="16" applyFont="1" applyFill="1" applyBorder="1" applyAlignment="1" applyProtection="1">
      <alignment horizontal="center"/>
      <protection locked="0"/>
    </xf>
    <xf numFmtId="0" fontId="18" fillId="5" borderId="0" xfId="16" applyFont="1" applyFill="1" applyBorder="1" applyAlignment="1" applyProtection="1">
      <alignment horizontal="center" vertical="center"/>
      <protection locked="0"/>
    </xf>
    <xf numFmtId="0" fontId="12" fillId="5" borderId="0" xfId="16" applyFill="1" applyBorder="1"/>
    <xf numFmtId="0" fontId="18" fillId="5" borderId="3" xfId="16" applyFont="1" applyFill="1" applyBorder="1" applyProtection="1">
      <protection locked="0"/>
    </xf>
    <xf numFmtId="0" fontId="12" fillId="5" borderId="3" xfId="16" applyFill="1" applyBorder="1"/>
    <xf numFmtId="0" fontId="23" fillId="5" borderId="0" xfId="16" applyFont="1" applyFill="1" applyBorder="1" applyProtection="1">
      <protection locked="0"/>
    </xf>
    <xf numFmtId="0" fontId="17" fillId="5" borderId="0" xfId="16" applyFont="1" applyFill="1" applyBorder="1"/>
    <xf numFmtId="0" fontId="12" fillId="0" borderId="0" xfId="16"/>
    <xf numFmtId="2" fontId="26" fillId="5" borderId="6" xfId="2" applyNumberFormat="1" applyFont="1" applyFill="1" applyBorder="1" applyAlignment="1" applyProtection="1">
      <alignment horizontal="center" vertical="top" wrapText="1"/>
      <protection locked="0"/>
    </xf>
    <xf numFmtId="0" fontId="17" fillId="5" borderId="0" xfId="16" applyFont="1" applyFill="1" applyProtection="1"/>
    <xf numFmtId="0" fontId="12" fillId="5" borderId="0" xfId="16" applyFill="1" applyProtection="1"/>
    <xf numFmtId="0" fontId="12" fillId="0" borderId="0" xfId="16" applyProtection="1">
      <protection locked="0"/>
    </xf>
    <xf numFmtId="0" fontId="23" fillId="2" borderId="0" xfId="16" applyFont="1" applyFill="1" applyBorder="1" applyAlignment="1" applyProtection="1">
      <alignment horizontal="left"/>
    </xf>
    <xf numFmtId="0" fontId="18" fillId="0" borderId="0" xfId="16" applyFont="1" applyFill="1" applyBorder="1" applyProtection="1"/>
    <xf numFmtId="0" fontId="18" fillId="0" borderId="0" xfId="16" applyFont="1" applyFill="1" applyProtection="1"/>
    <xf numFmtId="0" fontId="18" fillId="0" borderId="0" xfId="16" applyFont="1" applyFill="1" applyAlignment="1" applyProtection="1">
      <alignment horizontal="center" vertical="center"/>
    </xf>
    <xf numFmtId="0" fontId="12" fillId="5" borderId="0" xfId="16" applyFont="1" applyFill="1" applyProtection="1"/>
    <xf numFmtId="0" fontId="37" fillId="5" borderId="1" xfId="15" applyFont="1" applyFill="1" applyBorder="1" applyAlignment="1" applyProtection="1">
      <alignment vertical="center" wrapText="1"/>
    </xf>
    <xf numFmtId="0" fontId="37" fillId="5" borderId="1" xfId="15" applyFont="1" applyFill="1" applyBorder="1" applyAlignment="1" applyProtection="1">
      <alignment horizontal="center" vertical="center" wrapText="1"/>
    </xf>
    <xf numFmtId="0" fontId="37" fillId="0" borderId="0" xfId="15" applyFont="1" applyProtection="1">
      <protection locked="0"/>
    </xf>
    <xf numFmtId="0" fontId="38" fillId="5" borderId="5" xfId="15" applyFont="1" applyFill="1" applyBorder="1" applyAlignment="1" applyProtection="1">
      <alignment horizontal="center" vertical="center" wrapText="1"/>
    </xf>
    <xf numFmtId="0" fontId="38" fillId="5" borderId="4" xfId="15" applyFont="1" applyFill="1" applyBorder="1" applyAlignment="1" applyProtection="1">
      <alignment horizontal="center" vertical="center" wrapText="1"/>
    </xf>
    <xf numFmtId="0" fontId="38" fillId="5" borderId="1" xfId="15" applyFont="1" applyFill="1" applyBorder="1" applyAlignment="1" applyProtection="1">
      <alignment horizontal="center" vertical="center" wrapText="1"/>
    </xf>
    <xf numFmtId="0" fontId="38" fillId="0" borderId="1" xfId="15" applyFont="1" applyBorder="1" applyAlignment="1" applyProtection="1">
      <alignment vertical="center" wrapText="1"/>
    </xf>
    <xf numFmtId="4" fontId="36" fillId="5" borderId="1" xfId="1" applyNumberFormat="1" applyFont="1" applyFill="1" applyBorder="1" applyAlignment="1" applyProtection="1">
      <alignment horizontal="right" vertical="center"/>
    </xf>
    <xf numFmtId="0" fontId="37" fillId="0" borderId="1" xfId="15" applyFont="1" applyBorder="1" applyAlignment="1" applyProtection="1">
      <alignment vertical="center" wrapText="1"/>
    </xf>
    <xf numFmtId="4" fontId="37" fillId="5" borderId="1" xfId="15" applyNumberFormat="1" applyFont="1" applyFill="1" applyBorder="1" applyAlignment="1" applyProtection="1">
      <alignment vertical="center" wrapText="1"/>
    </xf>
    <xf numFmtId="4" fontId="37" fillId="0" borderId="0" xfId="15" applyNumberFormat="1" applyFont="1" applyProtection="1">
      <protection locked="0"/>
    </xf>
    <xf numFmtId="4" fontId="37" fillId="0" borderId="1" xfId="15" applyNumberFormat="1" applyFont="1" applyBorder="1" applyAlignment="1" applyProtection="1">
      <alignment vertical="center" wrapText="1"/>
      <protection locked="0"/>
    </xf>
    <xf numFmtId="4" fontId="22" fillId="5" borderId="1" xfId="15" applyNumberFormat="1" applyFont="1" applyFill="1" applyBorder="1" applyAlignment="1" applyProtection="1">
      <alignment vertical="center" wrapText="1"/>
    </xf>
    <xf numFmtId="0" fontId="37" fillId="0" borderId="1" xfId="15" applyFont="1" applyFill="1" applyBorder="1" applyAlignment="1" applyProtection="1">
      <alignment vertical="center" wrapText="1"/>
    </xf>
    <xf numFmtId="4" fontId="37" fillId="0" borderId="1" xfId="15" applyNumberFormat="1" applyFont="1" applyFill="1" applyBorder="1" applyAlignment="1" applyProtection="1">
      <alignment vertical="center" wrapText="1"/>
      <protection locked="0"/>
    </xf>
    <xf numFmtId="170" fontId="37" fillId="0" borderId="0" xfId="15" applyNumberFormat="1" applyFont="1" applyFill="1" applyProtection="1">
      <protection locked="0"/>
    </xf>
    <xf numFmtId="0" fontId="37" fillId="0" borderId="0" xfId="15" applyFont="1" applyFill="1" applyProtection="1">
      <protection locked="0"/>
    </xf>
    <xf numFmtId="4" fontId="37" fillId="0" borderId="1" xfId="15" applyNumberFormat="1" applyFont="1" applyFill="1" applyBorder="1" applyAlignment="1" applyProtection="1">
      <alignment vertical="center" wrapText="1"/>
    </xf>
    <xf numFmtId="0" fontId="38" fillId="0" borderId="1" xfId="15" applyFont="1" applyFill="1" applyBorder="1" applyAlignment="1" applyProtection="1">
      <alignment vertical="center" wrapText="1"/>
    </xf>
    <xf numFmtId="4" fontId="36" fillId="0" borderId="1" xfId="1" applyNumberFormat="1" applyFont="1" applyFill="1" applyBorder="1" applyAlignment="1" applyProtection="1">
      <alignment horizontal="right" vertical="center"/>
    </xf>
    <xf numFmtId="4" fontId="12" fillId="0" borderId="1" xfId="16" applyNumberFormat="1" applyFill="1" applyBorder="1" applyAlignment="1">
      <alignment vertical="top"/>
    </xf>
    <xf numFmtId="0" fontId="23" fillId="0" borderId="0" xfId="16" applyFont="1" applyAlignment="1" applyProtection="1">
      <alignment horizontal="center"/>
      <protection locked="0"/>
    </xf>
    <xf numFmtId="0" fontId="18" fillId="0" borderId="0" xfId="16" applyFont="1" applyAlignment="1" applyProtection="1">
      <alignment horizontal="center" vertical="center"/>
      <protection locked="0"/>
    </xf>
    <xf numFmtId="0" fontId="18" fillId="0" borderId="3" xfId="16" applyFont="1" applyBorder="1" applyProtection="1">
      <protection locked="0"/>
    </xf>
    <xf numFmtId="0" fontId="12" fillId="0" borderId="3" xfId="16" applyBorder="1"/>
    <xf numFmtId="0" fontId="23" fillId="0" borderId="0" xfId="16" applyFont="1" applyProtection="1">
      <protection locked="0"/>
    </xf>
    <xf numFmtId="0" fontId="18" fillId="0" borderId="0" xfId="16" applyFont="1" applyBorder="1" applyProtection="1">
      <protection locked="0"/>
    </xf>
    <xf numFmtId="0" fontId="12" fillId="0" borderId="0" xfId="16" applyBorder="1"/>
    <xf numFmtId="0" fontId="17" fillId="0" borderId="0" xfId="16" applyFont="1"/>
    <xf numFmtId="0" fontId="18" fillId="0" borderId="0" xfId="16" applyFont="1" applyAlignment="1" applyProtection="1">
      <alignment horizontal="right"/>
      <protection locked="0"/>
    </xf>
    <xf numFmtId="0" fontId="20" fillId="0" borderId="0" xfId="15" applyFont="1" applyAlignment="1" applyProtection="1">
      <alignment vertical="center" wrapText="1"/>
      <protection locked="0"/>
    </xf>
    <xf numFmtId="4" fontId="20" fillId="0" borderId="0" xfId="15" applyNumberFormat="1" applyFont="1" applyAlignment="1" applyProtection="1">
      <alignment vertical="center" wrapText="1"/>
      <protection locked="0"/>
    </xf>
    <xf numFmtId="4" fontId="21" fillId="0" borderId="0" xfId="15" applyNumberFormat="1" applyFont="1" applyProtection="1">
      <protection locked="0"/>
    </xf>
    <xf numFmtId="2" fontId="21" fillId="0" borderId="0" xfId="15" applyNumberFormat="1" applyFont="1" applyProtection="1">
      <protection locked="0"/>
    </xf>
    <xf numFmtId="0" fontId="23" fillId="5" borderId="0" xfId="3" applyFont="1" applyFill="1" applyProtection="1"/>
    <xf numFmtId="0" fontId="18" fillId="5" borderId="0" xfId="3" applyFont="1" applyFill="1" applyBorder="1" applyProtection="1">
      <protection locked="0"/>
    </xf>
    <xf numFmtId="0" fontId="23" fillId="5" borderId="0" xfId="3" applyFont="1" applyFill="1" applyBorder="1" applyAlignment="1" applyProtection="1">
      <alignment horizontal="left"/>
    </xf>
    <xf numFmtId="0" fontId="26" fillId="0" borderId="1" xfId="2" applyFont="1" applyFill="1" applyBorder="1" applyAlignment="1" applyProtection="1">
      <alignment horizontal="center" vertical="top" wrapText="1"/>
    </xf>
    <xf numFmtId="1" fontId="26" fillId="0" borderId="1" xfId="2" applyNumberFormat="1" applyFont="1" applyFill="1" applyBorder="1" applyAlignment="1" applyProtection="1">
      <alignment horizontal="center" vertical="top" wrapText="1"/>
    </xf>
    <xf numFmtId="167" fontId="25" fillId="0" borderId="1" xfId="17" applyNumberFormat="1" applyFont="1" applyFill="1" applyBorder="1" applyAlignment="1" applyProtection="1">
      <alignment horizontal="left"/>
      <protection locked="0"/>
    </xf>
    <xf numFmtId="1" fontId="25" fillId="0" borderId="1" xfId="2" applyNumberFormat="1" applyFont="1" applyFill="1" applyBorder="1" applyAlignment="1" applyProtection="1">
      <alignment horizontal="left" vertical="top" wrapText="1"/>
      <protection locked="0"/>
    </xf>
    <xf numFmtId="49" fontId="25" fillId="0" borderId="1" xfId="2" applyNumberFormat="1" applyFont="1" applyFill="1" applyBorder="1" applyAlignment="1" applyProtection="1">
      <alignment horizontal="left" vertical="top" wrapText="1"/>
      <protection locked="0"/>
    </xf>
    <xf numFmtId="0" fontId="25" fillId="0" borderId="1" xfId="2" applyFont="1" applyFill="1" applyBorder="1" applyAlignment="1" applyProtection="1">
      <alignment horizontal="left" vertical="top" wrapText="1"/>
      <protection locked="0"/>
    </xf>
    <xf numFmtId="2" fontId="25" fillId="0" borderId="1" xfId="2" applyNumberFormat="1" applyFont="1" applyFill="1" applyBorder="1" applyAlignment="1" applyProtection="1">
      <alignment horizontal="center" vertical="top" wrapText="1"/>
      <protection locked="0"/>
    </xf>
    <xf numFmtId="0" fontId="26" fillId="0" borderId="2" xfId="2" applyFont="1" applyFill="1" applyBorder="1" applyAlignment="1" applyProtection="1">
      <alignment horizontal="center" vertical="top" wrapText="1"/>
    </xf>
    <xf numFmtId="14" fontId="12" fillId="0" borderId="4" xfId="3" applyNumberFormat="1" applyFill="1" applyBorder="1" applyProtection="1">
      <protection locked="0"/>
    </xf>
    <xf numFmtId="1" fontId="25" fillId="0" borderId="40" xfId="2" applyNumberFormat="1" applyFont="1" applyFill="1" applyBorder="1" applyAlignment="1" applyProtection="1">
      <alignment horizontal="left" vertical="top" wrapText="1"/>
      <protection locked="0"/>
    </xf>
    <xf numFmtId="2" fontId="39" fillId="0" borderId="26" xfId="2" applyNumberFormat="1" applyFont="1" applyFill="1" applyBorder="1" applyAlignment="1" applyProtection="1">
      <alignment horizontal="center" vertical="top" wrapText="1"/>
      <protection locked="0"/>
    </xf>
    <xf numFmtId="0" fontId="23" fillId="0" borderId="0" xfId="3" applyFont="1" applyFill="1" applyAlignment="1" applyProtection="1">
      <alignment horizontal="center"/>
      <protection locked="0"/>
    </xf>
    <xf numFmtId="0" fontId="18" fillId="0" borderId="0" xfId="3" applyFont="1" applyFill="1" applyAlignment="1" applyProtection="1">
      <alignment horizontal="center" vertical="center"/>
      <protection locked="0"/>
    </xf>
    <xf numFmtId="0" fontId="18" fillId="0" borderId="3" xfId="3" applyFont="1" applyFill="1" applyBorder="1" applyProtection="1">
      <protection locked="0"/>
    </xf>
    <xf numFmtId="0" fontId="12" fillId="0" borderId="0" xfId="3" applyFill="1" applyBorder="1"/>
    <xf numFmtId="0" fontId="23" fillId="0" borderId="0" xfId="3" applyFont="1" applyFill="1" applyProtection="1">
      <protection locked="0"/>
    </xf>
    <xf numFmtId="0" fontId="17" fillId="0" borderId="0" xfId="3" applyFont="1" applyFill="1"/>
    <xf numFmtId="0" fontId="23" fillId="2" borderId="0" xfId="0" applyFont="1" applyFill="1" applyBorder="1" applyAlignment="1">
      <alignment horizontal="left" vertical="center"/>
    </xf>
    <xf numFmtId="14" fontId="22" fillId="2" borderId="0" xfId="9" applyNumberFormat="1" applyFont="1" applyFill="1" applyBorder="1" applyAlignment="1" applyProtection="1">
      <alignment horizontal="center" vertical="center"/>
    </xf>
    <xf numFmtId="0" fontId="20" fillId="2" borderId="0" xfId="9" applyFont="1" applyFill="1" applyBorder="1" applyAlignment="1" applyProtection="1">
      <alignment horizontal="left" vertical="center" wrapText="1"/>
      <protection locked="0"/>
    </xf>
    <xf numFmtId="0" fontId="29" fillId="4" borderId="9" xfId="9" applyFont="1" applyFill="1" applyBorder="1" applyAlignment="1" applyProtection="1">
      <alignment horizontal="center" vertical="center"/>
    </xf>
    <xf numFmtId="0" fontId="29" fillId="4" borderId="11" xfId="9" applyFont="1" applyFill="1" applyBorder="1" applyAlignment="1" applyProtection="1">
      <alignment horizontal="center" vertical="center"/>
    </xf>
    <xf numFmtId="0" fontId="29" fillId="4" borderId="10" xfId="9" applyFont="1" applyFill="1" applyBorder="1" applyAlignment="1" applyProtection="1">
      <alignment horizontal="center" vertical="center"/>
    </xf>
    <xf numFmtId="14" fontId="22" fillId="2" borderId="34" xfId="9" applyNumberFormat="1" applyFont="1" applyFill="1" applyBorder="1" applyAlignment="1" applyProtection="1">
      <alignment horizontal="center" vertical="center" wrapText="1"/>
    </xf>
    <xf numFmtId="14" fontId="22" fillId="2" borderId="0" xfId="9" applyNumberFormat="1" applyFont="1" applyFill="1" applyBorder="1" applyAlignment="1" applyProtection="1">
      <alignment horizontal="center" vertical="center" wrapText="1"/>
    </xf>
    <xf numFmtId="14" fontId="22" fillId="2" borderId="0" xfId="9" applyNumberFormat="1" applyFont="1" applyFill="1" applyBorder="1" applyAlignment="1" applyProtection="1">
      <alignment horizontal="left" vertical="center" wrapText="1"/>
    </xf>
    <xf numFmtId="14" fontId="18"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5" borderId="0" xfId="1" applyFont="1" applyFill="1" applyAlignment="1" applyProtection="1">
      <alignment horizontal="center" vertical="center"/>
    </xf>
    <xf numFmtId="14" fontId="18" fillId="0" borderId="0" xfId="1" applyNumberFormat="1" applyFont="1" applyBorder="1" applyAlignment="1" applyProtection="1">
      <alignment horizontal="center" vertical="center"/>
    </xf>
    <xf numFmtId="0" fontId="18" fillId="0" borderId="0" xfId="1" applyFont="1" applyBorder="1" applyAlignment="1" applyProtection="1">
      <alignment horizontal="center" vertical="center"/>
    </xf>
    <xf numFmtId="0" fontId="18" fillId="2" borderId="0" xfId="1" applyFont="1" applyFill="1" applyBorder="1" applyAlignment="1" applyProtection="1">
      <alignment horizontal="left" vertical="center" wrapText="1"/>
    </xf>
    <xf numFmtId="14" fontId="22" fillId="2" borderId="0" xfId="10" applyNumberFormat="1" applyFont="1" applyFill="1" applyBorder="1" applyAlignment="1" applyProtection="1">
      <alignment horizontal="center" vertical="center"/>
    </xf>
    <xf numFmtId="0" fontId="23" fillId="5" borderId="0" xfId="0" applyFont="1" applyFill="1" applyAlignment="1" applyProtection="1">
      <alignment horizontal="left" vertical="center"/>
    </xf>
    <xf numFmtId="14" fontId="22" fillId="2" borderId="0" xfId="10" applyNumberFormat="1" applyFont="1" applyFill="1" applyBorder="1" applyAlignment="1" applyProtection="1">
      <alignment horizontal="left" vertical="center" wrapText="1"/>
    </xf>
    <xf numFmtId="14" fontId="22" fillId="2" borderId="34" xfId="10" applyNumberFormat="1" applyFont="1" applyFill="1" applyBorder="1" applyAlignment="1" applyProtection="1">
      <alignment horizontal="center" vertical="center"/>
    </xf>
    <xf numFmtId="14" fontId="22" fillId="2" borderId="34" xfId="10" applyNumberFormat="1" applyFont="1" applyFill="1" applyBorder="1" applyAlignment="1" applyProtection="1">
      <alignment horizontal="center" vertical="center" wrapText="1"/>
    </xf>
    <xf numFmtId="14" fontId="22" fillId="2" borderId="0" xfId="10" applyNumberFormat="1" applyFont="1" applyFill="1" applyBorder="1" applyAlignment="1" applyProtection="1">
      <alignment horizontal="center" vertical="center" wrapText="1"/>
    </xf>
    <xf numFmtId="0" fontId="18" fillId="0" borderId="0" xfId="0" applyFont="1" applyAlignment="1" applyProtection="1">
      <alignment horizontal="left" vertical="top" wrapText="1"/>
      <protection locked="0"/>
    </xf>
    <xf numFmtId="0" fontId="18" fillId="0" borderId="0" xfId="0" applyFont="1" applyAlignment="1" applyProtection="1">
      <alignment horizontal="center" vertical="center"/>
      <protection locked="0"/>
    </xf>
    <xf numFmtId="0" fontId="18" fillId="5" borderId="0" xfId="1" applyFont="1" applyFill="1" applyBorder="1" applyAlignment="1" applyProtection="1">
      <alignment horizontal="center" vertical="center"/>
    </xf>
    <xf numFmtId="0" fontId="18" fillId="5" borderId="0" xfId="1" applyFont="1" applyFill="1" applyAlignment="1" applyProtection="1">
      <alignment horizontal="right" vertical="center"/>
    </xf>
    <xf numFmtId="0" fontId="37" fillId="5" borderId="1" xfId="15" applyFont="1" applyFill="1" applyBorder="1" applyAlignment="1" applyProtection="1">
      <alignment horizontal="center" vertical="center" wrapText="1"/>
    </xf>
    <xf numFmtId="14" fontId="20" fillId="0" borderId="0" xfId="17" applyNumberFormat="1" applyFont="1" applyBorder="1" applyAlignment="1" applyProtection="1">
      <alignment horizontal="center" vertical="center"/>
      <protection locked="0"/>
    </xf>
    <xf numFmtId="14" fontId="20" fillId="0" borderId="38" xfId="17" applyNumberFormat="1" applyFont="1" applyBorder="1" applyAlignment="1" applyProtection="1">
      <alignment horizontal="center" vertical="center"/>
      <protection locked="0"/>
    </xf>
    <xf numFmtId="0" fontId="18" fillId="0" borderId="3" xfId="3" applyFont="1" applyBorder="1" applyAlignment="1" applyProtection="1">
      <alignment horizontal="center"/>
      <protection locked="0"/>
    </xf>
    <xf numFmtId="0" fontId="23" fillId="0" borderId="34" xfId="3" applyFont="1" applyBorder="1" applyAlignment="1" applyProtection="1">
      <alignment horizontal="center" vertical="center"/>
      <protection locked="0"/>
    </xf>
    <xf numFmtId="0" fontId="18" fillId="0" borderId="34" xfId="3" applyFont="1" applyBorder="1" applyAlignment="1" applyProtection="1">
      <alignment horizontal="center" vertical="center" wrapText="1"/>
      <protection locked="0"/>
    </xf>
    <xf numFmtId="0" fontId="18" fillId="0" borderId="0" xfId="3" applyFont="1" applyBorder="1" applyAlignment="1" applyProtection="1">
      <alignment horizontal="center" vertical="center" wrapText="1"/>
      <protection locked="0"/>
    </xf>
    <xf numFmtId="0" fontId="17" fillId="0" borderId="0" xfId="3" applyFont="1" applyAlignment="1">
      <alignment horizontal="center" vertical="center"/>
    </xf>
    <xf numFmtId="0" fontId="20" fillId="0" borderId="29" xfId="3" applyFont="1" applyBorder="1" applyAlignment="1">
      <alignment horizontal="center" vertical="center"/>
    </xf>
    <xf numFmtId="0" fontId="34" fillId="5" borderId="0" xfId="3" applyFont="1" applyFill="1" applyBorder="1" applyAlignment="1">
      <alignment horizontal="left" vertical="center" wrapText="1"/>
    </xf>
    <xf numFmtId="0" fontId="18" fillId="5" borderId="0" xfId="3" applyFont="1" applyFill="1" applyBorder="1" applyAlignment="1" applyProtection="1">
      <alignment horizontal="left" vertical="center"/>
    </xf>
    <xf numFmtId="0" fontId="23" fillId="0" borderId="0" xfId="3" applyFont="1" applyBorder="1" applyAlignment="1" applyProtection="1">
      <alignment horizontal="left" vertical="center"/>
    </xf>
    <xf numFmtId="0" fontId="18" fillId="0" borderId="1" xfId="1" applyFont="1" applyFill="1" applyBorder="1" applyAlignment="1" applyProtection="1">
      <alignment horizontal="center" vertical="center" wrapText="1"/>
    </xf>
    <xf numFmtId="0" fontId="12" fillId="0" borderId="0" xfId="0" applyFont="1"/>
  </cellXfs>
  <cellStyles count="18">
    <cellStyle name="Normal" xfId="0" builtinId="0"/>
    <cellStyle name="Normal 2" xfId="2"/>
    <cellStyle name="Normal 2 3" xfId="16"/>
    <cellStyle name="Normal 3" xfId="3"/>
    <cellStyle name="Normal 4" xfId="4"/>
    <cellStyle name="Normal 4 2" xfId="15"/>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2 2" xfId="17"/>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33</xdr:row>
      <xdr:rowOff>171450</xdr:rowOff>
    </xdr:from>
    <xdr:to>
      <xdr:col>2</xdr:col>
      <xdr:colOff>1495425</xdr:colOff>
      <xdr:row>33</xdr:row>
      <xdr:rowOff>171450</xdr:rowOff>
    </xdr:to>
    <xdr:cxnSp macro="">
      <xdr:nvCxnSpPr>
        <xdr:cNvPr id="2" name="Straight Connector 1"/>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42</xdr:row>
      <xdr:rowOff>171450</xdr:rowOff>
    </xdr:from>
    <xdr:to>
      <xdr:col>1</xdr:col>
      <xdr:colOff>1495425</xdr:colOff>
      <xdr:row>42</xdr:row>
      <xdr:rowOff>171450</xdr:rowOff>
    </xdr:to>
    <xdr:cxnSp macro="">
      <xdr:nvCxnSpPr>
        <xdr:cNvPr id="2" name="Straight Connector 1"/>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42</xdr:row>
      <xdr:rowOff>180975</xdr:rowOff>
    </xdr:from>
    <xdr:to>
      <xdr:col>6</xdr:col>
      <xdr:colOff>219075</xdr:colOff>
      <xdr:row>42</xdr:row>
      <xdr:rowOff>180975</xdr:rowOff>
    </xdr:to>
    <xdr:cxnSp macro="">
      <xdr:nvCxnSpPr>
        <xdr:cNvPr id="3" name="Straight Connector 2"/>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952500" y="19088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xdr:cNvCxnSpPr/>
      </xdr:nvCxnSpPr>
      <xdr:spPr>
        <a:xfrm>
          <a:off x="3705744" y="19097625"/>
          <a:ext cx="258286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xdr:cNvCxnSpPr/>
      </xdr:nvCxnSpPr>
      <xdr:spPr>
        <a:xfrm>
          <a:off x="590550" y="6915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xdr:cNvCxnSpPr/>
      </xdr:nvCxnSpPr>
      <xdr:spPr>
        <a:xfrm>
          <a:off x="3343794" y="6924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4" name="Straight Connector 3"/>
        <xdr:cNvCxnSpPr/>
      </xdr:nvCxnSpPr>
      <xdr:spPr>
        <a:xfrm>
          <a:off x="857250" y="175069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5" name="Straight Connector 4"/>
        <xdr:cNvCxnSpPr/>
      </xdr:nvCxnSpPr>
      <xdr:spPr>
        <a:xfrm>
          <a:off x="3610494" y="17516475"/>
          <a:ext cx="21732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xdr:cNvCxnSpPr/>
      </xdr:nvCxnSpPr>
      <xdr:spPr>
        <a:xfrm>
          <a:off x="609600" y="5019675"/>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xdr:cNvCxnSpPr/>
      </xdr:nvCxnSpPr>
      <xdr:spPr>
        <a:xfrm>
          <a:off x="1219725" y="5019675"/>
          <a:ext cx="5445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4" name="Straight Connector 3"/>
        <xdr:cNvCxnSpPr/>
      </xdr:nvCxnSpPr>
      <xdr:spPr>
        <a:xfrm>
          <a:off x="1057275" y="18278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5" name="Straight Connector 4"/>
        <xdr:cNvCxnSpPr/>
      </xdr:nvCxnSpPr>
      <xdr:spPr>
        <a:xfrm>
          <a:off x="3810519" y="18288000"/>
          <a:ext cx="29162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28</xdr:row>
      <xdr:rowOff>171450</xdr:rowOff>
    </xdr:from>
    <xdr:to>
      <xdr:col>2</xdr:col>
      <xdr:colOff>1495425</xdr:colOff>
      <xdr:row>28</xdr:row>
      <xdr:rowOff>171450</xdr:rowOff>
    </xdr:to>
    <xdr:cxnSp macro="">
      <xdr:nvCxnSpPr>
        <xdr:cNvPr id="2" name="Straight Connector 1"/>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35</xdr:row>
      <xdr:rowOff>4082</xdr:rowOff>
    </xdr:from>
    <xdr:to>
      <xdr:col>5</xdr:col>
      <xdr:colOff>110219</xdr:colOff>
      <xdr:row>35</xdr:row>
      <xdr:rowOff>4082</xdr:rowOff>
    </xdr:to>
    <xdr:cxnSp macro="">
      <xdr:nvCxnSpPr>
        <xdr:cNvPr id="3" name="Straight Connector 2"/>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34</xdr:row>
      <xdr:rowOff>180975</xdr:rowOff>
    </xdr:from>
    <xdr:to>
      <xdr:col>2</xdr:col>
      <xdr:colOff>554556</xdr:colOff>
      <xdr:row>34</xdr:row>
      <xdr:rowOff>182563</xdr:rowOff>
    </xdr:to>
    <xdr:cxnSp macro="">
      <xdr:nvCxnSpPr>
        <xdr:cNvPr id="3" name="Straight Connector 2"/>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20Annual%20Declaration%20REP%20part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ta/SGG125767/Downloads/1&#4332;&#4314;&#4312;&#4323;&#4320;&#4312;%20&#4324;&#4317;&#4320;&#4315;&#4308;&#4305;&#4312;%202016%20REP%20Party%2020.07.2016-09.08.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wnloads/777777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4.5"/>
      <sheetName val="ფორმა N5"/>
      <sheetName val="ფორმა N5.1"/>
      <sheetName val="ფორმა 5.2"/>
      <sheetName val="ფორმა N5.3"/>
      <sheetName val="ფორმა 5.4"/>
      <sheetName val="ფორმა 5.5"/>
      <sheetName val="ფორმა N6"/>
      <sheetName val="ფორმა N6.1"/>
      <sheetName val="ფორმა N7"/>
      <sheetName val="ფორმა N8"/>
      <sheetName val="ფორმა N 8.1"/>
      <sheetName val="ფორმა N9"/>
      <sheetName val="ფორმა 9.1"/>
      <sheetName val="ფორმა 9.2"/>
      <sheetName val="ფორმა 9.6"/>
      <sheetName val="ფორმა N 9.7"/>
      <sheetName val="შემაჯამებელი ფორმა"/>
      <sheetName val="Validation"/>
    </sheetNames>
    <sheetDataSet>
      <sheetData sheetId="0">
        <row r="5">
          <cell r="A5" t="str">
            <v>პ/გ ”საქართველოს რესპუბლიკური პარტია”</v>
          </cell>
        </row>
      </sheetData>
      <sheetData sheetId="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 4"/>
      <sheetName val="ფორმა N4.1"/>
      <sheetName val="ფორმა  N4.2 "/>
      <sheetName val="ფორმა  N4.3"/>
      <sheetName val="ფორმა  N4.4"/>
      <sheetName val="ფორმა  N4.5"/>
      <sheetName val="ფორმა N5"/>
      <sheetName val="ფორმა N5.1"/>
      <sheetName val="ფორმა 5.2"/>
      <sheetName val="ფორმა N5.3"/>
      <sheetName val="ფორმა 5.4"/>
      <sheetName val="ფორმა N5.5"/>
      <sheetName val="ფორმა N7 "/>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
      <sheetName val="ფორმა N9.7.1"/>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 val="Sheet1"/>
      <sheetName val="Sheet2"/>
      <sheetName val="Sheet3"/>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9"/>
  <sheetViews>
    <sheetView showGridLines="0" view="pageBreakPreview" zoomScale="60" zoomScaleNormal="100" workbookViewId="0">
      <selection activeCell="D9" sqref="D9:D21"/>
    </sheetView>
  </sheetViews>
  <sheetFormatPr defaultRowHeight="15" x14ac:dyDescent="0.2"/>
  <cols>
    <col min="1" max="1" width="6.28515625" style="226" bestFit="1" customWidth="1"/>
    <col min="2" max="2" width="13.140625" style="226" customWidth="1"/>
    <col min="3" max="3" width="17.85546875" style="226" customWidth="1"/>
    <col min="4" max="4" width="15.140625" style="226" customWidth="1"/>
    <col min="5" max="5" width="24.5703125" style="226" customWidth="1"/>
    <col min="6" max="6" width="19.140625" style="227" customWidth="1"/>
    <col min="7" max="7" width="26.42578125" style="227" customWidth="1"/>
    <col min="8" max="8" width="19.140625" style="227" customWidth="1"/>
    <col min="9" max="9" width="16.42578125" style="226" bestFit="1" customWidth="1"/>
    <col min="10" max="10" width="17.42578125" style="226" customWidth="1"/>
    <col min="11" max="11" width="13.140625" style="226" bestFit="1" customWidth="1"/>
    <col min="12" max="12" width="15.28515625" style="226" customWidth="1"/>
    <col min="13" max="16384" width="9.140625" style="226"/>
  </cols>
  <sheetData>
    <row r="1" spans="1:12" s="237" customFormat="1" x14ac:dyDescent="0.2">
      <c r="A1" s="302" t="s">
        <v>293</v>
      </c>
      <c r="B1" s="290"/>
      <c r="C1" s="290"/>
      <c r="D1" s="290"/>
      <c r="E1" s="291"/>
      <c r="F1" s="285"/>
      <c r="G1" s="291"/>
      <c r="H1" s="301"/>
      <c r="I1" s="290"/>
      <c r="J1" s="291"/>
      <c r="K1" s="291"/>
      <c r="L1" s="300" t="s">
        <v>109</v>
      </c>
    </row>
    <row r="2" spans="1:12" s="237" customFormat="1" x14ac:dyDescent="0.2">
      <c r="A2" s="299" t="s">
        <v>139</v>
      </c>
      <c r="B2" s="290"/>
      <c r="C2" s="290"/>
      <c r="D2" s="290"/>
      <c r="E2" s="291"/>
      <c r="F2" s="285"/>
      <c r="G2" s="291"/>
      <c r="H2" s="298"/>
      <c r="I2" s="290"/>
      <c r="J2" s="291"/>
      <c r="K2" s="291"/>
      <c r="L2" s="297" t="s">
        <v>505</v>
      </c>
    </row>
    <row r="3" spans="1:12" s="237" customFormat="1" x14ac:dyDescent="0.2">
      <c r="A3" s="296"/>
      <c r="B3" s="290"/>
      <c r="C3" s="295"/>
      <c r="D3" s="294"/>
      <c r="E3" s="291"/>
      <c r="F3" s="293"/>
      <c r="G3" s="291"/>
      <c r="H3" s="291"/>
      <c r="I3" s="285"/>
      <c r="J3" s="290"/>
      <c r="K3" s="290"/>
      <c r="L3" s="289"/>
    </row>
    <row r="4" spans="1:12" s="237" customFormat="1" x14ac:dyDescent="0.2">
      <c r="A4" s="324" t="s">
        <v>261</v>
      </c>
      <c r="B4" s="285"/>
      <c r="C4" s="285"/>
      <c r="D4" s="330"/>
      <c r="E4" s="331"/>
      <c r="F4" s="292"/>
      <c r="G4" s="291"/>
      <c r="H4" s="332"/>
      <c r="I4" s="331"/>
      <c r="J4" s="290"/>
      <c r="K4" s="291"/>
      <c r="L4" s="289"/>
    </row>
    <row r="5" spans="1:12" s="237" customFormat="1" ht="15.75" thickBot="1" x14ac:dyDescent="0.25">
      <c r="A5" s="495" t="s">
        <v>504</v>
      </c>
      <c r="B5" s="495"/>
      <c r="C5" s="495"/>
      <c r="D5" s="495"/>
      <c r="E5" s="495"/>
      <c r="F5" s="495"/>
      <c r="G5" s="292"/>
      <c r="H5" s="292"/>
      <c r="I5" s="291"/>
      <c r="J5" s="290"/>
      <c r="K5" s="290"/>
      <c r="L5" s="289"/>
    </row>
    <row r="6" spans="1:12" ht="15.75" thickBot="1" x14ac:dyDescent="0.25">
      <c r="A6" s="288"/>
      <c r="B6" s="287"/>
      <c r="C6" s="286"/>
      <c r="D6" s="286"/>
      <c r="E6" s="286"/>
      <c r="F6" s="285"/>
      <c r="G6" s="285"/>
      <c r="H6" s="285"/>
      <c r="I6" s="498" t="s">
        <v>429</v>
      </c>
      <c r="J6" s="499"/>
      <c r="K6" s="500"/>
      <c r="L6" s="284"/>
    </row>
    <row r="7" spans="1:12" s="272" customFormat="1" ht="51.75" thickBot="1" x14ac:dyDescent="0.25">
      <c r="A7" s="283" t="s">
        <v>64</v>
      </c>
      <c r="B7" s="282" t="s">
        <v>140</v>
      </c>
      <c r="C7" s="282" t="s">
        <v>428</v>
      </c>
      <c r="D7" s="281" t="s">
        <v>267</v>
      </c>
      <c r="E7" s="280" t="s">
        <v>427</v>
      </c>
      <c r="F7" s="279" t="s">
        <v>426</v>
      </c>
      <c r="G7" s="278" t="s">
        <v>227</v>
      </c>
      <c r="H7" s="277" t="s">
        <v>224</v>
      </c>
      <c r="I7" s="276" t="s">
        <v>425</v>
      </c>
      <c r="J7" s="275" t="s">
        <v>264</v>
      </c>
      <c r="K7" s="274" t="s">
        <v>228</v>
      </c>
      <c r="L7" s="273" t="s">
        <v>229</v>
      </c>
    </row>
    <row r="8" spans="1:12" s="266" customFormat="1" ht="15.75" thickBot="1" x14ac:dyDescent="0.25">
      <c r="A8" s="270">
        <v>1</v>
      </c>
      <c r="B8" s="269">
        <v>2</v>
      </c>
      <c r="C8" s="271">
        <v>3</v>
      </c>
      <c r="D8" s="271">
        <v>4</v>
      </c>
      <c r="E8" s="270">
        <v>5</v>
      </c>
      <c r="F8" s="269">
        <v>6</v>
      </c>
      <c r="G8" s="271">
        <v>7</v>
      </c>
      <c r="H8" s="269">
        <v>8</v>
      </c>
      <c r="I8" s="270">
        <v>9</v>
      </c>
      <c r="J8" s="269">
        <v>10</v>
      </c>
      <c r="K8" s="268">
        <v>11</v>
      </c>
      <c r="L8" s="267">
        <v>12</v>
      </c>
    </row>
    <row r="9" spans="1:12" x14ac:dyDescent="0.2">
      <c r="A9" s="265">
        <v>1</v>
      </c>
      <c r="B9" s="257">
        <v>43473</v>
      </c>
      <c r="C9" s="256" t="s">
        <v>230</v>
      </c>
      <c r="D9" s="388">
        <v>20</v>
      </c>
      <c r="E9" s="264" t="s">
        <v>506</v>
      </c>
      <c r="F9" s="253" t="s">
        <v>508</v>
      </c>
      <c r="G9" s="263" t="s">
        <v>510</v>
      </c>
      <c r="H9" s="263" t="s">
        <v>512</v>
      </c>
      <c r="I9" s="262"/>
      <c r="J9" s="261"/>
      <c r="K9" s="260"/>
      <c r="L9" s="259"/>
    </row>
    <row r="10" spans="1:12" x14ac:dyDescent="0.2">
      <c r="A10" s="258">
        <v>2</v>
      </c>
      <c r="B10" s="257">
        <v>43504</v>
      </c>
      <c r="C10" s="256" t="s">
        <v>230</v>
      </c>
      <c r="D10" s="389">
        <v>20</v>
      </c>
      <c r="E10" s="254" t="s">
        <v>506</v>
      </c>
      <c r="F10" s="253" t="s">
        <v>508</v>
      </c>
      <c r="G10" s="253" t="s">
        <v>510</v>
      </c>
      <c r="H10" s="253" t="s">
        <v>512</v>
      </c>
      <c r="I10" s="252"/>
      <c r="J10" s="251"/>
      <c r="K10" s="250"/>
      <c r="L10" s="249"/>
    </row>
    <row r="11" spans="1:12" x14ac:dyDescent="0.2">
      <c r="A11" s="265">
        <v>3</v>
      </c>
      <c r="B11" s="257">
        <v>43535</v>
      </c>
      <c r="C11" s="256" t="s">
        <v>230</v>
      </c>
      <c r="D11" s="389">
        <v>20</v>
      </c>
      <c r="E11" s="254" t="s">
        <v>506</v>
      </c>
      <c r="F11" s="336" t="s">
        <v>508</v>
      </c>
      <c r="G11" s="253" t="s">
        <v>510</v>
      </c>
      <c r="H11" s="253" t="s">
        <v>512</v>
      </c>
      <c r="I11" s="252"/>
      <c r="J11" s="251"/>
      <c r="K11" s="250"/>
      <c r="L11" s="249"/>
    </row>
    <row r="12" spans="1:12" x14ac:dyDescent="0.2">
      <c r="A12" s="258">
        <v>4</v>
      </c>
      <c r="B12" s="257">
        <v>43549</v>
      </c>
      <c r="C12" s="256" t="s">
        <v>230</v>
      </c>
      <c r="D12" s="389">
        <v>35</v>
      </c>
      <c r="E12" s="254" t="s">
        <v>507</v>
      </c>
      <c r="F12" s="253" t="s">
        <v>509</v>
      </c>
      <c r="G12" s="253" t="s">
        <v>511</v>
      </c>
      <c r="H12" s="253" t="s">
        <v>513</v>
      </c>
      <c r="I12" s="252"/>
      <c r="J12" s="251"/>
      <c r="K12" s="250"/>
      <c r="L12" s="249"/>
    </row>
    <row r="13" spans="1:12" x14ac:dyDescent="0.2">
      <c r="A13" s="265">
        <v>5</v>
      </c>
      <c r="B13" s="257">
        <v>43563</v>
      </c>
      <c r="C13" s="256" t="s">
        <v>230</v>
      </c>
      <c r="D13" s="389">
        <v>20</v>
      </c>
      <c r="E13" s="254" t="s">
        <v>506</v>
      </c>
      <c r="F13" s="253" t="s">
        <v>508</v>
      </c>
      <c r="G13" s="253" t="s">
        <v>510</v>
      </c>
      <c r="H13" s="253" t="s">
        <v>512</v>
      </c>
      <c r="I13" s="252"/>
      <c r="J13" s="251"/>
      <c r="K13" s="250"/>
      <c r="L13" s="249"/>
    </row>
    <row r="14" spans="1:12" x14ac:dyDescent="0.2">
      <c r="A14" s="258">
        <v>6</v>
      </c>
      <c r="B14" s="257">
        <v>43593</v>
      </c>
      <c r="C14" s="256" t="s">
        <v>230</v>
      </c>
      <c r="D14" s="389">
        <v>20</v>
      </c>
      <c r="E14" s="254" t="s">
        <v>506</v>
      </c>
      <c r="F14" s="253" t="s">
        <v>508</v>
      </c>
      <c r="G14" s="253" t="s">
        <v>510</v>
      </c>
      <c r="H14" s="253" t="s">
        <v>512</v>
      </c>
      <c r="I14" s="252"/>
      <c r="J14" s="251"/>
      <c r="K14" s="250"/>
      <c r="L14" s="249"/>
    </row>
    <row r="15" spans="1:12" x14ac:dyDescent="0.2">
      <c r="A15" s="265">
        <v>7</v>
      </c>
      <c r="B15" s="257">
        <v>43626</v>
      </c>
      <c r="C15" s="256" t="s">
        <v>230</v>
      </c>
      <c r="D15" s="389">
        <v>20</v>
      </c>
      <c r="E15" s="254" t="s">
        <v>506</v>
      </c>
      <c r="F15" s="253" t="s">
        <v>508</v>
      </c>
      <c r="G15" s="253" t="s">
        <v>510</v>
      </c>
      <c r="H15" s="253" t="s">
        <v>512</v>
      </c>
      <c r="I15" s="252"/>
      <c r="J15" s="251"/>
      <c r="K15" s="250"/>
      <c r="L15" s="249"/>
    </row>
    <row r="16" spans="1:12" x14ac:dyDescent="0.2">
      <c r="A16" s="258">
        <v>8</v>
      </c>
      <c r="B16" s="257">
        <v>43654</v>
      </c>
      <c r="C16" s="256" t="s">
        <v>230</v>
      </c>
      <c r="D16" s="389">
        <v>20</v>
      </c>
      <c r="E16" s="254" t="s">
        <v>506</v>
      </c>
      <c r="F16" s="253" t="s">
        <v>508</v>
      </c>
      <c r="G16" s="253" t="s">
        <v>510</v>
      </c>
      <c r="H16" s="253" t="s">
        <v>512</v>
      </c>
      <c r="I16" s="252"/>
      <c r="J16" s="251"/>
      <c r="K16" s="250"/>
      <c r="L16" s="249"/>
    </row>
    <row r="17" spans="1:12" x14ac:dyDescent="0.2">
      <c r="A17" s="265">
        <v>9</v>
      </c>
      <c r="B17" s="257">
        <v>43685</v>
      </c>
      <c r="C17" s="256" t="s">
        <v>230</v>
      </c>
      <c r="D17" s="389">
        <v>20</v>
      </c>
      <c r="E17" s="254" t="s">
        <v>506</v>
      </c>
      <c r="F17" s="253" t="s">
        <v>508</v>
      </c>
      <c r="G17" s="253" t="s">
        <v>510</v>
      </c>
      <c r="H17" s="253" t="s">
        <v>512</v>
      </c>
      <c r="I17" s="252"/>
      <c r="J17" s="251"/>
      <c r="K17" s="250"/>
      <c r="L17" s="249"/>
    </row>
    <row r="18" spans="1:12" x14ac:dyDescent="0.2">
      <c r="A18" s="258">
        <v>10</v>
      </c>
      <c r="B18" s="257">
        <v>43717</v>
      </c>
      <c r="C18" s="256" t="s">
        <v>230</v>
      </c>
      <c r="D18" s="389">
        <v>20</v>
      </c>
      <c r="E18" s="254" t="s">
        <v>506</v>
      </c>
      <c r="F18" s="253" t="s">
        <v>508</v>
      </c>
      <c r="G18" s="253" t="s">
        <v>510</v>
      </c>
      <c r="H18" s="253" t="s">
        <v>512</v>
      </c>
      <c r="I18" s="252"/>
      <c r="J18" s="251"/>
      <c r="K18" s="250"/>
      <c r="L18" s="249"/>
    </row>
    <row r="19" spans="1:12" x14ac:dyDescent="0.2">
      <c r="A19" s="265">
        <v>11</v>
      </c>
      <c r="B19" s="257">
        <v>43746</v>
      </c>
      <c r="C19" s="256" t="s">
        <v>230</v>
      </c>
      <c r="D19" s="389">
        <v>20</v>
      </c>
      <c r="E19" s="254" t="s">
        <v>506</v>
      </c>
      <c r="F19" s="253" t="s">
        <v>508</v>
      </c>
      <c r="G19" s="253" t="s">
        <v>510</v>
      </c>
      <c r="H19" s="253" t="s">
        <v>512</v>
      </c>
      <c r="I19" s="252"/>
      <c r="J19" s="251"/>
      <c r="K19" s="250"/>
      <c r="L19" s="249"/>
    </row>
    <row r="20" spans="1:12" x14ac:dyDescent="0.2">
      <c r="A20" s="258">
        <v>12</v>
      </c>
      <c r="B20" s="257">
        <v>43780</v>
      </c>
      <c r="C20" s="256" t="s">
        <v>230</v>
      </c>
      <c r="D20" s="389">
        <v>20</v>
      </c>
      <c r="E20" s="254" t="s">
        <v>506</v>
      </c>
      <c r="F20" s="253" t="s">
        <v>508</v>
      </c>
      <c r="G20" s="253" t="s">
        <v>510</v>
      </c>
      <c r="H20" s="253" t="s">
        <v>512</v>
      </c>
      <c r="I20" s="252"/>
      <c r="J20" s="251"/>
      <c r="K20" s="250"/>
      <c r="L20" s="249"/>
    </row>
    <row r="21" spans="1:12" x14ac:dyDescent="0.2">
      <c r="A21" s="265">
        <v>13</v>
      </c>
      <c r="B21" s="257">
        <v>43808</v>
      </c>
      <c r="C21" s="256" t="s">
        <v>230</v>
      </c>
      <c r="D21" s="389">
        <v>20</v>
      </c>
      <c r="E21" s="254" t="s">
        <v>506</v>
      </c>
      <c r="F21" s="253" t="s">
        <v>508</v>
      </c>
      <c r="G21" s="253" t="s">
        <v>510</v>
      </c>
      <c r="H21" s="253" t="s">
        <v>512</v>
      </c>
      <c r="I21" s="252"/>
      <c r="J21" s="251"/>
      <c r="K21" s="250"/>
      <c r="L21" s="249"/>
    </row>
    <row r="22" spans="1:12" x14ac:dyDescent="0.2">
      <c r="A22" s="258">
        <v>14</v>
      </c>
      <c r="B22" s="257"/>
      <c r="C22" s="256"/>
      <c r="D22" s="255"/>
      <c r="E22" s="254"/>
      <c r="F22" s="253"/>
      <c r="G22" s="253"/>
      <c r="H22" s="253"/>
      <c r="I22" s="252"/>
      <c r="J22" s="251"/>
      <c r="K22" s="250"/>
      <c r="L22" s="249"/>
    </row>
    <row r="23" spans="1:12" x14ac:dyDescent="0.2">
      <c r="A23" s="265">
        <v>15</v>
      </c>
      <c r="B23" s="257"/>
      <c r="C23" s="256"/>
      <c r="D23" s="255"/>
      <c r="E23" s="254"/>
      <c r="F23" s="253"/>
      <c r="G23" s="253"/>
      <c r="H23" s="253"/>
      <c r="I23" s="252"/>
      <c r="J23" s="251"/>
      <c r="K23" s="250"/>
      <c r="L23" s="249"/>
    </row>
    <row r="24" spans="1:12" x14ac:dyDescent="0.2">
      <c r="A24" s="258">
        <v>16</v>
      </c>
      <c r="B24" s="257"/>
      <c r="C24" s="256"/>
      <c r="D24" s="255"/>
      <c r="E24" s="254"/>
      <c r="F24" s="253"/>
      <c r="G24" s="253"/>
      <c r="H24" s="253"/>
      <c r="I24" s="252"/>
      <c r="J24" s="251"/>
      <c r="K24" s="250"/>
      <c r="L24" s="249"/>
    </row>
    <row r="25" spans="1:12" x14ac:dyDescent="0.2">
      <c r="A25" s="265">
        <v>17</v>
      </c>
      <c r="B25" s="257"/>
      <c r="C25" s="256"/>
      <c r="D25" s="255"/>
      <c r="E25" s="254"/>
      <c r="F25" s="253"/>
      <c r="G25" s="253"/>
      <c r="H25" s="253"/>
      <c r="I25" s="252"/>
      <c r="J25" s="251"/>
      <c r="K25" s="250"/>
      <c r="L25" s="249"/>
    </row>
    <row r="26" spans="1:12" x14ac:dyDescent="0.2">
      <c r="A26" s="258">
        <v>18</v>
      </c>
      <c r="B26" s="257"/>
      <c r="C26" s="256"/>
      <c r="D26" s="255"/>
      <c r="E26" s="254"/>
      <c r="F26" s="253"/>
      <c r="G26" s="253"/>
      <c r="H26" s="253"/>
      <c r="I26" s="252"/>
      <c r="J26" s="251"/>
      <c r="K26" s="250"/>
      <c r="L26" s="249"/>
    </row>
    <row r="27" spans="1:12" ht="15.75" thickBot="1" x14ac:dyDescent="0.25">
      <c r="A27" s="248" t="s">
        <v>263</v>
      </c>
      <c r="B27" s="247"/>
      <c r="C27" s="246"/>
      <c r="D27" s="245"/>
      <c r="E27" s="244"/>
      <c r="F27" s="243"/>
      <c r="G27" s="243"/>
      <c r="H27" s="243"/>
      <c r="I27" s="242"/>
      <c r="J27" s="241"/>
      <c r="K27" s="240"/>
      <c r="L27" s="239"/>
    </row>
    <row r="28" spans="1:12" x14ac:dyDescent="0.2">
      <c r="A28" s="229"/>
      <c r="B28" s="230"/>
      <c r="C28" s="229"/>
      <c r="D28" s="230"/>
      <c r="E28" s="229"/>
      <c r="F28" s="230"/>
      <c r="G28" s="229"/>
      <c r="H28" s="230"/>
      <c r="I28" s="229"/>
      <c r="J28" s="230"/>
      <c r="K28" s="229"/>
      <c r="L28" s="230"/>
    </row>
    <row r="29" spans="1:12" x14ac:dyDescent="0.2">
      <c r="A29" s="229"/>
      <c r="B29" s="236"/>
      <c r="C29" s="229"/>
      <c r="D29" s="236"/>
      <c r="E29" s="229"/>
      <c r="F29" s="236"/>
      <c r="G29" s="229"/>
      <c r="H29" s="236"/>
      <c r="I29" s="229"/>
      <c r="J29" s="236"/>
      <c r="K29" s="229"/>
      <c r="L29" s="236"/>
    </row>
    <row r="30" spans="1:12" s="237" customFormat="1" x14ac:dyDescent="0.2">
      <c r="A30" s="497" t="s">
        <v>391</v>
      </c>
      <c r="B30" s="497"/>
      <c r="C30" s="497"/>
      <c r="D30" s="497"/>
      <c r="E30" s="497"/>
      <c r="F30" s="497"/>
      <c r="G30" s="497"/>
      <c r="H30" s="497"/>
      <c r="I30" s="497"/>
      <c r="J30" s="497"/>
      <c r="K30" s="497"/>
      <c r="L30" s="497"/>
    </row>
    <row r="31" spans="1:12" s="238" customFormat="1" ht="12.75" x14ac:dyDescent="0.2">
      <c r="A31" s="497" t="s">
        <v>424</v>
      </c>
      <c r="B31" s="497"/>
      <c r="C31" s="497"/>
      <c r="D31" s="497"/>
      <c r="E31" s="497"/>
      <c r="F31" s="497"/>
      <c r="G31" s="497"/>
      <c r="H31" s="497"/>
      <c r="I31" s="497"/>
      <c r="J31" s="497"/>
      <c r="K31" s="497"/>
      <c r="L31" s="497"/>
    </row>
    <row r="32" spans="1:12" s="238" customFormat="1" ht="12.75" x14ac:dyDescent="0.2">
      <c r="A32" s="497"/>
      <c r="B32" s="497"/>
      <c r="C32" s="497"/>
      <c r="D32" s="497"/>
      <c r="E32" s="497"/>
      <c r="F32" s="497"/>
      <c r="G32" s="497"/>
      <c r="H32" s="497"/>
      <c r="I32" s="497"/>
      <c r="J32" s="497"/>
      <c r="K32" s="497"/>
      <c r="L32" s="497"/>
    </row>
    <row r="33" spans="1:12" s="237" customFormat="1" x14ac:dyDescent="0.2">
      <c r="A33" s="497" t="s">
        <v>423</v>
      </c>
      <c r="B33" s="497"/>
      <c r="C33" s="497"/>
      <c r="D33" s="497"/>
      <c r="E33" s="497"/>
      <c r="F33" s="497"/>
      <c r="G33" s="497"/>
      <c r="H33" s="497"/>
      <c r="I33" s="497"/>
      <c r="J33" s="497"/>
      <c r="K33" s="497"/>
      <c r="L33" s="497"/>
    </row>
    <row r="34" spans="1:12" s="237" customFormat="1" x14ac:dyDescent="0.2">
      <c r="A34" s="497"/>
      <c r="B34" s="497"/>
      <c r="C34" s="497"/>
      <c r="D34" s="497"/>
      <c r="E34" s="497"/>
      <c r="F34" s="497"/>
      <c r="G34" s="497"/>
      <c r="H34" s="497"/>
      <c r="I34" s="497"/>
      <c r="J34" s="497"/>
      <c r="K34" s="497"/>
      <c r="L34" s="497"/>
    </row>
    <row r="35" spans="1:12" s="237" customFormat="1" x14ac:dyDescent="0.2">
      <c r="A35" s="497" t="s">
        <v>422</v>
      </c>
      <c r="B35" s="497"/>
      <c r="C35" s="497"/>
      <c r="D35" s="497"/>
      <c r="E35" s="497"/>
      <c r="F35" s="497"/>
      <c r="G35" s="497"/>
      <c r="H35" s="497"/>
      <c r="I35" s="497"/>
      <c r="J35" s="497"/>
      <c r="K35" s="497"/>
      <c r="L35" s="497"/>
    </row>
    <row r="36" spans="1:12" s="237" customFormat="1" x14ac:dyDescent="0.2">
      <c r="A36" s="229"/>
      <c r="B36" s="230"/>
      <c r="C36" s="229"/>
      <c r="D36" s="230"/>
      <c r="E36" s="229"/>
      <c r="F36" s="230"/>
      <c r="G36" s="229"/>
      <c r="H36" s="230"/>
      <c r="I36" s="229"/>
      <c r="J36" s="230"/>
      <c r="K36" s="229"/>
      <c r="L36" s="230"/>
    </row>
    <row r="37" spans="1:12" s="237" customFormat="1" x14ac:dyDescent="0.2">
      <c r="A37" s="229"/>
      <c r="B37" s="236"/>
      <c r="C37" s="229"/>
      <c r="D37" s="236"/>
      <c r="E37" s="229"/>
      <c r="F37" s="236"/>
      <c r="G37" s="229"/>
      <c r="H37" s="236"/>
      <c r="I37" s="229"/>
      <c r="J37" s="236"/>
      <c r="K37" s="229"/>
      <c r="L37" s="236"/>
    </row>
    <row r="38" spans="1:12" s="237" customFormat="1" x14ac:dyDescent="0.2">
      <c r="A38" s="229"/>
      <c r="B38" s="230"/>
      <c r="C38" s="229"/>
      <c r="D38" s="230"/>
      <c r="E38" s="229"/>
      <c r="F38" s="230"/>
      <c r="G38" s="229"/>
      <c r="H38" s="230"/>
      <c r="I38" s="229"/>
      <c r="J38" s="230"/>
      <c r="K38" s="229"/>
      <c r="L38" s="230"/>
    </row>
    <row r="39" spans="1:12" x14ac:dyDescent="0.2">
      <c r="A39" s="229"/>
      <c r="B39" s="236"/>
      <c r="C39" s="229"/>
      <c r="D39" s="236"/>
      <c r="E39" s="229"/>
      <c r="F39" s="236"/>
      <c r="G39" s="229"/>
      <c r="H39" s="236"/>
      <c r="I39" s="229"/>
      <c r="J39" s="236"/>
      <c r="K39" s="229"/>
      <c r="L39" s="236"/>
    </row>
    <row r="40" spans="1:12" s="231" customFormat="1" x14ac:dyDescent="0.2">
      <c r="A40" s="503" t="s">
        <v>107</v>
      </c>
      <c r="B40" s="503"/>
      <c r="C40" s="230"/>
      <c r="D40" s="229"/>
      <c r="E40" s="230"/>
      <c r="F40" s="230"/>
      <c r="G40" s="229"/>
      <c r="H40" s="230"/>
      <c r="I40" s="230"/>
      <c r="J40" s="229"/>
      <c r="K40" s="230"/>
      <c r="L40" s="229"/>
    </row>
    <row r="41" spans="1:12" s="231" customFormat="1" x14ac:dyDescent="0.2">
      <c r="A41" s="230"/>
      <c r="B41" s="229"/>
      <c r="C41" s="234"/>
      <c r="D41" s="235"/>
      <c r="E41" s="234"/>
      <c r="F41" s="230"/>
      <c r="G41" s="229"/>
      <c r="H41" s="233"/>
      <c r="I41" s="230"/>
      <c r="J41" s="229"/>
      <c r="K41" s="230"/>
      <c r="L41" s="229"/>
    </row>
    <row r="42" spans="1:12" s="231" customFormat="1" ht="15" customHeight="1" x14ac:dyDescent="0.2">
      <c r="A42" s="230"/>
      <c r="B42" s="229"/>
      <c r="C42" s="496" t="s">
        <v>255</v>
      </c>
      <c r="D42" s="496"/>
      <c r="E42" s="496"/>
      <c r="F42" s="230"/>
      <c r="G42" s="229"/>
      <c r="H42" s="501" t="s">
        <v>421</v>
      </c>
      <c r="I42" s="232"/>
      <c r="J42" s="229"/>
      <c r="K42" s="230"/>
      <c r="L42" s="229"/>
    </row>
    <row r="43" spans="1:12" s="231" customFormat="1" x14ac:dyDescent="0.2">
      <c r="A43" s="230"/>
      <c r="B43" s="229"/>
      <c r="C43" s="230"/>
      <c r="D43" s="229"/>
      <c r="E43" s="230"/>
      <c r="F43" s="230"/>
      <c r="G43" s="229"/>
      <c r="H43" s="502"/>
      <c r="I43" s="232"/>
      <c r="J43" s="229"/>
      <c r="K43" s="230"/>
      <c r="L43" s="229"/>
    </row>
    <row r="44" spans="1:12" s="228" customFormat="1" x14ac:dyDescent="0.2">
      <c r="A44" s="230"/>
      <c r="B44" s="229"/>
      <c r="C44" s="496" t="s">
        <v>138</v>
      </c>
      <c r="D44" s="496"/>
      <c r="E44" s="496"/>
      <c r="F44" s="230"/>
      <c r="G44" s="229"/>
      <c r="H44" s="230"/>
      <c r="I44" s="230"/>
      <c r="J44" s="229"/>
      <c r="K44" s="230"/>
      <c r="L44" s="229"/>
    </row>
    <row r="45" spans="1:12" s="228" customFormat="1" x14ac:dyDescent="0.2">
      <c r="E45" s="226"/>
    </row>
    <row r="46" spans="1:12" s="228" customFormat="1" x14ac:dyDescent="0.2">
      <c r="E46" s="226"/>
    </row>
    <row r="47" spans="1:12" s="228" customFormat="1" x14ac:dyDescent="0.2">
      <c r="E47" s="226"/>
    </row>
    <row r="48" spans="1:12" s="228" customFormat="1" x14ac:dyDescent="0.2">
      <c r="E48" s="226"/>
    </row>
    <row r="49" s="228" customFormat="1" x14ac:dyDescent="0.2"/>
  </sheetData>
  <mergeCells count="10">
    <mergeCell ref="A5:F5"/>
    <mergeCell ref="C44:E44"/>
    <mergeCell ref="A31:L32"/>
    <mergeCell ref="A33:L34"/>
    <mergeCell ref="A35:L35"/>
    <mergeCell ref="I6:K6"/>
    <mergeCell ref="H42:H43"/>
    <mergeCell ref="A40:B40"/>
    <mergeCell ref="A30:L30"/>
    <mergeCell ref="C42:E42"/>
  </mergeCells>
  <dataValidations count="3">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7">
      <formula1>"ფულადი შემოწირულობა, არაფულადი შემოწირულობა, საწევრო"</formula1>
    </dataValidation>
    <dataValidation allowBlank="1" showInputMessage="1" showErrorMessage="1" error="თვე/დღე/წელი" prompt="თვე/დღე/წელი" sqref="B9:B27"/>
    <dataValidation operator="equal" allowBlank="1" showInputMessage="1" showErrorMessage="1" errorTitle="პირადი ნომრის შევსების წესი" error="პირადი ნომერი უნდა შეიცავდეს 11 სიმბოლოს" sqref="F9:F27"/>
  </dataValidations>
  <printOptions gridLines="1"/>
  <pageMargins left="0.11810804899387577" right="0.11810804899387577" top="0.354329615048119" bottom="0.354329615048119" header="0.31496062992125984" footer="0.31496062992125984"/>
  <pageSetup scale="6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topLeftCell="A7" zoomScaleNormal="100" zoomScaleSheetLayoutView="80" workbookViewId="0">
      <selection activeCell="C3" sqref="C3"/>
    </sheetView>
  </sheetViews>
  <sheetFormatPr defaultRowHeight="15" x14ac:dyDescent="0.3"/>
  <cols>
    <col min="1" max="1" width="15.7109375" style="21" customWidth="1"/>
    <col min="2" max="2" width="74.140625" style="21" customWidth="1"/>
    <col min="3" max="3" width="14.85546875" style="21" customWidth="1"/>
    <col min="4" max="4" width="13.28515625" style="21" customWidth="1"/>
    <col min="5" max="5" width="0.7109375" style="21" customWidth="1"/>
    <col min="6" max="16384" width="9.140625" style="21"/>
  </cols>
  <sheetData>
    <row r="1" spans="1:12" x14ac:dyDescent="0.3">
      <c r="A1" s="63" t="s">
        <v>289</v>
      </c>
      <c r="B1" s="102"/>
      <c r="C1" s="506" t="s">
        <v>109</v>
      </c>
      <c r="D1" s="506"/>
      <c r="E1" s="130"/>
    </row>
    <row r="2" spans="1:12" x14ac:dyDescent="0.3">
      <c r="A2" s="65" t="s">
        <v>139</v>
      </c>
      <c r="B2" s="102"/>
      <c r="C2" s="504" t="str">
        <f>'ფორმა N1'!L2</f>
        <v>01.01.2019-31.12.2019</v>
      </c>
      <c r="D2" s="505"/>
      <c r="E2" s="130"/>
    </row>
    <row r="3" spans="1:12" x14ac:dyDescent="0.3">
      <c r="A3" s="65"/>
      <c r="B3" s="102"/>
      <c r="C3" s="304"/>
      <c r="D3" s="304"/>
      <c r="E3" s="130"/>
    </row>
    <row r="4" spans="1:12" s="2" customFormat="1" x14ac:dyDescent="0.3">
      <c r="A4" s="66" t="s">
        <v>261</v>
      </c>
      <c r="B4" s="66"/>
      <c r="C4" s="65"/>
      <c r="D4" s="65"/>
      <c r="E4" s="96"/>
      <c r="L4" s="21"/>
    </row>
    <row r="5" spans="1:12" s="2" customFormat="1" x14ac:dyDescent="0.3">
      <c r="A5" s="107" t="str">
        <f>'ფორმა N1'!A5</f>
        <v>პ/გ ”საქართველოს რესპუბლიკური პარტია”</v>
      </c>
      <c r="B5" s="99"/>
      <c r="C5" s="56"/>
      <c r="D5" s="56"/>
      <c r="E5" s="96"/>
    </row>
    <row r="6" spans="1:12" s="2" customFormat="1" x14ac:dyDescent="0.3">
      <c r="A6" s="66"/>
      <c r="B6" s="66"/>
      <c r="C6" s="65"/>
      <c r="D6" s="65"/>
      <c r="E6" s="96"/>
    </row>
    <row r="7" spans="1:12" s="6" customFormat="1" x14ac:dyDescent="0.3">
      <c r="A7" s="303"/>
      <c r="B7" s="303"/>
      <c r="C7" s="67"/>
      <c r="D7" s="67"/>
      <c r="E7" s="131"/>
    </row>
    <row r="8" spans="1:12" s="6" customFormat="1" ht="30" x14ac:dyDescent="0.3">
      <c r="A8" s="94" t="s">
        <v>64</v>
      </c>
      <c r="B8" s="68" t="s">
        <v>11</v>
      </c>
      <c r="C8" s="68" t="s">
        <v>10</v>
      </c>
      <c r="D8" s="68" t="s">
        <v>9</v>
      </c>
      <c r="E8" s="131"/>
    </row>
    <row r="9" spans="1:12" s="9" customFormat="1" ht="18" x14ac:dyDescent="0.2">
      <c r="A9" s="13">
        <v>1</v>
      </c>
      <c r="B9" s="13" t="s">
        <v>57</v>
      </c>
      <c r="C9" s="71">
        <f>SUM(C10,C14,C54,C57,C58,C59,C76)</f>
        <v>0</v>
      </c>
      <c r="D9" s="71">
        <f>SUM(D10,D14,D54,D57,D58,D59,D65,D72,D73)</f>
        <v>0</v>
      </c>
      <c r="E9" s="132"/>
    </row>
    <row r="10" spans="1:12" s="9" customFormat="1" ht="18" x14ac:dyDescent="0.2">
      <c r="A10" s="14">
        <v>1.1000000000000001</v>
      </c>
      <c r="B10" s="14" t="s">
        <v>58</v>
      </c>
      <c r="C10" s="73">
        <f>SUM(C11:C13)</f>
        <v>0</v>
      </c>
      <c r="D10" s="73">
        <f>SUM(D11:D13)</f>
        <v>0</v>
      </c>
      <c r="E10" s="132"/>
    </row>
    <row r="11" spans="1:12" s="9" customFormat="1" ht="16.5" customHeight="1" x14ac:dyDescent="0.2">
      <c r="A11" s="16" t="s">
        <v>30</v>
      </c>
      <c r="B11" s="16" t="s">
        <v>59</v>
      </c>
      <c r="C11" s="30"/>
      <c r="D11" s="31"/>
      <c r="E11" s="132"/>
    </row>
    <row r="12" spans="1:12" ht="16.5" customHeight="1" x14ac:dyDescent="0.3">
      <c r="A12" s="16" t="s">
        <v>31</v>
      </c>
      <c r="B12" s="16" t="s">
        <v>0</v>
      </c>
      <c r="C12" s="30"/>
      <c r="D12" s="31"/>
      <c r="E12" s="130"/>
    </row>
    <row r="13" spans="1:12" ht="16.5" customHeight="1" x14ac:dyDescent="0.3">
      <c r="A13" s="337" t="s">
        <v>473</v>
      </c>
      <c r="B13" s="338" t="s">
        <v>475</v>
      </c>
      <c r="C13" s="338"/>
      <c r="D13" s="338"/>
      <c r="E13" s="130"/>
    </row>
    <row r="14" spans="1:12" x14ac:dyDescent="0.3">
      <c r="A14" s="14">
        <v>1.2</v>
      </c>
      <c r="B14" s="14" t="s">
        <v>60</v>
      </c>
      <c r="C14" s="73">
        <f>SUM(C15,C18,C30:C33,C36,C37,C44,C45,C46,C47,C48,C52,C53)</f>
        <v>0</v>
      </c>
      <c r="D14" s="73">
        <f>SUM(D15,D18,D30:D33,D36,D37,D44,D45,D46,D47,D48,D52,D53)</f>
        <v>0</v>
      </c>
      <c r="E14" s="130"/>
    </row>
    <row r="15" spans="1:12" x14ac:dyDescent="0.3">
      <c r="A15" s="16" t="s">
        <v>32</v>
      </c>
      <c r="B15" s="16" t="s">
        <v>1</v>
      </c>
      <c r="C15" s="72">
        <f>SUM(C16:C17)</f>
        <v>0</v>
      </c>
      <c r="D15" s="72">
        <f>SUM(D16:D17)</f>
        <v>0</v>
      </c>
      <c r="E15" s="130"/>
    </row>
    <row r="16" spans="1:12" ht="17.25" customHeight="1" x14ac:dyDescent="0.3">
      <c r="A16" s="17" t="s">
        <v>98</v>
      </c>
      <c r="B16" s="17" t="s">
        <v>61</v>
      </c>
      <c r="C16" s="32"/>
      <c r="D16" s="33"/>
      <c r="E16" s="130"/>
    </row>
    <row r="17" spans="1:5" ht="17.25" customHeight="1" x14ac:dyDescent="0.3">
      <c r="A17" s="17" t="s">
        <v>99</v>
      </c>
      <c r="B17" s="17" t="s">
        <v>62</v>
      </c>
      <c r="C17" s="32"/>
      <c r="D17" s="33"/>
      <c r="E17" s="130"/>
    </row>
    <row r="18" spans="1:5" x14ac:dyDescent="0.3">
      <c r="A18" s="16" t="s">
        <v>33</v>
      </c>
      <c r="B18" s="16" t="s">
        <v>2</v>
      </c>
      <c r="C18" s="72">
        <f>SUM(C19:C24,C29)</f>
        <v>0</v>
      </c>
      <c r="D18" s="72">
        <f>SUM(D19:D24,D29)</f>
        <v>0</v>
      </c>
      <c r="E18" s="130"/>
    </row>
    <row r="19" spans="1:5" ht="30" x14ac:dyDescent="0.3">
      <c r="A19" s="17" t="s">
        <v>12</v>
      </c>
      <c r="B19" s="17" t="s">
        <v>244</v>
      </c>
      <c r="C19" s="34"/>
      <c r="D19" s="35"/>
      <c r="E19" s="130"/>
    </row>
    <row r="20" spans="1:5" x14ac:dyDescent="0.3">
      <c r="A20" s="17" t="s">
        <v>13</v>
      </c>
      <c r="B20" s="17" t="s">
        <v>14</v>
      </c>
      <c r="C20" s="34"/>
      <c r="D20" s="36"/>
      <c r="E20" s="130"/>
    </row>
    <row r="21" spans="1:5" ht="30" x14ac:dyDescent="0.3">
      <c r="A21" s="17" t="s">
        <v>268</v>
      </c>
      <c r="B21" s="17" t="s">
        <v>22</v>
      </c>
      <c r="C21" s="34"/>
      <c r="D21" s="37"/>
      <c r="E21" s="130"/>
    </row>
    <row r="22" spans="1:5" x14ac:dyDescent="0.3">
      <c r="A22" s="17" t="s">
        <v>269</v>
      </c>
      <c r="B22" s="17" t="s">
        <v>15</v>
      </c>
      <c r="C22" s="34"/>
      <c r="D22" s="37"/>
      <c r="E22" s="130"/>
    </row>
    <row r="23" spans="1:5" x14ac:dyDescent="0.3">
      <c r="A23" s="17" t="s">
        <v>270</v>
      </c>
      <c r="B23" s="17" t="s">
        <v>16</v>
      </c>
      <c r="C23" s="34"/>
      <c r="D23" s="37"/>
      <c r="E23" s="130"/>
    </row>
    <row r="24" spans="1:5" x14ac:dyDescent="0.3">
      <c r="A24" s="17" t="s">
        <v>271</v>
      </c>
      <c r="B24" s="17" t="s">
        <v>17</v>
      </c>
      <c r="C24" s="105">
        <f>SUM(C25:C28)</f>
        <v>0</v>
      </c>
      <c r="D24" s="105">
        <f>SUM(D25:D28)</f>
        <v>0</v>
      </c>
      <c r="E24" s="130"/>
    </row>
    <row r="25" spans="1:5" ht="16.5" customHeight="1" x14ac:dyDescent="0.3">
      <c r="A25" s="18" t="s">
        <v>272</v>
      </c>
      <c r="B25" s="18" t="s">
        <v>18</v>
      </c>
      <c r="C25" s="34"/>
      <c r="D25" s="37"/>
      <c r="E25" s="130"/>
    </row>
    <row r="26" spans="1:5" ht="16.5" customHeight="1" x14ac:dyDescent="0.3">
      <c r="A26" s="18" t="s">
        <v>273</v>
      </c>
      <c r="B26" s="18" t="s">
        <v>19</v>
      </c>
      <c r="C26" s="34"/>
      <c r="D26" s="37"/>
      <c r="E26" s="130"/>
    </row>
    <row r="27" spans="1:5" ht="16.5" customHeight="1" x14ac:dyDescent="0.3">
      <c r="A27" s="18" t="s">
        <v>274</v>
      </c>
      <c r="B27" s="18" t="s">
        <v>20</v>
      </c>
      <c r="C27" s="34"/>
      <c r="D27" s="37"/>
      <c r="E27" s="130"/>
    </row>
    <row r="28" spans="1:5" ht="16.5" customHeight="1" x14ac:dyDescent="0.3">
      <c r="A28" s="18" t="s">
        <v>275</v>
      </c>
      <c r="B28" s="18" t="s">
        <v>23</v>
      </c>
      <c r="C28" s="34"/>
      <c r="D28" s="38"/>
      <c r="E28" s="130"/>
    </row>
    <row r="29" spans="1:5" x14ac:dyDescent="0.3">
      <c r="A29" s="17" t="s">
        <v>276</v>
      </c>
      <c r="B29" s="17" t="s">
        <v>21</v>
      </c>
      <c r="C29" s="34"/>
      <c r="D29" s="38"/>
      <c r="E29" s="130"/>
    </row>
    <row r="30" spans="1:5" x14ac:dyDescent="0.3">
      <c r="A30" s="16" t="s">
        <v>34</v>
      </c>
      <c r="B30" s="16" t="s">
        <v>3</v>
      </c>
      <c r="C30" s="30"/>
      <c r="D30" s="31"/>
      <c r="E30" s="130"/>
    </row>
    <row r="31" spans="1:5" x14ac:dyDescent="0.3">
      <c r="A31" s="16" t="s">
        <v>35</v>
      </c>
      <c r="B31" s="16" t="s">
        <v>4</v>
      </c>
      <c r="C31" s="30"/>
      <c r="D31" s="31"/>
      <c r="E31" s="130"/>
    </row>
    <row r="32" spans="1:5" x14ac:dyDescent="0.3">
      <c r="A32" s="16" t="s">
        <v>36</v>
      </c>
      <c r="B32" s="16" t="s">
        <v>5</v>
      </c>
      <c r="C32" s="30"/>
      <c r="D32" s="31"/>
      <c r="E32" s="130"/>
    </row>
    <row r="33" spans="1:5" x14ac:dyDescent="0.3">
      <c r="A33" s="16" t="s">
        <v>37</v>
      </c>
      <c r="B33" s="16" t="s">
        <v>63</v>
      </c>
      <c r="C33" s="72">
        <f>SUM(C34:C35)</f>
        <v>0</v>
      </c>
      <c r="D33" s="72">
        <f>SUM(D34:D35)</f>
        <v>0</v>
      </c>
      <c r="E33" s="130"/>
    </row>
    <row r="34" spans="1:5" x14ac:dyDescent="0.3">
      <c r="A34" s="17" t="s">
        <v>277</v>
      </c>
      <c r="B34" s="17" t="s">
        <v>56</v>
      </c>
      <c r="C34" s="30"/>
      <c r="D34" s="31"/>
      <c r="E34" s="130"/>
    </row>
    <row r="35" spans="1:5" x14ac:dyDescent="0.3">
      <c r="A35" s="17" t="s">
        <v>278</v>
      </c>
      <c r="B35" s="17" t="s">
        <v>55</v>
      </c>
      <c r="C35" s="30"/>
      <c r="D35" s="31"/>
      <c r="E35" s="130"/>
    </row>
    <row r="36" spans="1:5" x14ac:dyDescent="0.3">
      <c r="A36" s="16" t="s">
        <v>38</v>
      </c>
      <c r="B36" s="16" t="s">
        <v>49</v>
      </c>
      <c r="C36" s="30"/>
      <c r="D36" s="31"/>
      <c r="E36" s="130"/>
    </row>
    <row r="37" spans="1:5" x14ac:dyDescent="0.3">
      <c r="A37" s="16" t="s">
        <v>39</v>
      </c>
      <c r="B37" s="16" t="s">
        <v>336</v>
      </c>
      <c r="C37" s="72">
        <f>SUM(C38:C43)</f>
        <v>0</v>
      </c>
      <c r="D37" s="72">
        <f>SUM(D38:D43)</f>
        <v>0</v>
      </c>
      <c r="E37" s="130"/>
    </row>
    <row r="38" spans="1:5" x14ac:dyDescent="0.3">
      <c r="A38" s="17" t="s">
        <v>333</v>
      </c>
      <c r="B38" s="17" t="s">
        <v>337</v>
      </c>
      <c r="C38" s="30"/>
      <c r="D38" s="30"/>
      <c r="E38" s="130"/>
    </row>
    <row r="39" spans="1:5" x14ac:dyDescent="0.3">
      <c r="A39" s="17" t="s">
        <v>334</v>
      </c>
      <c r="B39" s="17" t="s">
        <v>338</v>
      </c>
      <c r="C39" s="30"/>
      <c r="D39" s="30"/>
      <c r="E39" s="130"/>
    </row>
    <row r="40" spans="1:5" x14ac:dyDescent="0.3">
      <c r="A40" s="17" t="s">
        <v>335</v>
      </c>
      <c r="B40" s="17" t="s">
        <v>341</v>
      </c>
      <c r="C40" s="30"/>
      <c r="D40" s="31"/>
      <c r="E40" s="130"/>
    </row>
    <row r="41" spans="1:5" x14ac:dyDescent="0.3">
      <c r="A41" s="17" t="s">
        <v>340</v>
      </c>
      <c r="B41" s="17" t="s">
        <v>342</v>
      </c>
      <c r="C41" s="30"/>
      <c r="D41" s="31"/>
      <c r="E41" s="130"/>
    </row>
    <row r="42" spans="1:5" x14ac:dyDescent="0.3">
      <c r="A42" s="17" t="s">
        <v>343</v>
      </c>
      <c r="B42" s="17" t="s">
        <v>453</v>
      </c>
      <c r="C42" s="30"/>
      <c r="D42" s="31"/>
      <c r="E42" s="130"/>
    </row>
    <row r="43" spans="1:5" x14ac:dyDescent="0.3">
      <c r="A43" s="17" t="s">
        <v>454</v>
      </c>
      <c r="B43" s="17" t="s">
        <v>339</v>
      </c>
      <c r="C43" s="30"/>
      <c r="D43" s="31"/>
      <c r="E43" s="130"/>
    </row>
    <row r="44" spans="1:5" ht="30" x14ac:dyDescent="0.3">
      <c r="A44" s="16" t="s">
        <v>40</v>
      </c>
      <c r="B44" s="16" t="s">
        <v>28</v>
      </c>
      <c r="C44" s="30"/>
      <c r="D44" s="31"/>
      <c r="E44" s="130"/>
    </row>
    <row r="45" spans="1:5" x14ac:dyDescent="0.3">
      <c r="A45" s="16" t="s">
        <v>41</v>
      </c>
      <c r="B45" s="16" t="s">
        <v>24</v>
      </c>
      <c r="C45" s="30"/>
      <c r="D45" s="31"/>
      <c r="E45" s="130"/>
    </row>
    <row r="46" spans="1:5" x14ac:dyDescent="0.3">
      <c r="A46" s="16" t="s">
        <v>42</v>
      </c>
      <c r="B46" s="16" t="s">
        <v>25</v>
      </c>
      <c r="C46" s="30"/>
      <c r="D46" s="31"/>
      <c r="E46" s="130"/>
    </row>
    <row r="47" spans="1:5" x14ac:dyDescent="0.3">
      <c r="A47" s="16" t="s">
        <v>43</v>
      </c>
      <c r="B47" s="16" t="s">
        <v>26</v>
      </c>
      <c r="C47" s="30"/>
      <c r="D47" s="31"/>
      <c r="E47" s="130"/>
    </row>
    <row r="48" spans="1:5" x14ac:dyDescent="0.3">
      <c r="A48" s="16" t="s">
        <v>44</v>
      </c>
      <c r="B48" s="16" t="s">
        <v>283</v>
      </c>
      <c r="C48" s="72">
        <f>SUM(C49:C51)</f>
        <v>0</v>
      </c>
      <c r="D48" s="72">
        <f>SUM(D49:D51)</f>
        <v>0</v>
      </c>
      <c r="E48" s="130"/>
    </row>
    <row r="49" spans="1:5" x14ac:dyDescent="0.3">
      <c r="A49" s="86" t="s">
        <v>349</v>
      </c>
      <c r="B49" s="86" t="s">
        <v>352</v>
      </c>
      <c r="C49" s="30"/>
      <c r="D49" s="31"/>
      <c r="E49" s="130"/>
    </row>
    <row r="50" spans="1:5" x14ac:dyDescent="0.3">
      <c r="A50" s="86" t="s">
        <v>350</v>
      </c>
      <c r="B50" s="86" t="s">
        <v>351</v>
      </c>
      <c r="C50" s="30"/>
      <c r="D50" s="31"/>
      <c r="E50" s="130"/>
    </row>
    <row r="51" spans="1:5" x14ac:dyDescent="0.3">
      <c r="A51" s="86" t="s">
        <v>353</v>
      </c>
      <c r="B51" s="86" t="s">
        <v>354</v>
      </c>
      <c r="C51" s="30"/>
      <c r="D51" s="31"/>
      <c r="E51" s="130"/>
    </row>
    <row r="52" spans="1:5" ht="26.25" customHeight="1" x14ac:dyDescent="0.3">
      <c r="A52" s="16" t="s">
        <v>45</v>
      </c>
      <c r="B52" s="16" t="s">
        <v>29</v>
      </c>
      <c r="C52" s="30"/>
      <c r="D52" s="31"/>
      <c r="E52" s="130"/>
    </row>
    <row r="53" spans="1:5" x14ac:dyDescent="0.3">
      <c r="A53" s="16" t="s">
        <v>46</v>
      </c>
      <c r="B53" s="16" t="s">
        <v>6</v>
      </c>
      <c r="C53" s="30"/>
      <c r="D53" s="31"/>
      <c r="E53" s="130"/>
    </row>
    <row r="54" spans="1:5" ht="30" x14ac:dyDescent="0.3">
      <c r="A54" s="14">
        <v>1.3</v>
      </c>
      <c r="B54" s="76" t="s">
        <v>384</v>
      </c>
      <c r="C54" s="73">
        <f>SUM(C55:C56)</f>
        <v>0</v>
      </c>
      <c r="D54" s="73">
        <f>SUM(D55:D56)</f>
        <v>0</v>
      </c>
      <c r="E54" s="130"/>
    </row>
    <row r="55" spans="1:5" ht="30" x14ac:dyDescent="0.3">
      <c r="A55" s="16" t="s">
        <v>50</v>
      </c>
      <c r="B55" s="16" t="s">
        <v>48</v>
      </c>
      <c r="C55" s="30"/>
      <c r="D55" s="31"/>
      <c r="E55" s="130"/>
    </row>
    <row r="56" spans="1:5" x14ac:dyDescent="0.3">
      <c r="A56" s="16" t="s">
        <v>51</v>
      </c>
      <c r="B56" s="16" t="s">
        <v>47</v>
      </c>
      <c r="C56" s="30"/>
      <c r="D56" s="31"/>
      <c r="E56" s="130"/>
    </row>
    <row r="57" spans="1:5" x14ac:dyDescent="0.3">
      <c r="A57" s="14">
        <v>1.4</v>
      </c>
      <c r="B57" s="14" t="s">
        <v>386</v>
      </c>
      <c r="C57" s="30"/>
      <c r="D57" s="31"/>
      <c r="E57" s="130"/>
    </row>
    <row r="58" spans="1:5" x14ac:dyDescent="0.3">
      <c r="A58" s="14">
        <v>1.5</v>
      </c>
      <c r="B58" s="14" t="s">
        <v>7</v>
      </c>
      <c r="C58" s="34"/>
      <c r="D58" s="37"/>
      <c r="E58" s="130"/>
    </row>
    <row r="59" spans="1:5" x14ac:dyDescent="0.3">
      <c r="A59" s="14">
        <v>1.6</v>
      </c>
      <c r="B59" s="42" t="s">
        <v>8</v>
      </c>
      <c r="C59" s="73">
        <f>SUM(C60:C64)</f>
        <v>0</v>
      </c>
      <c r="D59" s="73">
        <f>SUM(D60:D64)</f>
        <v>0</v>
      </c>
      <c r="E59" s="130"/>
    </row>
    <row r="60" spans="1:5" x14ac:dyDescent="0.3">
      <c r="A60" s="16" t="s">
        <v>284</v>
      </c>
      <c r="B60" s="43" t="s">
        <v>52</v>
      </c>
      <c r="C60" s="34"/>
      <c r="D60" s="37"/>
      <c r="E60" s="130"/>
    </row>
    <row r="61" spans="1:5" ht="30" x14ac:dyDescent="0.3">
      <c r="A61" s="16" t="s">
        <v>285</v>
      </c>
      <c r="B61" s="43" t="s">
        <v>54</v>
      </c>
      <c r="C61" s="34"/>
      <c r="D61" s="37"/>
      <c r="E61" s="130"/>
    </row>
    <row r="62" spans="1:5" x14ac:dyDescent="0.3">
      <c r="A62" s="16" t="s">
        <v>286</v>
      </c>
      <c r="B62" s="43" t="s">
        <v>53</v>
      </c>
      <c r="C62" s="37"/>
      <c r="D62" s="37"/>
      <c r="E62" s="130"/>
    </row>
    <row r="63" spans="1:5" x14ac:dyDescent="0.3">
      <c r="A63" s="16" t="s">
        <v>287</v>
      </c>
      <c r="B63" s="43" t="s">
        <v>27</v>
      </c>
      <c r="C63" s="34"/>
      <c r="D63" s="37"/>
      <c r="E63" s="130"/>
    </row>
    <row r="64" spans="1:5" x14ac:dyDescent="0.3">
      <c r="A64" s="16" t="s">
        <v>315</v>
      </c>
      <c r="B64" s="176" t="s">
        <v>316</v>
      </c>
      <c r="C64" s="34"/>
      <c r="D64" s="177"/>
      <c r="E64" s="130"/>
    </row>
    <row r="65" spans="1:5" x14ac:dyDescent="0.3">
      <c r="A65" s="13">
        <v>2</v>
      </c>
      <c r="B65" s="44" t="s">
        <v>106</v>
      </c>
      <c r="C65" s="219"/>
      <c r="D65" s="106">
        <f>SUM(D66:D71)</f>
        <v>0</v>
      </c>
      <c r="E65" s="130"/>
    </row>
    <row r="66" spans="1:5" x14ac:dyDescent="0.3">
      <c r="A66" s="15">
        <v>2.1</v>
      </c>
      <c r="B66" s="45" t="s">
        <v>100</v>
      </c>
      <c r="C66" s="219"/>
      <c r="D66" s="39"/>
      <c r="E66" s="130"/>
    </row>
    <row r="67" spans="1:5" x14ac:dyDescent="0.3">
      <c r="A67" s="15">
        <v>2.2000000000000002</v>
      </c>
      <c r="B67" s="45" t="s">
        <v>104</v>
      </c>
      <c r="C67" s="221"/>
      <c r="D67" s="40"/>
      <c r="E67" s="130"/>
    </row>
    <row r="68" spans="1:5" x14ac:dyDescent="0.3">
      <c r="A68" s="15">
        <v>2.2999999999999998</v>
      </c>
      <c r="B68" s="45" t="s">
        <v>103</v>
      </c>
      <c r="C68" s="221"/>
      <c r="D68" s="40"/>
      <c r="E68" s="130"/>
    </row>
    <row r="69" spans="1:5" x14ac:dyDescent="0.3">
      <c r="A69" s="15">
        <v>2.4</v>
      </c>
      <c r="B69" s="45" t="s">
        <v>105</v>
      </c>
      <c r="C69" s="221"/>
      <c r="D69" s="40"/>
      <c r="E69" s="130"/>
    </row>
    <row r="70" spans="1:5" x14ac:dyDescent="0.3">
      <c r="A70" s="15">
        <v>2.5</v>
      </c>
      <c r="B70" s="45" t="s">
        <v>101</v>
      </c>
      <c r="C70" s="221"/>
      <c r="D70" s="40"/>
      <c r="E70" s="130"/>
    </row>
    <row r="71" spans="1:5" x14ac:dyDescent="0.3">
      <c r="A71" s="15">
        <v>2.6</v>
      </c>
      <c r="B71" s="45" t="s">
        <v>102</v>
      </c>
      <c r="C71" s="221"/>
      <c r="D71" s="40"/>
      <c r="E71" s="130"/>
    </row>
    <row r="72" spans="1:5" s="2" customFormat="1" x14ac:dyDescent="0.3">
      <c r="A72" s="13">
        <v>3</v>
      </c>
      <c r="B72" s="217" t="s">
        <v>408</v>
      </c>
      <c r="C72" s="220"/>
      <c r="D72" s="218"/>
      <c r="E72" s="93"/>
    </row>
    <row r="73" spans="1:5" s="2" customFormat="1" x14ac:dyDescent="0.3">
      <c r="A73" s="13">
        <v>4</v>
      </c>
      <c r="B73" s="13" t="s">
        <v>246</v>
      </c>
      <c r="C73" s="220">
        <f>SUM(C74:C75)</f>
        <v>0</v>
      </c>
      <c r="D73" s="74">
        <f>SUM(D74:D75)</f>
        <v>0</v>
      </c>
      <c r="E73" s="93"/>
    </row>
    <row r="74" spans="1:5" s="2" customFormat="1" x14ac:dyDescent="0.3">
      <c r="A74" s="15">
        <v>4.0999999999999996</v>
      </c>
      <c r="B74" s="15" t="s">
        <v>247</v>
      </c>
      <c r="C74" s="8"/>
      <c r="D74" s="8"/>
      <c r="E74" s="93"/>
    </row>
    <row r="75" spans="1:5" s="2" customFormat="1" x14ac:dyDescent="0.3">
      <c r="A75" s="15">
        <v>4.2</v>
      </c>
      <c r="B75" s="15" t="s">
        <v>248</v>
      </c>
      <c r="C75" s="8"/>
      <c r="D75" s="8"/>
      <c r="E75" s="93"/>
    </row>
    <row r="76" spans="1:5" s="2" customFormat="1" x14ac:dyDescent="0.3">
      <c r="A76" s="13">
        <v>5</v>
      </c>
      <c r="B76" s="216" t="s">
        <v>266</v>
      </c>
      <c r="C76" s="8"/>
      <c r="D76" s="74"/>
      <c r="E76" s="93"/>
    </row>
    <row r="77" spans="1:5" s="2" customFormat="1" x14ac:dyDescent="0.3">
      <c r="A77" s="313"/>
      <c r="B77" s="313"/>
      <c r="C77" s="12"/>
      <c r="D77" s="12"/>
      <c r="E77" s="93"/>
    </row>
    <row r="78" spans="1:5" s="2" customFormat="1" x14ac:dyDescent="0.3">
      <c r="A78" s="509" t="s">
        <v>455</v>
      </c>
      <c r="B78" s="509"/>
      <c r="C78" s="509"/>
      <c r="D78" s="509"/>
      <c r="E78" s="93"/>
    </row>
    <row r="79" spans="1:5" s="2" customFormat="1" x14ac:dyDescent="0.3">
      <c r="A79" s="313"/>
      <c r="B79" s="313"/>
      <c r="C79" s="12"/>
      <c r="D79" s="12"/>
      <c r="E79" s="93"/>
    </row>
    <row r="80" spans="1:5" s="22" customFormat="1" ht="12.75" x14ac:dyDescent="0.2"/>
    <row r="81" spans="1:9" s="2" customFormat="1" x14ac:dyDescent="0.3">
      <c r="A81" s="62" t="s">
        <v>107</v>
      </c>
      <c r="E81" s="5"/>
    </row>
    <row r="82" spans="1:9" s="2" customFormat="1" x14ac:dyDescent="0.3">
      <c r="E82"/>
      <c r="F82"/>
      <c r="G82"/>
      <c r="H82"/>
      <c r="I82"/>
    </row>
    <row r="83" spans="1:9" s="2" customFormat="1" x14ac:dyDescent="0.3">
      <c r="D83" s="12"/>
      <c r="E83"/>
      <c r="F83"/>
      <c r="G83"/>
      <c r="H83"/>
      <c r="I83"/>
    </row>
    <row r="84" spans="1:9" s="2" customFormat="1" x14ac:dyDescent="0.3">
      <c r="A84"/>
      <c r="B84" s="41" t="s">
        <v>456</v>
      </c>
      <c r="D84" s="12"/>
      <c r="E84"/>
      <c r="F84"/>
      <c r="G84"/>
      <c r="H84"/>
      <c r="I84"/>
    </row>
    <row r="85" spans="1:9" s="2" customFormat="1" x14ac:dyDescent="0.3">
      <c r="A85"/>
      <c r="B85" s="517" t="s">
        <v>457</v>
      </c>
      <c r="C85" s="517"/>
      <c r="D85" s="517"/>
      <c r="E85"/>
      <c r="F85"/>
      <c r="G85"/>
      <c r="H85"/>
      <c r="I85"/>
    </row>
    <row r="86" spans="1:9" customFormat="1" ht="12.75" x14ac:dyDescent="0.2">
      <c r="B86" s="59" t="s">
        <v>458</v>
      </c>
    </row>
    <row r="87" spans="1:9" s="2" customFormat="1" x14ac:dyDescent="0.3">
      <c r="A87" s="11"/>
      <c r="B87" s="517" t="s">
        <v>459</v>
      </c>
      <c r="C87" s="517"/>
      <c r="D87" s="517"/>
    </row>
    <row r="88" spans="1:9" s="22" customFormat="1" ht="12.75" x14ac:dyDescent="0.2"/>
    <row r="89" spans="1:9" s="22"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view="pageBreakPreview" zoomScale="80" zoomScaleNormal="100" zoomScaleSheetLayoutView="80" workbookViewId="0">
      <selection activeCell="A6" sqref="A6"/>
    </sheetView>
  </sheetViews>
  <sheetFormatPr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63" t="s">
        <v>312</v>
      </c>
      <c r="B1" s="66"/>
      <c r="C1" s="506" t="s">
        <v>109</v>
      </c>
      <c r="D1" s="506"/>
      <c r="E1" s="80"/>
    </row>
    <row r="2" spans="1:5" s="6" customFormat="1" x14ac:dyDescent="0.3">
      <c r="A2" s="63" t="s">
        <v>306</v>
      </c>
      <c r="B2" s="66"/>
      <c r="C2" s="504" t="str">
        <f>'ფორმა N1'!L2</f>
        <v>01.01.2019-31.12.2019</v>
      </c>
      <c r="D2" s="504"/>
      <c r="E2" s="80"/>
    </row>
    <row r="3" spans="1:5" s="6" customFormat="1" x14ac:dyDescent="0.3">
      <c r="A3" s="65" t="s">
        <v>139</v>
      </c>
      <c r="B3" s="63"/>
      <c r="C3" s="138"/>
      <c r="D3" s="138"/>
      <c r="E3" s="80"/>
    </row>
    <row r="4" spans="1:5" s="6" customFormat="1" x14ac:dyDescent="0.3">
      <c r="A4" s="65"/>
      <c r="B4" s="65"/>
      <c r="C4" s="138"/>
      <c r="D4" s="138"/>
      <c r="E4" s="80"/>
    </row>
    <row r="5" spans="1:5" x14ac:dyDescent="0.3">
      <c r="A5" s="66" t="str">
        <f>'ფორმა N2'!A4</f>
        <v>ანგარიშვალდებული პირის დასახელება:</v>
      </c>
      <c r="B5" s="66"/>
      <c r="C5" s="65"/>
      <c r="D5" s="65"/>
      <c r="E5" s="81"/>
    </row>
    <row r="6" spans="1:5" x14ac:dyDescent="0.3">
      <c r="A6" s="382" t="str">
        <f>'ფორმა N1'!A5</f>
        <v>პ/გ ”საქართველოს რესპუბლიკური პარტია”</v>
      </c>
      <c r="B6" s="69"/>
      <c r="C6" s="70"/>
      <c r="D6" s="70"/>
      <c r="E6" s="81"/>
    </row>
    <row r="7" spans="1:5" x14ac:dyDescent="0.3">
      <c r="A7" s="66"/>
      <c r="B7" s="66"/>
      <c r="C7" s="65"/>
      <c r="D7" s="65"/>
      <c r="E7" s="81"/>
    </row>
    <row r="8" spans="1:5" s="6" customFormat="1" x14ac:dyDescent="0.3">
      <c r="A8" s="137"/>
      <c r="B8" s="137"/>
      <c r="C8" s="67"/>
      <c r="D8" s="67"/>
      <c r="E8" s="80"/>
    </row>
    <row r="9" spans="1:5" s="6" customFormat="1" ht="30" x14ac:dyDescent="0.3">
      <c r="A9" s="78" t="s">
        <v>64</v>
      </c>
      <c r="B9" s="78" t="s">
        <v>311</v>
      </c>
      <c r="C9" s="68" t="s">
        <v>10</v>
      </c>
      <c r="D9" s="68" t="s">
        <v>9</v>
      </c>
      <c r="E9" s="80"/>
    </row>
    <row r="10" spans="1:5" s="9" customFormat="1" ht="18" x14ac:dyDescent="0.2">
      <c r="A10" s="87" t="s">
        <v>307</v>
      </c>
      <c r="B10" s="87"/>
      <c r="C10" s="4"/>
      <c r="D10" s="4"/>
      <c r="E10" s="82"/>
    </row>
    <row r="11" spans="1:5" s="10" customFormat="1" x14ac:dyDescent="0.2">
      <c r="A11" s="87" t="s">
        <v>308</v>
      </c>
      <c r="B11" s="87"/>
      <c r="C11" s="4"/>
      <c r="D11" s="4"/>
      <c r="E11" s="83"/>
    </row>
    <row r="12" spans="1:5" s="10" customFormat="1" x14ac:dyDescent="0.2">
      <c r="A12" s="76" t="s">
        <v>265</v>
      </c>
      <c r="B12" s="76"/>
      <c r="C12" s="4"/>
      <c r="D12" s="4"/>
      <c r="E12" s="83"/>
    </row>
    <row r="13" spans="1:5" s="10" customFormat="1" x14ac:dyDescent="0.2">
      <c r="A13" s="76" t="s">
        <v>265</v>
      </c>
      <c r="B13" s="76"/>
      <c r="C13" s="4"/>
      <c r="D13" s="4"/>
      <c r="E13" s="83"/>
    </row>
    <row r="14" spans="1:5" s="10" customFormat="1" x14ac:dyDescent="0.2">
      <c r="A14" s="76" t="s">
        <v>265</v>
      </c>
      <c r="B14" s="76"/>
      <c r="C14" s="4"/>
      <c r="D14" s="4"/>
      <c r="E14" s="83"/>
    </row>
    <row r="15" spans="1:5" s="10" customFormat="1" x14ac:dyDescent="0.2">
      <c r="A15" s="76" t="s">
        <v>265</v>
      </c>
      <c r="B15" s="76"/>
      <c r="C15" s="4"/>
      <c r="D15" s="4"/>
      <c r="E15" s="83"/>
    </row>
    <row r="16" spans="1:5" s="10" customFormat="1" x14ac:dyDescent="0.2">
      <c r="A16" s="76" t="s">
        <v>265</v>
      </c>
      <c r="B16" s="76"/>
      <c r="C16" s="4"/>
      <c r="D16" s="4"/>
      <c r="E16" s="83"/>
    </row>
    <row r="17" spans="1:5" s="10" customFormat="1" ht="17.25" customHeight="1" x14ac:dyDescent="0.2">
      <c r="A17" s="87" t="s">
        <v>309</v>
      </c>
      <c r="B17" s="76"/>
      <c r="C17" s="4"/>
      <c r="D17" s="4"/>
      <c r="E17" s="83"/>
    </row>
    <row r="18" spans="1:5" s="10" customFormat="1" ht="18" customHeight="1" x14ac:dyDescent="0.2">
      <c r="A18" s="87" t="s">
        <v>310</v>
      </c>
      <c r="B18" s="76"/>
      <c r="C18" s="4"/>
      <c r="D18" s="4"/>
      <c r="E18" s="83"/>
    </row>
    <row r="19" spans="1:5" s="10" customFormat="1" x14ac:dyDescent="0.2">
      <c r="A19" s="76" t="s">
        <v>265</v>
      </c>
      <c r="B19" s="76"/>
      <c r="C19" s="4"/>
      <c r="D19" s="4"/>
      <c r="E19" s="83"/>
    </row>
    <row r="20" spans="1:5" s="10" customFormat="1" x14ac:dyDescent="0.2">
      <c r="A20" s="76" t="s">
        <v>265</v>
      </c>
      <c r="B20" s="76"/>
      <c r="C20" s="4"/>
      <c r="D20" s="4"/>
      <c r="E20" s="83"/>
    </row>
    <row r="21" spans="1:5" s="10" customFormat="1" x14ac:dyDescent="0.2">
      <c r="A21" s="76" t="s">
        <v>265</v>
      </c>
      <c r="B21" s="76"/>
      <c r="C21" s="4"/>
      <c r="D21" s="4"/>
      <c r="E21" s="83"/>
    </row>
    <row r="22" spans="1:5" s="10" customFormat="1" x14ac:dyDescent="0.2">
      <c r="A22" s="76" t="s">
        <v>265</v>
      </c>
      <c r="B22" s="76"/>
      <c r="C22" s="4"/>
      <c r="D22" s="4"/>
      <c r="E22" s="83"/>
    </row>
    <row r="23" spans="1:5" s="10" customFormat="1" x14ac:dyDescent="0.2">
      <c r="A23" s="76" t="s">
        <v>265</v>
      </c>
      <c r="B23" s="76"/>
      <c r="C23" s="4"/>
      <c r="D23" s="4"/>
      <c r="E23" s="83"/>
    </row>
    <row r="24" spans="1:5" s="3" customFormat="1" x14ac:dyDescent="0.2">
      <c r="A24" s="77"/>
      <c r="B24" s="77"/>
      <c r="C24" s="4"/>
      <c r="D24" s="4"/>
      <c r="E24" s="84"/>
    </row>
    <row r="25" spans="1:5" x14ac:dyDescent="0.3">
      <c r="A25" s="88"/>
      <c r="B25" s="88" t="s">
        <v>313</v>
      </c>
      <c r="C25" s="75">
        <f>SUM(C10:C24)</f>
        <v>0</v>
      </c>
      <c r="D25" s="75">
        <f>SUM(D10:D24)</f>
        <v>0</v>
      </c>
      <c r="E25" s="85"/>
    </row>
    <row r="26" spans="1:5" x14ac:dyDescent="0.3">
      <c r="A26" s="41"/>
      <c r="B26" s="41"/>
    </row>
    <row r="27" spans="1:5" x14ac:dyDescent="0.3">
      <c r="A27" s="2" t="s">
        <v>393</v>
      </c>
      <c r="E27" s="5"/>
    </row>
    <row r="28" spans="1:5" x14ac:dyDescent="0.3">
      <c r="A28" s="2" t="s">
        <v>388</v>
      </c>
    </row>
    <row r="29" spans="1:5" x14ac:dyDescent="0.3">
      <c r="A29" s="175" t="s">
        <v>389</v>
      </c>
    </row>
    <row r="30" spans="1:5" x14ac:dyDescent="0.3">
      <c r="A30" s="175"/>
    </row>
    <row r="31" spans="1:5" x14ac:dyDescent="0.3">
      <c r="A31" s="175" t="s">
        <v>330</v>
      </c>
    </row>
    <row r="32" spans="1:5" s="22" customFormat="1" ht="12.75" x14ac:dyDescent="0.2"/>
    <row r="33" spans="1:9" x14ac:dyDescent="0.3">
      <c r="A33" s="62" t="s">
        <v>107</v>
      </c>
      <c r="E33" s="5"/>
    </row>
    <row r="34" spans="1:9" x14ac:dyDescent="0.3">
      <c r="E34"/>
      <c r="F34"/>
      <c r="G34"/>
      <c r="H34"/>
      <c r="I34"/>
    </row>
    <row r="35" spans="1:9" x14ac:dyDescent="0.3">
      <c r="D35" s="12"/>
      <c r="E35"/>
      <c r="F35"/>
      <c r="G35"/>
      <c r="H35"/>
      <c r="I35"/>
    </row>
    <row r="36" spans="1:9" x14ac:dyDescent="0.3">
      <c r="A36" s="62"/>
      <c r="B36" s="62" t="s">
        <v>258</v>
      </c>
      <c r="D36" s="12"/>
      <c r="E36"/>
      <c r="F36"/>
      <c r="G36"/>
      <c r="H36"/>
      <c r="I36"/>
    </row>
    <row r="37" spans="1:9" x14ac:dyDescent="0.3">
      <c r="B37" s="2" t="s">
        <v>257</v>
      </c>
      <c r="D37" s="12"/>
      <c r="E37"/>
      <c r="F37"/>
      <c r="G37"/>
      <c r="H37"/>
      <c r="I37"/>
    </row>
    <row r="38" spans="1:9" customFormat="1" ht="12.75" x14ac:dyDescent="0.2">
      <c r="A38" s="59"/>
      <c r="B38" s="59" t="s">
        <v>138</v>
      </c>
    </row>
    <row r="39" spans="1:9" s="22" customFormat="1" ht="12.75" x14ac:dyDescent="0.2"/>
  </sheetData>
  <mergeCells count="2">
    <mergeCell ref="C1:D1"/>
    <mergeCell ref="C2:D2"/>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zoomScale="80" zoomScaleNormal="100" zoomScaleSheetLayoutView="80" workbookViewId="0">
      <selection activeCell="A5" sqref="A5"/>
    </sheetView>
  </sheetViews>
  <sheetFormatPr defaultRowHeight="12.75" x14ac:dyDescent="0.2"/>
  <cols>
    <col min="1" max="1" width="5.42578125" style="160" customWidth="1"/>
    <col min="2" max="2" width="20.85546875" style="160" customWidth="1"/>
    <col min="3" max="3" width="26" style="160" customWidth="1"/>
    <col min="4" max="4" width="17" style="160" customWidth="1"/>
    <col min="5" max="5" width="18.140625" style="160" customWidth="1"/>
    <col min="6" max="6" width="14.7109375" style="160" customWidth="1"/>
    <col min="7" max="7" width="15.5703125" style="160" customWidth="1"/>
    <col min="8" max="8" width="14.7109375" style="160" customWidth="1"/>
    <col min="9" max="9" width="29.7109375" style="160" customWidth="1"/>
    <col min="10" max="10" width="0" style="160" hidden="1" customWidth="1"/>
    <col min="11" max="16384" width="9.140625" style="160"/>
  </cols>
  <sheetData>
    <row r="1" spans="1:10" ht="15" x14ac:dyDescent="0.3">
      <c r="A1" s="63" t="s">
        <v>430</v>
      </c>
      <c r="B1" s="63"/>
      <c r="C1" s="66"/>
      <c r="D1" s="66"/>
      <c r="E1" s="66"/>
      <c r="F1" s="66"/>
      <c r="G1" s="224"/>
      <c r="H1" s="224"/>
      <c r="I1" s="506" t="s">
        <v>109</v>
      </c>
      <c r="J1" s="506"/>
    </row>
    <row r="2" spans="1:10" ht="15" x14ac:dyDescent="0.3">
      <c r="A2" s="65" t="s">
        <v>139</v>
      </c>
      <c r="B2" s="63"/>
      <c r="C2" s="66"/>
      <c r="D2" s="66"/>
      <c r="E2" s="66"/>
      <c r="F2" s="66"/>
      <c r="G2" s="224"/>
      <c r="H2" s="224"/>
      <c r="I2" s="504" t="str">
        <f>'ფორმა N1'!L2</f>
        <v>01.01.2019-31.12.2019</v>
      </c>
      <c r="J2" s="504"/>
    </row>
    <row r="3" spans="1:10" ht="15" x14ac:dyDescent="0.3">
      <c r="A3" s="65"/>
      <c r="B3" s="65"/>
      <c r="C3" s="63"/>
      <c r="D3" s="63"/>
      <c r="E3" s="63"/>
      <c r="F3" s="63"/>
      <c r="G3" s="224"/>
      <c r="H3" s="224"/>
      <c r="I3" s="224"/>
    </row>
    <row r="4" spans="1:10" ht="15" x14ac:dyDescent="0.3">
      <c r="A4" s="66" t="s">
        <v>261</v>
      </c>
      <c r="B4" s="66"/>
      <c r="C4" s="66"/>
      <c r="D4" s="66"/>
      <c r="E4" s="66"/>
      <c r="F4" s="66"/>
      <c r="G4" s="65"/>
      <c r="H4" s="65"/>
      <c r="I4" s="65"/>
    </row>
    <row r="5" spans="1:10" ht="15" x14ac:dyDescent="0.3">
      <c r="A5" s="382" t="str">
        <f>'ფორმა N1'!A5</f>
        <v>პ/გ ”საქართველოს რესპუბლიკური პარტია”</v>
      </c>
      <c r="B5" s="69"/>
      <c r="C5" s="69"/>
      <c r="D5" s="69"/>
      <c r="E5" s="69"/>
      <c r="F5" s="69"/>
      <c r="G5" s="70"/>
      <c r="H5" s="70"/>
      <c r="I5" s="70"/>
    </row>
    <row r="6" spans="1:10" ht="15" x14ac:dyDescent="0.3">
      <c r="A6" s="66"/>
      <c r="B6" s="66"/>
      <c r="C6" s="66"/>
      <c r="D6" s="66"/>
      <c r="E6" s="66"/>
      <c r="F6" s="66"/>
      <c r="G6" s="65"/>
      <c r="H6" s="65"/>
      <c r="I6" s="65"/>
    </row>
    <row r="7" spans="1:10" ht="15" x14ac:dyDescent="0.2">
      <c r="A7" s="223"/>
      <c r="B7" s="223"/>
      <c r="C7" s="223"/>
      <c r="D7" s="223"/>
      <c r="E7" s="223"/>
      <c r="F7" s="223"/>
      <c r="G7" s="67"/>
      <c r="H7" s="67"/>
      <c r="I7" s="67"/>
    </row>
    <row r="8" spans="1:10" ht="45" x14ac:dyDescent="0.2">
      <c r="A8" s="79" t="s">
        <v>64</v>
      </c>
      <c r="B8" s="79" t="s">
        <v>318</v>
      </c>
      <c r="C8" s="79" t="s">
        <v>319</v>
      </c>
      <c r="D8" s="79" t="s">
        <v>226</v>
      </c>
      <c r="E8" s="79" t="s">
        <v>323</v>
      </c>
      <c r="F8" s="79" t="s">
        <v>327</v>
      </c>
      <c r="G8" s="68" t="s">
        <v>10</v>
      </c>
      <c r="H8" s="68" t="s">
        <v>9</v>
      </c>
      <c r="I8" s="68" t="s">
        <v>368</v>
      </c>
      <c r="J8" s="192" t="s">
        <v>326</v>
      </c>
    </row>
    <row r="9" spans="1:10" ht="15" x14ac:dyDescent="0.2">
      <c r="A9" s="87">
        <v>1</v>
      </c>
      <c r="B9" s="87"/>
      <c r="C9" s="87"/>
      <c r="D9" s="87"/>
      <c r="E9" s="87"/>
      <c r="F9" s="87"/>
      <c r="G9" s="4"/>
      <c r="H9" s="4"/>
      <c r="I9" s="4"/>
      <c r="J9" s="192" t="s">
        <v>0</v>
      </c>
    </row>
    <row r="10" spans="1:10" ht="15" x14ac:dyDescent="0.2">
      <c r="A10" s="87">
        <v>2</v>
      </c>
      <c r="B10" s="87"/>
      <c r="C10" s="87"/>
      <c r="D10" s="87"/>
      <c r="E10" s="87"/>
      <c r="F10" s="87"/>
      <c r="G10" s="4"/>
      <c r="H10" s="4"/>
      <c r="I10" s="4"/>
    </row>
    <row r="11" spans="1:10" ht="15" x14ac:dyDescent="0.2">
      <c r="A11" s="87">
        <v>3</v>
      </c>
      <c r="B11" s="76"/>
      <c r="C11" s="76"/>
      <c r="D11" s="76"/>
      <c r="E11" s="76"/>
      <c r="F11" s="87"/>
      <c r="G11" s="4"/>
      <c r="H11" s="4"/>
      <c r="I11" s="4"/>
    </row>
    <row r="12" spans="1:10" ht="15" x14ac:dyDescent="0.2">
      <c r="A12" s="87">
        <v>4</v>
      </c>
      <c r="B12" s="76"/>
      <c r="C12" s="76"/>
      <c r="D12" s="76"/>
      <c r="E12" s="76"/>
      <c r="F12" s="87"/>
      <c r="G12" s="4"/>
      <c r="H12" s="4"/>
      <c r="I12" s="4"/>
    </row>
    <row r="13" spans="1:10" ht="15" x14ac:dyDescent="0.2">
      <c r="A13" s="87">
        <v>5</v>
      </c>
      <c r="B13" s="76"/>
      <c r="C13" s="76"/>
      <c r="D13" s="76"/>
      <c r="E13" s="76"/>
      <c r="F13" s="87"/>
      <c r="G13" s="4"/>
      <c r="H13" s="4"/>
      <c r="I13" s="4"/>
    </row>
    <row r="14" spans="1:10" ht="15" x14ac:dyDescent="0.2">
      <c r="A14" s="87">
        <v>6</v>
      </c>
      <c r="B14" s="76"/>
      <c r="C14" s="76"/>
      <c r="D14" s="76"/>
      <c r="E14" s="76"/>
      <c r="F14" s="87"/>
      <c r="G14" s="4"/>
      <c r="H14" s="4"/>
      <c r="I14" s="4"/>
    </row>
    <row r="15" spans="1:10" ht="15" x14ac:dyDescent="0.2">
      <c r="A15" s="87">
        <v>7</v>
      </c>
      <c r="B15" s="76"/>
      <c r="C15" s="76"/>
      <c r="D15" s="76"/>
      <c r="E15" s="76"/>
      <c r="F15" s="87"/>
      <c r="G15" s="4"/>
      <c r="H15" s="4"/>
      <c r="I15" s="4"/>
    </row>
    <row r="16" spans="1:10" ht="15" x14ac:dyDescent="0.2">
      <c r="A16" s="87">
        <v>8</v>
      </c>
      <c r="B16" s="76"/>
      <c r="C16" s="76"/>
      <c r="D16" s="76"/>
      <c r="E16" s="76"/>
      <c r="F16" s="87"/>
      <c r="G16" s="4"/>
      <c r="H16" s="4"/>
      <c r="I16" s="4"/>
    </row>
    <row r="17" spans="1:9" ht="15" x14ac:dyDescent="0.2">
      <c r="A17" s="87">
        <v>9</v>
      </c>
      <c r="B17" s="76"/>
      <c r="C17" s="76"/>
      <c r="D17" s="76"/>
      <c r="E17" s="76"/>
      <c r="F17" s="87"/>
      <c r="G17" s="4"/>
      <c r="H17" s="4"/>
      <c r="I17" s="4"/>
    </row>
    <row r="18" spans="1:9" ht="15" x14ac:dyDescent="0.2">
      <c r="A18" s="87">
        <v>10</v>
      </c>
      <c r="B18" s="76"/>
      <c r="C18" s="76"/>
      <c r="D18" s="76"/>
      <c r="E18" s="76"/>
      <c r="F18" s="87"/>
      <c r="G18" s="4"/>
      <c r="H18" s="4"/>
      <c r="I18" s="4"/>
    </row>
    <row r="19" spans="1:9" ht="15" x14ac:dyDescent="0.2">
      <c r="A19" s="87">
        <v>11</v>
      </c>
      <c r="B19" s="76"/>
      <c r="C19" s="76"/>
      <c r="D19" s="76"/>
      <c r="E19" s="76"/>
      <c r="F19" s="87"/>
      <c r="G19" s="4"/>
      <c r="H19" s="4"/>
      <c r="I19" s="4"/>
    </row>
    <row r="20" spans="1:9" ht="15" x14ac:dyDescent="0.2">
      <c r="A20" s="87">
        <v>12</v>
      </c>
      <c r="B20" s="76"/>
      <c r="C20" s="76"/>
      <c r="D20" s="76"/>
      <c r="E20" s="76"/>
      <c r="F20" s="87"/>
      <c r="G20" s="4"/>
      <c r="H20" s="4"/>
      <c r="I20" s="4"/>
    </row>
    <row r="21" spans="1:9" ht="15" x14ac:dyDescent="0.2">
      <c r="A21" s="87">
        <v>13</v>
      </c>
      <c r="B21" s="76"/>
      <c r="C21" s="76"/>
      <c r="D21" s="76"/>
      <c r="E21" s="76"/>
      <c r="F21" s="87"/>
      <c r="G21" s="4"/>
      <c r="H21" s="4"/>
      <c r="I21" s="4"/>
    </row>
    <row r="22" spans="1:9" ht="15" x14ac:dyDescent="0.2">
      <c r="A22" s="87">
        <v>14</v>
      </c>
      <c r="B22" s="76"/>
      <c r="C22" s="76"/>
      <c r="D22" s="76"/>
      <c r="E22" s="76"/>
      <c r="F22" s="87"/>
      <c r="G22" s="4"/>
      <c r="H22" s="4"/>
      <c r="I22" s="4"/>
    </row>
    <row r="23" spans="1:9" ht="15" x14ac:dyDescent="0.2">
      <c r="A23" s="87">
        <v>15</v>
      </c>
      <c r="B23" s="76"/>
      <c r="C23" s="76"/>
      <c r="D23" s="76"/>
      <c r="E23" s="76"/>
      <c r="F23" s="87"/>
      <c r="G23" s="4"/>
      <c r="H23" s="4"/>
      <c r="I23" s="4"/>
    </row>
    <row r="24" spans="1:9" ht="15" x14ac:dyDescent="0.2">
      <c r="A24" s="76" t="s">
        <v>263</v>
      </c>
      <c r="B24" s="76"/>
      <c r="C24" s="76"/>
      <c r="D24" s="76"/>
      <c r="E24" s="76"/>
      <c r="F24" s="87"/>
      <c r="G24" s="4"/>
      <c r="H24" s="4"/>
      <c r="I24" s="4"/>
    </row>
    <row r="25" spans="1:9" ht="15" x14ac:dyDescent="0.3">
      <c r="A25" s="76"/>
      <c r="B25" s="88"/>
      <c r="C25" s="88"/>
      <c r="D25" s="88"/>
      <c r="E25" s="88"/>
      <c r="F25" s="76" t="s">
        <v>413</v>
      </c>
      <c r="G25" s="75">
        <f>SUM(G9:G24)</f>
        <v>0</v>
      </c>
      <c r="H25" s="75">
        <f>SUM(H9:H24)</f>
        <v>0</v>
      </c>
      <c r="I25" s="75">
        <f>SUM(I9:I24)</f>
        <v>0</v>
      </c>
    </row>
    <row r="26" spans="1:9" ht="15" x14ac:dyDescent="0.3">
      <c r="A26" s="190"/>
      <c r="B26" s="190"/>
      <c r="C26" s="190"/>
      <c r="D26" s="190"/>
      <c r="E26" s="190"/>
      <c r="F26" s="190"/>
      <c r="G26" s="190"/>
      <c r="H26" s="159"/>
      <c r="I26" s="159"/>
    </row>
    <row r="27" spans="1:9" ht="15" x14ac:dyDescent="0.3">
      <c r="A27" s="191" t="s">
        <v>431</v>
      </c>
      <c r="B27" s="191"/>
      <c r="C27" s="190"/>
      <c r="D27" s="190"/>
      <c r="E27" s="190"/>
      <c r="F27" s="190"/>
      <c r="G27" s="190"/>
      <c r="H27" s="159"/>
      <c r="I27" s="159"/>
    </row>
    <row r="28" spans="1:9" ht="15" x14ac:dyDescent="0.3">
      <c r="A28" s="191"/>
      <c r="B28" s="191"/>
      <c r="C28" s="190"/>
      <c r="D28" s="190"/>
      <c r="E28" s="190"/>
      <c r="F28" s="190"/>
      <c r="G28" s="190"/>
      <c r="H28" s="159"/>
      <c r="I28" s="159"/>
    </row>
    <row r="29" spans="1:9" ht="15" x14ac:dyDescent="0.3">
      <c r="A29" s="191"/>
      <c r="B29" s="191"/>
      <c r="C29" s="159"/>
      <c r="D29" s="159"/>
      <c r="E29" s="159"/>
      <c r="F29" s="159"/>
      <c r="G29" s="159"/>
      <c r="H29" s="159"/>
      <c r="I29" s="159"/>
    </row>
    <row r="30" spans="1:9" ht="15" x14ac:dyDescent="0.3">
      <c r="A30" s="191"/>
      <c r="B30" s="191"/>
      <c r="C30" s="159"/>
      <c r="D30" s="159"/>
      <c r="E30" s="159"/>
      <c r="F30" s="159"/>
      <c r="G30" s="159"/>
      <c r="H30" s="159"/>
      <c r="I30" s="159"/>
    </row>
    <row r="31" spans="1:9" x14ac:dyDescent="0.2">
      <c r="A31" s="187"/>
      <c r="B31" s="187"/>
      <c r="C31" s="187"/>
      <c r="D31" s="187"/>
      <c r="E31" s="187"/>
      <c r="F31" s="187"/>
      <c r="G31" s="187"/>
      <c r="H31" s="187"/>
      <c r="I31" s="187"/>
    </row>
    <row r="32" spans="1:9" ht="15" x14ac:dyDescent="0.3">
      <c r="A32" s="165" t="s">
        <v>107</v>
      </c>
      <c r="B32" s="165"/>
      <c r="C32" s="159"/>
      <c r="D32" s="159"/>
      <c r="E32" s="159"/>
      <c r="F32" s="159"/>
      <c r="G32" s="159"/>
      <c r="H32" s="159"/>
      <c r="I32" s="159"/>
    </row>
    <row r="33" spans="1:9" ht="15" x14ac:dyDescent="0.3">
      <c r="A33" s="159"/>
      <c r="B33" s="159"/>
      <c r="C33" s="159"/>
      <c r="D33" s="159"/>
      <c r="E33" s="159"/>
      <c r="F33" s="159"/>
      <c r="G33" s="159"/>
      <c r="H33" s="159"/>
      <c r="I33" s="159"/>
    </row>
    <row r="34" spans="1:9" ht="15" x14ac:dyDescent="0.3">
      <c r="A34" s="159"/>
      <c r="B34" s="159"/>
      <c r="C34" s="159"/>
      <c r="D34" s="159"/>
      <c r="E34" s="163"/>
      <c r="F34" s="163"/>
      <c r="G34" s="163"/>
      <c r="H34" s="159"/>
      <c r="I34" s="159"/>
    </row>
    <row r="35" spans="1:9" ht="15" x14ac:dyDescent="0.3">
      <c r="A35" s="165"/>
      <c r="B35" s="165"/>
      <c r="C35" s="165" t="s">
        <v>367</v>
      </c>
      <c r="D35" s="165"/>
      <c r="E35" s="165"/>
      <c r="F35" s="165"/>
      <c r="G35" s="165"/>
      <c r="H35" s="159"/>
      <c r="I35" s="159"/>
    </row>
    <row r="36" spans="1:9" ht="15" x14ac:dyDescent="0.3">
      <c r="A36" s="159"/>
      <c r="B36" s="159"/>
      <c r="C36" s="159" t="s">
        <v>366</v>
      </c>
      <c r="D36" s="159"/>
      <c r="E36" s="159"/>
      <c r="F36" s="159"/>
      <c r="G36" s="159"/>
      <c r="H36" s="159"/>
      <c r="I36" s="159"/>
    </row>
    <row r="37" spans="1:9" x14ac:dyDescent="0.2">
      <c r="A37" s="167"/>
      <c r="B37" s="167"/>
      <c r="C37" s="167" t="s">
        <v>138</v>
      </c>
      <c r="D37" s="167"/>
      <c r="E37" s="167"/>
      <c r="F37" s="167"/>
      <c r="G37" s="167"/>
    </row>
  </sheetData>
  <mergeCells count="2">
    <mergeCell ref="I1:J1"/>
    <mergeCell ref="I2:J2"/>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BreakPreview" zoomScale="80" zoomScaleNormal="100" zoomScaleSheetLayoutView="80" workbookViewId="0">
      <selection activeCell="A5" sqref="A5"/>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6" width="15.140625" customWidth="1"/>
    <col min="7" max="7" width="15" customWidth="1"/>
    <col min="8" max="8" width="12" customWidth="1"/>
  </cols>
  <sheetData>
    <row r="1" spans="1:9" ht="15" x14ac:dyDescent="0.3">
      <c r="A1" s="63" t="s">
        <v>432</v>
      </c>
      <c r="B1" s="66"/>
      <c r="C1" s="66"/>
      <c r="D1" s="66"/>
      <c r="E1" s="66"/>
      <c r="F1" s="66"/>
      <c r="G1" s="506" t="s">
        <v>109</v>
      </c>
      <c r="H1" s="506"/>
      <c r="I1" s="318"/>
    </row>
    <row r="2" spans="1:9" ht="15" x14ac:dyDescent="0.3">
      <c r="A2" s="65" t="s">
        <v>139</v>
      </c>
      <c r="B2" s="66"/>
      <c r="C2" s="66"/>
      <c r="D2" s="66"/>
      <c r="E2" s="66"/>
      <c r="F2" s="66"/>
      <c r="G2" s="504" t="str">
        <f>'ფორმა N1'!L2</f>
        <v>01.01.2019-31.12.2019</v>
      </c>
      <c r="H2" s="504"/>
      <c r="I2" s="65"/>
    </row>
    <row r="3" spans="1:9" ht="15" x14ac:dyDescent="0.3">
      <c r="A3" s="65"/>
      <c r="B3" s="65"/>
      <c r="C3" s="65"/>
      <c r="D3" s="65"/>
      <c r="E3" s="65"/>
      <c r="F3" s="65"/>
      <c r="G3" s="224"/>
      <c r="H3" s="224"/>
      <c r="I3" s="318"/>
    </row>
    <row r="4" spans="1:9" ht="15" x14ac:dyDescent="0.3">
      <c r="A4" s="66" t="s">
        <v>261</v>
      </c>
      <c r="B4" s="66"/>
      <c r="C4" s="66"/>
      <c r="D4" s="66"/>
      <c r="E4" s="66"/>
      <c r="F4" s="66"/>
      <c r="G4" s="65"/>
      <c r="H4" s="65"/>
      <c r="I4" s="65"/>
    </row>
    <row r="5" spans="1:9" ht="15" x14ac:dyDescent="0.3">
      <c r="A5" s="382" t="str">
        <f>'ფორმა N1'!A5</f>
        <v>პ/გ ”საქართველოს რესპუბლიკური პარტია”</v>
      </c>
      <c r="B5" s="69"/>
      <c r="C5" s="69"/>
      <c r="D5" s="69"/>
      <c r="E5" s="69"/>
      <c r="F5" s="69"/>
      <c r="G5" s="70"/>
      <c r="H5" s="70"/>
      <c r="I5" s="70"/>
    </row>
    <row r="6" spans="1:9" ht="15" x14ac:dyDescent="0.3">
      <c r="A6" s="66"/>
      <c r="B6" s="66"/>
      <c r="C6" s="66"/>
      <c r="D6" s="66"/>
      <c r="E6" s="66"/>
      <c r="F6" s="66"/>
      <c r="G6" s="65"/>
      <c r="H6" s="65"/>
      <c r="I6" s="65"/>
    </row>
    <row r="7" spans="1:9" ht="15" x14ac:dyDescent="0.2">
      <c r="A7" s="223"/>
      <c r="B7" s="223"/>
      <c r="C7" s="223"/>
      <c r="D7" s="223"/>
      <c r="E7" s="223"/>
      <c r="F7" s="223"/>
      <c r="G7" s="67"/>
      <c r="H7" s="67"/>
      <c r="I7" s="318"/>
    </row>
    <row r="8" spans="1:9" ht="45" x14ac:dyDescent="0.2">
      <c r="A8" s="314" t="s">
        <v>64</v>
      </c>
      <c r="B8" s="68" t="s">
        <v>318</v>
      </c>
      <c r="C8" s="79" t="s">
        <v>319</v>
      </c>
      <c r="D8" s="79" t="s">
        <v>226</v>
      </c>
      <c r="E8" s="79" t="s">
        <v>322</v>
      </c>
      <c r="F8" s="79" t="s">
        <v>321</v>
      </c>
      <c r="G8" s="79" t="s">
        <v>363</v>
      </c>
      <c r="H8" s="68" t="s">
        <v>10</v>
      </c>
      <c r="I8" s="68" t="s">
        <v>9</v>
      </c>
    </row>
    <row r="9" spans="1:9" ht="15" x14ac:dyDescent="0.2">
      <c r="A9" s="315"/>
      <c r="B9" s="316"/>
      <c r="C9" s="87"/>
      <c r="D9" s="87"/>
      <c r="E9" s="87"/>
      <c r="F9" s="87"/>
      <c r="G9" s="87"/>
      <c r="H9" s="4"/>
      <c r="I9" s="4"/>
    </row>
    <row r="10" spans="1:9" ht="15" x14ac:dyDescent="0.2">
      <c r="A10" s="315"/>
      <c r="B10" s="316"/>
      <c r="C10" s="87"/>
      <c r="D10" s="87"/>
      <c r="E10" s="87"/>
      <c r="F10" s="87"/>
      <c r="G10" s="87"/>
      <c r="H10" s="4"/>
      <c r="I10" s="4"/>
    </row>
    <row r="11" spans="1:9" ht="15" x14ac:dyDescent="0.2">
      <c r="A11" s="315"/>
      <c r="B11" s="316"/>
      <c r="C11" s="76"/>
      <c r="D11" s="76"/>
      <c r="E11" s="76"/>
      <c r="F11" s="76"/>
      <c r="G11" s="76"/>
      <c r="H11" s="4"/>
      <c r="I11" s="4"/>
    </row>
    <row r="12" spans="1:9" ht="15" x14ac:dyDescent="0.2">
      <c r="A12" s="315"/>
      <c r="B12" s="316"/>
      <c r="C12" s="76"/>
      <c r="D12" s="76"/>
      <c r="E12" s="76"/>
      <c r="F12" s="76"/>
      <c r="G12" s="76"/>
      <c r="H12" s="4"/>
      <c r="I12" s="4"/>
    </row>
    <row r="13" spans="1:9" ht="15" x14ac:dyDescent="0.2">
      <c r="A13" s="315"/>
      <c r="B13" s="316"/>
      <c r="C13" s="76"/>
      <c r="D13" s="76"/>
      <c r="E13" s="76"/>
      <c r="F13" s="76"/>
      <c r="G13" s="76"/>
      <c r="H13" s="4"/>
      <c r="I13" s="4"/>
    </row>
    <row r="14" spans="1:9" ht="15" x14ac:dyDescent="0.2">
      <c r="A14" s="315"/>
      <c r="B14" s="316"/>
      <c r="C14" s="76"/>
      <c r="D14" s="76"/>
      <c r="E14" s="76"/>
      <c r="F14" s="76"/>
      <c r="G14" s="76"/>
      <c r="H14" s="4"/>
      <c r="I14" s="4"/>
    </row>
    <row r="15" spans="1:9" ht="15" x14ac:dyDescent="0.2">
      <c r="A15" s="315"/>
      <c r="B15" s="316"/>
      <c r="C15" s="76"/>
      <c r="D15" s="76"/>
      <c r="E15" s="76"/>
      <c r="F15" s="76"/>
      <c r="G15" s="76"/>
      <c r="H15" s="4"/>
      <c r="I15" s="4"/>
    </row>
    <row r="16" spans="1:9" ht="15" x14ac:dyDescent="0.2">
      <c r="A16" s="315"/>
      <c r="B16" s="316"/>
      <c r="C16" s="76"/>
      <c r="D16" s="76"/>
      <c r="E16" s="76"/>
      <c r="F16" s="76"/>
      <c r="G16" s="76"/>
      <c r="H16" s="4"/>
      <c r="I16" s="4"/>
    </row>
    <row r="17" spans="1:9" ht="15" x14ac:dyDescent="0.2">
      <c r="A17" s="315"/>
      <c r="B17" s="316"/>
      <c r="C17" s="76"/>
      <c r="D17" s="76"/>
      <c r="E17" s="76"/>
      <c r="F17" s="76"/>
      <c r="G17" s="76"/>
      <c r="H17" s="4"/>
      <c r="I17" s="4"/>
    </row>
    <row r="18" spans="1:9" ht="15" x14ac:dyDescent="0.2">
      <c r="A18" s="315"/>
      <c r="B18" s="316"/>
      <c r="C18" s="76"/>
      <c r="D18" s="76"/>
      <c r="E18" s="76"/>
      <c r="F18" s="76"/>
      <c r="G18" s="76"/>
      <c r="H18" s="4"/>
      <c r="I18" s="4"/>
    </row>
    <row r="19" spans="1:9" ht="15" x14ac:dyDescent="0.2">
      <c r="A19" s="315"/>
      <c r="B19" s="316"/>
      <c r="C19" s="76"/>
      <c r="D19" s="76"/>
      <c r="E19" s="76"/>
      <c r="F19" s="76"/>
      <c r="G19" s="76"/>
      <c r="H19" s="4"/>
      <c r="I19" s="4"/>
    </row>
    <row r="20" spans="1:9" ht="15" x14ac:dyDescent="0.2">
      <c r="A20" s="315"/>
      <c r="B20" s="316"/>
      <c r="C20" s="76"/>
      <c r="D20" s="76"/>
      <c r="E20" s="76"/>
      <c r="F20" s="76"/>
      <c r="G20" s="76"/>
      <c r="H20" s="4"/>
      <c r="I20" s="4"/>
    </row>
    <row r="21" spans="1:9" ht="15" x14ac:dyDescent="0.2">
      <c r="A21" s="315"/>
      <c r="B21" s="316"/>
      <c r="C21" s="76"/>
      <c r="D21" s="76"/>
      <c r="E21" s="76"/>
      <c r="F21" s="76"/>
      <c r="G21" s="76"/>
      <c r="H21" s="4"/>
      <c r="I21" s="4"/>
    </row>
    <row r="22" spans="1:9" ht="15" x14ac:dyDescent="0.2">
      <c r="A22" s="315"/>
      <c r="B22" s="316"/>
      <c r="C22" s="76"/>
      <c r="D22" s="76"/>
      <c r="E22" s="76"/>
      <c r="F22" s="76"/>
      <c r="G22" s="76"/>
      <c r="H22" s="4"/>
      <c r="I22" s="4"/>
    </row>
    <row r="23" spans="1:9" ht="15" x14ac:dyDescent="0.2">
      <c r="A23" s="315"/>
      <c r="B23" s="316"/>
      <c r="C23" s="76"/>
      <c r="D23" s="76"/>
      <c r="E23" s="76"/>
      <c r="F23" s="76"/>
      <c r="G23" s="76"/>
      <c r="H23" s="4"/>
      <c r="I23" s="4"/>
    </row>
    <row r="24" spans="1:9" ht="15" x14ac:dyDescent="0.2">
      <c r="A24" s="315"/>
      <c r="B24" s="316"/>
      <c r="C24" s="76"/>
      <c r="D24" s="76"/>
      <c r="E24" s="76"/>
      <c r="F24" s="76"/>
      <c r="G24" s="76"/>
      <c r="H24" s="4"/>
      <c r="I24" s="4"/>
    </row>
    <row r="25" spans="1:9" ht="15" x14ac:dyDescent="0.2">
      <c r="A25" s="315"/>
      <c r="B25" s="316"/>
      <c r="C25" s="76"/>
      <c r="D25" s="76"/>
      <c r="E25" s="76"/>
      <c r="F25" s="76"/>
      <c r="G25" s="76"/>
      <c r="H25" s="4"/>
      <c r="I25" s="4"/>
    </row>
    <row r="26" spans="1:9" ht="15" x14ac:dyDescent="0.2">
      <c r="A26" s="315"/>
      <c r="B26" s="316"/>
      <c r="C26" s="76"/>
      <c r="D26" s="76"/>
      <c r="E26" s="76"/>
      <c r="F26" s="76"/>
      <c r="G26" s="76"/>
      <c r="H26" s="4"/>
      <c r="I26" s="4"/>
    </row>
    <row r="27" spans="1:9" ht="15" x14ac:dyDescent="0.2">
      <c r="A27" s="315"/>
      <c r="B27" s="316"/>
      <c r="C27" s="76"/>
      <c r="D27" s="76"/>
      <c r="E27" s="76"/>
      <c r="F27" s="76"/>
      <c r="G27" s="76"/>
      <c r="H27" s="4"/>
      <c r="I27" s="4"/>
    </row>
    <row r="28" spans="1:9" ht="15" x14ac:dyDescent="0.2">
      <c r="A28" s="315"/>
      <c r="B28" s="316"/>
      <c r="C28" s="76"/>
      <c r="D28" s="76"/>
      <c r="E28" s="76"/>
      <c r="F28" s="76"/>
      <c r="G28" s="76"/>
      <c r="H28" s="4"/>
      <c r="I28" s="4"/>
    </row>
    <row r="29" spans="1:9" ht="15" x14ac:dyDescent="0.2">
      <c r="A29" s="315"/>
      <c r="B29" s="316"/>
      <c r="C29" s="76"/>
      <c r="D29" s="76"/>
      <c r="E29" s="76"/>
      <c r="F29" s="76"/>
      <c r="G29" s="76"/>
      <c r="H29" s="4"/>
      <c r="I29" s="4"/>
    </row>
    <row r="30" spans="1:9" ht="15" x14ac:dyDescent="0.2">
      <c r="A30" s="315"/>
      <c r="B30" s="316"/>
      <c r="C30" s="76"/>
      <c r="D30" s="76"/>
      <c r="E30" s="76"/>
      <c r="F30" s="76"/>
      <c r="G30" s="76"/>
      <c r="H30" s="4"/>
      <c r="I30" s="4"/>
    </row>
    <row r="31" spans="1:9" ht="15" x14ac:dyDescent="0.2">
      <c r="A31" s="315"/>
      <c r="B31" s="316"/>
      <c r="C31" s="76"/>
      <c r="D31" s="76"/>
      <c r="E31" s="76"/>
      <c r="F31" s="76"/>
      <c r="G31" s="76"/>
      <c r="H31" s="4"/>
      <c r="I31" s="4"/>
    </row>
    <row r="32" spans="1:9" ht="15" x14ac:dyDescent="0.2">
      <c r="A32" s="315"/>
      <c r="B32" s="316"/>
      <c r="C32" s="76"/>
      <c r="D32" s="76"/>
      <c r="E32" s="76"/>
      <c r="F32" s="76"/>
      <c r="G32" s="76"/>
      <c r="H32" s="4"/>
      <c r="I32" s="4"/>
    </row>
    <row r="33" spans="1:9" ht="15" x14ac:dyDescent="0.2">
      <c r="A33" s="315"/>
      <c r="B33" s="316"/>
      <c r="C33" s="76"/>
      <c r="D33" s="76"/>
      <c r="E33" s="76"/>
      <c r="F33" s="76"/>
      <c r="G33" s="76"/>
      <c r="H33" s="4"/>
      <c r="I33" s="4"/>
    </row>
    <row r="34" spans="1:9" ht="15" x14ac:dyDescent="0.3">
      <c r="A34" s="315"/>
      <c r="B34" s="317"/>
      <c r="C34" s="88"/>
      <c r="D34" s="88"/>
      <c r="E34" s="88"/>
      <c r="F34" s="88"/>
      <c r="G34" s="88" t="s">
        <v>317</v>
      </c>
      <c r="H34" s="75">
        <f>SUM(H9:H33)</f>
        <v>0</v>
      </c>
      <c r="I34" s="75">
        <f>SUM(I9:I33)</f>
        <v>0</v>
      </c>
    </row>
    <row r="35" spans="1:9" ht="15" x14ac:dyDescent="0.3">
      <c r="A35" s="41"/>
      <c r="B35" s="41"/>
      <c r="C35" s="41"/>
      <c r="D35" s="41"/>
      <c r="E35" s="41"/>
      <c r="F35" s="41"/>
      <c r="G35" s="2"/>
      <c r="H35" s="2"/>
    </row>
    <row r="36" spans="1:9" ht="15" x14ac:dyDescent="0.3">
      <c r="A36" s="175" t="s">
        <v>433</v>
      </c>
      <c r="B36" s="41"/>
      <c r="C36" s="41"/>
      <c r="D36" s="41"/>
      <c r="E36" s="41"/>
      <c r="F36" s="41"/>
      <c r="G36" s="2"/>
      <c r="H36" s="2"/>
    </row>
    <row r="37" spans="1:9" ht="15" x14ac:dyDescent="0.3">
      <c r="A37" s="175"/>
      <c r="B37" s="41"/>
      <c r="C37" s="41"/>
      <c r="D37" s="41"/>
      <c r="E37" s="41"/>
      <c r="F37" s="41"/>
      <c r="G37" s="2"/>
      <c r="H37" s="2"/>
    </row>
    <row r="38" spans="1:9" ht="15" x14ac:dyDescent="0.3">
      <c r="A38" s="175"/>
      <c r="B38" s="2"/>
      <c r="C38" s="2"/>
      <c r="D38" s="2"/>
      <c r="E38" s="2"/>
      <c r="F38" s="2"/>
      <c r="G38" s="2"/>
      <c r="H38" s="2"/>
    </row>
    <row r="39" spans="1:9" ht="15" x14ac:dyDescent="0.3">
      <c r="A39" s="175"/>
      <c r="B39" s="2"/>
      <c r="C39" s="2"/>
      <c r="D39" s="2"/>
      <c r="E39" s="2"/>
      <c r="F39" s="2"/>
      <c r="G39" s="2"/>
      <c r="H39" s="2"/>
    </row>
    <row r="40" spans="1:9" x14ac:dyDescent="0.2">
      <c r="A40" s="22"/>
      <c r="B40" s="22"/>
      <c r="C40" s="22"/>
      <c r="D40" s="22"/>
      <c r="E40" s="22"/>
      <c r="F40" s="22"/>
      <c r="G40" s="22"/>
      <c r="H40" s="22"/>
    </row>
    <row r="41" spans="1:9" ht="15" x14ac:dyDescent="0.3">
      <c r="A41" s="62" t="s">
        <v>107</v>
      </c>
      <c r="B41" s="2"/>
      <c r="C41" s="2"/>
      <c r="D41" s="2"/>
      <c r="E41" s="2"/>
      <c r="F41" s="2"/>
      <c r="G41" s="2"/>
      <c r="H41" s="2"/>
    </row>
    <row r="42" spans="1:9" ht="15" x14ac:dyDescent="0.3">
      <c r="A42" s="2"/>
      <c r="B42" s="2"/>
      <c r="C42" s="2"/>
      <c r="D42" s="2"/>
      <c r="E42" s="2"/>
      <c r="F42" s="2"/>
      <c r="G42" s="2"/>
      <c r="H42" s="2"/>
    </row>
    <row r="43" spans="1:9" ht="15" x14ac:dyDescent="0.3">
      <c r="A43" s="2"/>
      <c r="B43" s="2"/>
      <c r="C43" s="2"/>
      <c r="D43" s="2"/>
      <c r="E43" s="2"/>
      <c r="F43" s="2"/>
      <c r="G43" s="2"/>
      <c r="H43" s="12"/>
    </row>
    <row r="44" spans="1:9" ht="15" x14ac:dyDescent="0.3">
      <c r="A44" s="62"/>
      <c r="B44" s="62" t="s">
        <v>258</v>
      </c>
      <c r="C44" s="62"/>
      <c r="D44" s="62"/>
      <c r="E44" s="62"/>
      <c r="F44" s="62"/>
      <c r="G44" s="2"/>
      <c r="H44" s="12"/>
    </row>
    <row r="45" spans="1:9" ht="15" x14ac:dyDescent="0.3">
      <c r="A45" s="2"/>
      <c r="B45" s="2" t="s">
        <v>257</v>
      </c>
      <c r="C45" s="2"/>
      <c r="D45" s="2"/>
      <c r="E45" s="2"/>
      <c r="F45" s="2"/>
      <c r="G45" s="2"/>
      <c r="H45" s="12"/>
    </row>
    <row r="46" spans="1:9" x14ac:dyDescent="0.2">
      <c r="A46" s="59"/>
      <c r="B46" s="59" t="s">
        <v>138</v>
      </c>
      <c r="C46" s="59"/>
      <c r="D46" s="59"/>
      <c r="E46" s="59"/>
      <c r="F46" s="59"/>
    </row>
  </sheetData>
  <mergeCells count="2">
    <mergeCell ref="G1:H1"/>
    <mergeCell ref="G2:H2"/>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A5" sqref="A5"/>
    </sheetView>
  </sheetViews>
  <sheetFormatPr defaultRowHeight="12.75" x14ac:dyDescent="0.2"/>
  <cols>
    <col min="1" max="1" width="5.42578125" style="160" customWidth="1"/>
    <col min="2" max="2" width="13.140625" style="160" customWidth="1"/>
    <col min="3" max="3" width="15.140625" style="160" customWidth="1"/>
    <col min="4" max="4" width="18" style="160" customWidth="1"/>
    <col min="5" max="5" width="20.5703125" style="160" customWidth="1"/>
    <col min="6" max="6" width="21.28515625" style="160" customWidth="1"/>
    <col min="7" max="7" width="15.140625" style="160" customWidth="1"/>
    <col min="8" max="8" width="15.5703125" style="160" customWidth="1"/>
    <col min="9" max="9" width="13.42578125" style="160" customWidth="1"/>
    <col min="10" max="10" width="0" style="160" hidden="1" customWidth="1"/>
    <col min="11" max="16384" width="9.140625" style="160"/>
  </cols>
  <sheetData>
    <row r="1" spans="1:10" ht="15" x14ac:dyDescent="0.3">
      <c r="A1" s="63" t="s">
        <v>434</v>
      </c>
      <c r="B1" s="63"/>
      <c r="C1" s="66"/>
      <c r="D1" s="66"/>
      <c r="E1" s="66"/>
      <c r="F1" s="66"/>
      <c r="G1" s="506" t="s">
        <v>109</v>
      </c>
      <c r="H1" s="506"/>
    </row>
    <row r="2" spans="1:10" ht="15" x14ac:dyDescent="0.3">
      <c r="A2" s="65" t="s">
        <v>139</v>
      </c>
      <c r="B2" s="63"/>
      <c r="C2" s="66"/>
      <c r="D2" s="66"/>
      <c r="E2" s="66"/>
      <c r="F2" s="66"/>
      <c r="G2" s="504" t="str">
        <f>'ფორმა N1'!L2</f>
        <v>01.01.2019-31.12.2019</v>
      </c>
      <c r="H2" s="504"/>
    </row>
    <row r="3" spans="1:10" ht="15" x14ac:dyDescent="0.3">
      <c r="A3" s="65"/>
      <c r="B3" s="65"/>
      <c r="C3" s="65"/>
      <c r="D3" s="65"/>
      <c r="E3" s="65"/>
      <c r="F3" s="65"/>
      <c r="G3" s="224"/>
      <c r="H3" s="224"/>
    </row>
    <row r="4" spans="1:10" ht="15" x14ac:dyDescent="0.3">
      <c r="A4" s="66" t="s">
        <v>261</v>
      </c>
      <c r="B4" s="66"/>
      <c r="C4" s="66"/>
      <c r="D4" s="66"/>
      <c r="E4" s="66"/>
      <c r="F4" s="66"/>
      <c r="G4" s="65"/>
      <c r="H4" s="65"/>
    </row>
    <row r="5" spans="1:10" ht="15" x14ac:dyDescent="0.3">
      <c r="A5" s="382" t="str">
        <f>'ფორმა N1'!A5</f>
        <v>პ/გ ”საქართველოს რესპუბლიკური პარტია”</v>
      </c>
      <c r="B5" s="69"/>
      <c r="C5" s="69"/>
      <c r="D5" s="69"/>
      <c r="E5" s="69"/>
      <c r="F5" s="69"/>
      <c r="G5" s="70"/>
      <c r="H5" s="70"/>
    </row>
    <row r="6" spans="1:10" ht="15" x14ac:dyDescent="0.3">
      <c r="A6" s="66"/>
      <c r="B6" s="66"/>
      <c r="C6" s="66"/>
      <c r="D6" s="66"/>
      <c r="E6" s="66"/>
      <c r="F6" s="66"/>
      <c r="G6" s="65"/>
      <c r="H6" s="65"/>
    </row>
    <row r="7" spans="1:10" ht="15" x14ac:dyDescent="0.2">
      <c r="A7" s="223"/>
      <c r="B7" s="223"/>
      <c r="C7" s="223"/>
      <c r="D7" s="223"/>
      <c r="E7" s="223"/>
      <c r="F7" s="223"/>
      <c r="G7" s="67"/>
      <c r="H7" s="67"/>
    </row>
    <row r="8" spans="1:10" ht="30" x14ac:dyDescent="0.2">
      <c r="A8" s="79" t="s">
        <v>64</v>
      </c>
      <c r="B8" s="79" t="s">
        <v>318</v>
      </c>
      <c r="C8" s="79" t="s">
        <v>319</v>
      </c>
      <c r="D8" s="79" t="s">
        <v>226</v>
      </c>
      <c r="E8" s="79" t="s">
        <v>327</v>
      </c>
      <c r="F8" s="79" t="s">
        <v>320</v>
      </c>
      <c r="G8" s="68" t="s">
        <v>10</v>
      </c>
      <c r="H8" s="68" t="s">
        <v>9</v>
      </c>
      <c r="J8" s="192" t="s">
        <v>326</v>
      </c>
    </row>
    <row r="9" spans="1:10" ht="15" x14ac:dyDescent="0.2">
      <c r="A9" s="87"/>
      <c r="B9" s="87"/>
      <c r="C9" s="87"/>
      <c r="D9" s="87"/>
      <c r="E9" s="87"/>
      <c r="F9" s="87"/>
      <c r="G9" s="4"/>
      <c r="H9" s="4"/>
      <c r="J9" s="192" t="s">
        <v>0</v>
      </c>
    </row>
    <row r="10" spans="1:10" ht="15" x14ac:dyDescent="0.2">
      <c r="A10" s="87"/>
      <c r="B10" s="87"/>
      <c r="C10" s="87"/>
      <c r="D10" s="87"/>
      <c r="E10" s="87"/>
      <c r="F10" s="87"/>
      <c r="G10" s="4"/>
      <c r="H10" s="4"/>
    </row>
    <row r="11" spans="1:10" ht="15" x14ac:dyDescent="0.2">
      <c r="A11" s="76"/>
      <c r="B11" s="76"/>
      <c r="C11" s="76"/>
      <c r="D11" s="76"/>
      <c r="E11" s="76"/>
      <c r="F11" s="76"/>
      <c r="G11" s="4"/>
      <c r="H11" s="4"/>
    </row>
    <row r="12" spans="1:10" ht="15" x14ac:dyDescent="0.2">
      <c r="A12" s="76"/>
      <c r="B12" s="76"/>
      <c r="C12" s="76"/>
      <c r="D12" s="76"/>
      <c r="E12" s="76"/>
      <c r="F12" s="76"/>
      <c r="G12" s="4"/>
      <c r="H12" s="4"/>
    </row>
    <row r="13" spans="1:10" ht="15" x14ac:dyDescent="0.2">
      <c r="A13" s="76"/>
      <c r="B13" s="76"/>
      <c r="C13" s="76"/>
      <c r="D13" s="76"/>
      <c r="E13" s="76"/>
      <c r="F13" s="76"/>
      <c r="G13" s="4"/>
      <c r="H13" s="4"/>
    </row>
    <row r="14" spans="1:10" ht="15" x14ac:dyDescent="0.2">
      <c r="A14" s="76"/>
      <c r="B14" s="76"/>
      <c r="C14" s="76"/>
      <c r="D14" s="76"/>
      <c r="E14" s="76"/>
      <c r="F14" s="76"/>
      <c r="G14" s="4"/>
      <c r="H14" s="4"/>
    </row>
    <row r="15" spans="1:10" ht="15" x14ac:dyDescent="0.2">
      <c r="A15" s="76"/>
      <c r="B15" s="76"/>
      <c r="C15" s="76"/>
      <c r="D15" s="76"/>
      <c r="E15" s="76"/>
      <c r="F15" s="76"/>
      <c r="G15" s="4"/>
      <c r="H15" s="4"/>
    </row>
    <row r="16" spans="1:10" ht="15" x14ac:dyDescent="0.2">
      <c r="A16" s="76"/>
      <c r="B16" s="76"/>
      <c r="C16" s="76"/>
      <c r="D16" s="76"/>
      <c r="E16" s="76"/>
      <c r="F16" s="76"/>
      <c r="G16" s="4"/>
      <c r="H16" s="4"/>
    </row>
    <row r="17" spans="1:8" ht="15" x14ac:dyDescent="0.2">
      <c r="A17" s="76"/>
      <c r="B17" s="76"/>
      <c r="C17" s="76"/>
      <c r="D17" s="76"/>
      <c r="E17" s="76"/>
      <c r="F17" s="76"/>
      <c r="G17" s="4"/>
      <c r="H17" s="4"/>
    </row>
    <row r="18" spans="1:8" ht="15" x14ac:dyDescent="0.2">
      <c r="A18" s="76"/>
      <c r="B18" s="76"/>
      <c r="C18" s="76"/>
      <c r="D18" s="76"/>
      <c r="E18" s="76"/>
      <c r="F18" s="76"/>
      <c r="G18" s="4"/>
      <c r="H18" s="4"/>
    </row>
    <row r="19" spans="1:8" ht="15" x14ac:dyDescent="0.2">
      <c r="A19" s="76"/>
      <c r="B19" s="76"/>
      <c r="C19" s="76"/>
      <c r="D19" s="76"/>
      <c r="E19" s="76"/>
      <c r="F19" s="76"/>
      <c r="G19" s="4"/>
      <c r="H19" s="4"/>
    </row>
    <row r="20" spans="1:8" ht="15" x14ac:dyDescent="0.2">
      <c r="A20" s="76"/>
      <c r="B20" s="76"/>
      <c r="C20" s="76"/>
      <c r="D20" s="76"/>
      <c r="E20" s="76"/>
      <c r="F20" s="76"/>
      <c r="G20" s="4"/>
      <c r="H20" s="4"/>
    </row>
    <row r="21" spans="1:8" ht="15" x14ac:dyDescent="0.2">
      <c r="A21" s="76"/>
      <c r="B21" s="76"/>
      <c r="C21" s="76"/>
      <c r="D21" s="76"/>
      <c r="E21" s="76"/>
      <c r="F21" s="76"/>
      <c r="G21" s="4"/>
      <c r="H21" s="4"/>
    </row>
    <row r="22" spans="1:8" ht="15" x14ac:dyDescent="0.2">
      <c r="A22" s="76"/>
      <c r="B22" s="76"/>
      <c r="C22" s="76"/>
      <c r="D22" s="76"/>
      <c r="E22" s="76"/>
      <c r="F22" s="76"/>
      <c r="G22" s="4"/>
      <c r="H22" s="4"/>
    </row>
    <row r="23" spans="1:8" ht="15" x14ac:dyDescent="0.2">
      <c r="A23" s="76"/>
      <c r="B23" s="76"/>
      <c r="C23" s="76"/>
      <c r="D23" s="76"/>
      <c r="E23" s="76"/>
      <c r="F23" s="76"/>
      <c r="G23" s="4"/>
      <c r="H23" s="4"/>
    </row>
    <row r="24" spans="1:8" ht="15" x14ac:dyDescent="0.2">
      <c r="A24" s="76"/>
      <c r="B24" s="76"/>
      <c r="C24" s="76"/>
      <c r="D24" s="76"/>
      <c r="E24" s="76"/>
      <c r="F24" s="76"/>
      <c r="G24" s="4"/>
      <c r="H24" s="4"/>
    </row>
    <row r="25" spans="1:8" ht="15" x14ac:dyDescent="0.2">
      <c r="A25" s="76"/>
      <c r="B25" s="76"/>
      <c r="C25" s="76"/>
      <c r="D25" s="76"/>
      <c r="E25" s="76"/>
      <c r="F25" s="76"/>
      <c r="G25" s="4"/>
      <c r="H25" s="4"/>
    </row>
    <row r="26" spans="1:8" ht="15" x14ac:dyDescent="0.2">
      <c r="A26" s="76"/>
      <c r="B26" s="76"/>
      <c r="C26" s="76"/>
      <c r="D26" s="76"/>
      <c r="E26" s="76"/>
      <c r="F26" s="76"/>
      <c r="G26" s="4"/>
      <c r="H26" s="4"/>
    </row>
    <row r="27" spans="1:8" ht="15" x14ac:dyDescent="0.2">
      <c r="A27" s="76"/>
      <c r="B27" s="76"/>
      <c r="C27" s="76"/>
      <c r="D27" s="76"/>
      <c r="E27" s="76"/>
      <c r="F27" s="76"/>
      <c r="G27" s="4"/>
      <c r="H27" s="4"/>
    </row>
    <row r="28" spans="1:8" ht="15" x14ac:dyDescent="0.2">
      <c r="A28" s="76"/>
      <c r="B28" s="76"/>
      <c r="C28" s="76"/>
      <c r="D28" s="76"/>
      <c r="E28" s="76"/>
      <c r="F28" s="76"/>
      <c r="G28" s="4"/>
      <c r="H28" s="4"/>
    </row>
    <row r="29" spans="1:8" ht="15" x14ac:dyDescent="0.2">
      <c r="A29" s="76"/>
      <c r="B29" s="76"/>
      <c r="C29" s="76"/>
      <c r="D29" s="76"/>
      <c r="E29" s="76"/>
      <c r="F29" s="76"/>
      <c r="G29" s="4"/>
      <c r="H29" s="4"/>
    </row>
    <row r="30" spans="1:8" ht="15" x14ac:dyDescent="0.2">
      <c r="A30" s="76"/>
      <c r="B30" s="76"/>
      <c r="C30" s="76"/>
      <c r="D30" s="76"/>
      <c r="E30" s="76"/>
      <c r="F30" s="76"/>
      <c r="G30" s="4"/>
      <c r="H30" s="4"/>
    </row>
    <row r="31" spans="1:8" ht="15" x14ac:dyDescent="0.2">
      <c r="A31" s="76"/>
      <c r="B31" s="76"/>
      <c r="C31" s="76"/>
      <c r="D31" s="76"/>
      <c r="E31" s="76"/>
      <c r="F31" s="76"/>
      <c r="G31" s="4"/>
      <c r="H31" s="4"/>
    </row>
    <row r="32" spans="1:8" ht="15" x14ac:dyDescent="0.2">
      <c r="A32" s="76"/>
      <c r="B32" s="76"/>
      <c r="C32" s="76"/>
      <c r="D32" s="76"/>
      <c r="E32" s="76"/>
      <c r="F32" s="76"/>
      <c r="G32" s="4"/>
      <c r="H32" s="4"/>
    </row>
    <row r="33" spans="1:9" ht="15" x14ac:dyDescent="0.2">
      <c r="A33" s="76"/>
      <c r="B33" s="76"/>
      <c r="C33" s="76"/>
      <c r="D33" s="76"/>
      <c r="E33" s="76"/>
      <c r="F33" s="76"/>
      <c r="G33" s="4"/>
      <c r="H33" s="4"/>
    </row>
    <row r="34" spans="1:9" ht="15" x14ac:dyDescent="0.3">
      <c r="A34" s="76"/>
      <c r="B34" s="88"/>
      <c r="C34" s="88"/>
      <c r="D34" s="88"/>
      <c r="E34" s="88"/>
      <c r="F34" s="88" t="s">
        <v>325</v>
      </c>
      <c r="G34" s="75">
        <f>SUM(G9:G33)</f>
        <v>0</v>
      </c>
      <c r="H34" s="75">
        <f>SUM(H9:H33)</f>
        <v>0</v>
      </c>
    </row>
    <row r="35" spans="1:9" ht="15" x14ac:dyDescent="0.3">
      <c r="A35" s="190"/>
      <c r="B35" s="190"/>
      <c r="C35" s="190"/>
      <c r="D35" s="190"/>
      <c r="E35" s="190"/>
      <c r="F35" s="190"/>
      <c r="G35" s="190"/>
      <c r="H35" s="159"/>
      <c r="I35" s="159"/>
    </row>
    <row r="36" spans="1:9" ht="15" x14ac:dyDescent="0.3">
      <c r="A36" s="191" t="s">
        <v>435</v>
      </c>
      <c r="B36" s="191"/>
      <c r="C36" s="190"/>
      <c r="D36" s="190"/>
      <c r="E36" s="190"/>
      <c r="F36" s="190"/>
      <c r="G36" s="190"/>
      <c r="H36" s="159"/>
      <c r="I36" s="159"/>
    </row>
    <row r="37" spans="1:9" ht="15" x14ac:dyDescent="0.3">
      <c r="A37" s="191"/>
      <c r="B37" s="191"/>
      <c r="C37" s="190"/>
      <c r="D37" s="190"/>
      <c r="E37" s="190"/>
      <c r="F37" s="190"/>
      <c r="G37" s="190"/>
      <c r="H37" s="159"/>
      <c r="I37" s="159"/>
    </row>
    <row r="38" spans="1:9" ht="15" x14ac:dyDescent="0.3">
      <c r="A38" s="191"/>
      <c r="B38" s="191"/>
      <c r="C38" s="159"/>
      <c r="D38" s="159"/>
      <c r="E38" s="159"/>
      <c r="F38" s="159"/>
      <c r="G38" s="159"/>
      <c r="H38" s="159"/>
      <c r="I38" s="159"/>
    </row>
    <row r="39" spans="1:9" ht="15" x14ac:dyDescent="0.3">
      <c r="A39" s="191"/>
      <c r="B39" s="191"/>
      <c r="C39" s="159"/>
      <c r="D39" s="159"/>
      <c r="E39" s="159"/>
      <c r="F39" s="159"/>
      <c r="G39" s="159"/>
      <c r="H39" s="159"/>
      <c r="I39" s="159"/>
    </row>
    <row r="40" spans="1:9" x14ac:dyDescent="0.2">
      <c r="A40" s="187"/>
      <c r="B40" s="187"/>
      <c r="C40" s="187"/>
      <c r="D40" s="187"/>
      <c r="E40" s="187"/>
      <c r="F40" s="187"/>
      <c r="G40" s="187"/>
      <c r="H40" s="187"/>
      <c r="I40" s="187"/>
    </row>
    <row r="41" spans="1:9" ht="15" x14ac:dyDescent="0.3">
      <c r="A41" s="165" t="s">
        <v>107</v>
      </c>
      <c r="B41" s="165"/>
      <c r="C41" s="159"/>
      <c r="D41" s="159"/>
      <c r="E41" s="159"/>
      <c r="F41" s="159"/>
      <c r="G41" s="159"/>
      <c r="H41" s="159"/>
      <c r="I41" s="159"/>
    </row>
    <row r="42" spans="1:9" ht="15" x14ac:dyDescent="0.3">
      <c r="A42" s="159"/>
      <c r="B42" s="159"/>
      <c r="C42" s="159"/>
      <c r="D42" s="159"/>
      <c r="E42" s="159"/>
      <c r="F42" s="159"/>
      <c r="G42" s="159"/>
      <c r="H42" s="159"/>
      <c r="I42" s="159"/>
    </row>
    <row r="43" spans="1:9" ht="15" x14ac:dyDescent="0.3">
      <c r="A43" s="159"/>
      <c r="B43" s="159"/>
      <c r="C43" s="159"/>
      <c r="D43" s="159"/>
      <c r="E43" s="159"/>
      <c r="F43" s="159"/>
      <c r="G43" s="159"/>
      <c r="H43" s="159"/>
      <c r="I43" s="166"/>
    </row>
    <row r="44" spans="1:9" ht="15" x14ac:dyDescent="0.3">
      <c r="A44" s="165"/>
      <c r="B44" s="165"/>
      <c r="C44" s="165" t="s">
        <v>392</v>
      </c>
      <c r="D44" s="165"/>
      <c r="E44" s="190"/>
      <c r="F44" s="165"/>
      <c r="G44" s="165"/>
      <c r="H44" s="159"/>
      <c r="I44" s="166"/>
    </row>
    <row r="45" spans="1:9" ht="15" x14ac:dyDescent="0.3">
      <c r="A45" s="159"/>
      <c r="B45" s="159"/>
      <c r="C45" s="159" t="s">
        <v>257</v>
      </c>
      <c r="D45" s="159"/>
      <c r="E45" s="159"/>
      <c r="F45" s="159"/>
      <c r="G45" s="159"/>
      <c r="H45" s="159"/>
      <c r="I45" s="166"/>
    </row>
    <row r="46" spans="1:9" x14ac:dyDescent="0.2">
      <c r="A46" s="167"/>
      <c r="B46" s="167"/>
      <c r="C46" s="167" t="s">
        <v>138</v>
      </c>
      <c r="D46" s="167"/>
      <c r="E46" s="167"/>
      <c r="F46" s="167"/>
      <c r="G46" s="167"/>
    </row>
  </sheetData>
  <mergeCells count="2">
    <mergeCell ref="G1:H1"/>
    <mergeCell ref="G2:H2"/>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
  <sheetViews>
    <sheetView view="pageBreakPreview" zoomScale="80" zoomScaleNormal="100" zoomScaleSheetLayoutView="80" workbookViewId="0">
      <selection activeCell="A6" sqref="A6"/>
    </sheetView>
  </sheetViews>
  <sheetFormatPr defaultRowHeight="12.75" x14ac:dyDescent="0.2"/>
  <cols>
    <col min="1" max="1" width="5.42578125" style="160" customWidth="1"/>
    <col min="2" max="2" width="20.28515625" style="160" bestFit="1" customWidth="1"/>
    <col min="3" max="3" width="20.85546875" style="160" bestFit="1" customWidth="1"/>
    <col min="4" max="4" width="19.28515625" style="160" customWidth="1"/>
    <col min="5" max="5" width="16.85546875" style="160" customWidth="1"/>
    <col min="6" max="6" width="13.140625" style="160" customWidth="1"/>
    <col min="7" max="7" width="17" style="160" customWidth="1"/>
    <col min="8" max="8" width="13.7109375" style="160" customWidth="1"/>
    <col min="9" max="9" width="19.42578125" style="160" bestFit="1" customWidth="1"/>
    <col min="10" max="10" width="18.5703125" style="160" bestFit="1" customWidth="1"/>
    <col min="11" max="11" width="16.7109375" style="160" customWidth="1"/>
    <col min="12" max="12" width="17.7109375" style="160" customWidth="1"/>
    <col min="13" max="13" width="12.85546875" style="160" customWidth="1"/>
    <col min="14" max="16384" width="9.140625" style="160"/>
  </cols>
  <sheetData>
    <row r="2" spans="1:13" ht="15" x14ac:dyDescent="0.3">
      <c r="A2" s="511" t="s">
        <v>436</v>
      </c>
      <c r="B2" s="511"/>
      <c r="C2" s="511"/>
      <c r="D2" s="511"/>
      <c r="E2" s="511"/>
      <c r="F2" s="305"/>
      <c r="G2" s="66"/>
      <c r="H2" s="66"/>
      <c r="I2" s="66"/>
      <c r="J2" s="66"/>
      <c r="K2" s="224"/>
      <c r="L2" s="225"/>
      <c r="M2" s="225" t="s">
        <v>109</v>
      </c>
    </row>
    <row r="3" spans="1:13" ht="15" x14ac:dyDescent="0.3">
      <c r="A3" s="65" t="s">
        <v>139</v>
      </c>
      <c r="B3" s="65"/>
      <c r="C3" s="63"/>
      <c r="D3" s="66"/>
      <c r="E3" s="66"/>
      <c r="F3" s="66"/>
      <c r="G3" s="66"/>
      <c r="H3" s="66"/>
      <c r="I3" s="66"/>
      <c r="J3" s="66"/>
      <c r="K3" s="224"/>
      <c r="L3" s="504" t="str">
        <f>'ფორმა N1'!L2</f>
        <v>01.01.2019-31.12.2019</v>
      </c>
      <c r="M3" s="504"/>
    </row>
    <row r="4" spans="1:13" ht="15" x14ac:dyDescent="0.3">
      <c r="A4" s="65"/>
      <c r="B4" s="65"/>
      <c r="C4" s="65"/>
      <c r="D4" s="63"/>
      <c r="E4" s="63"/>
      <c r="F4" s="63"/>
      <c r="G4" s="63"/>
      <c r="H4" s="63"/>
      <c r="I4" s="63"/>
      <c r="J4" s="63"/>
      <c r="K4" s="224"/>
      <c r="L4" s="224"/>
      <c r="M4" s="224"/>
    </row>
    <row r="5" spans="1:13" ht="15" x14ac:dyDescent="0.3">
      <c r="A5" s="66" t="s">
        <v>261</v>
      </c>
      <c r="B5" s="66"/>
      <c r="C5" s="66"/>
      <c r="D5" s="66"/>
      <c r="E5" s="66"/>
      <c r="F5" s="66"/>
      <c r="G5" s="66"/>
      <c r="H5" s="66"/>
      <c r="I5" s="66"/>
      <c r="J5" s="66"/>
      <c r="K5" s="65"/>
      <c r="L5" s="65"/>
      <c r="M5" s="65"/>
    </row>
    <row r="6" spans="1:13" ht="15" x14ac:dyDescent="0.3">
      <c r="A6" s="382" t="str">
        <f>'ფორმა N1'!A5</f>
        <v>პ/გ ”საქართველოს რესპუბლიკური პარტია”</v>
      </c>
      <c r="B6" s="69"/>
      <c r="C6" s="69"/>
      <c r="D6" s="69"/>
      <c r="E6" s="69"/>
      <c r="F6" s="69"/>
      <c r="G6" s="69"/>
      <c r="H6" s="69"/>
      <c r="I6" s="69"/>
      <c r="J6" s="69"/>
      <c r="K6" s="70"/>
      <c r="L6" s="70"/>
    </row>
    <row r="7" spans="1:13" ht="15" x14ac:dyDescent="0.3">
      <c r="A7" s="66"/>
      <c r="B7" s="66"/>
      <c r="C7" s="66"/>
      <c r="D7" s="66"/>
      <c r="E7" s="66"/>
      <c r="F7" s="66"/>
      <c r="G7" s="66"/>
      <c r="H7" s="66"/>
      <c r="I7" s="66"/>
      <c r="J7" s="66"/>
      <c r="K7" s="65"/>
      <c r="L7" s="65"/>
      <c r="M7" s="65"/>
    </row>
    <row r="8" spans="1:13" ht="15" x14ac:dyDescent="0.2">
      <c r="A8" s="223"/>
      <c r="B8" s="327"/>
      <c r="C8" s="223"/>
      <c r="D8" s="223"/>
      <c r="E8" s="223"/>
      <c r="F8" s="223"/>
      <c r="G8" s="223"/>
      <c r="H8" s="223"/>
      <c r="I8" s="223"/>
      <c r="J8" s="223"/>
      <c r="K8" s="67"/>
      <c r="L8" s="67"/>
      <c r="M8" s="67"/>
    </row>
    <row r="9" spans="1:13" ht="45" x14ac:dyDescent="0.2">
      <c r="A9" s="79" t="s">
        <v>64</v>
      </c>
      <c r="B9" s="79" t="s">
        <v>472</v>
      </c>
      <c r="C9" s="79" t="s">
        <v>437</v>
      </c>
      <c r="D9" s="79" t="s">
        <v>438</v>
      </c>
      <c r="E9" s="79" t="s">
        <v>439</v>
      </c>
      <c r="F9" s="79" t="s">
        <v>440</v>
      </c>
      <c r="G9" s="79" t="s">
        <v>441</v>
      </c>
      <c r="H9" s="79" t="s">
        <v>442</v>
      </c>
      <c r="I9" s="79" t="s">
        <v>443</v>
      </c>
      <c r="J9" s="79" t="s">
        <v>444</v>
      </c>
      <c r="K9" s="79" t="s">
        <v>445</v>
      </c>
      <c r="L9" s="79" t="s">
        <v>446</v>
      </c>
      <c r="M9" s="79" t="s">
        <v>303</v>
      </c>
    </row>
    <row r="10" spans="1:13" ht="15" x14ac:dyDescent="0.2">
      <c r="A10" s="87">
        <v>1</v>
      </c>
      <c r="B10" s="334"/>
      <c r="C10" s="306"/>
      <c r="D10" s="87"/>
      <c r="E10" s="87"/>
      <c r="F10" s="87"/>
      <c r="G10" s="87"/>
      <c r="H10" s="87"/>
      <c r="I10" s="87"/>
      <c r="J10" s="87"/>
      <c r="K10" s="4"/>
      <c r="L10" s="4"/>
      <c r="M10" s="87"/>
    </row>
    <row r="11" spans="1:13" ht="15" x14ac:dyDescent="0.2">
      <c r="A11" s="87">
        <v>2</v>
      </c>
      <c r="B11" s="334"/>
      <c r="C11" s="306"/>
      <c r="D11" s="87"/>
      <c r="E11" s="87"/>
      <c r="F11" s="87"/>
      <c r="G11" s="87"/>
      <c r="H11" s="87"/>
      <c r="I11" s="87"/>
      <c r="J11" s="87"/>
      <c r="K11" s="4"/>
      <c r="L11" s="4"/>
      <c r="M11" s="87"/>
    </row>
    <row r="12" spans="1:13" ht="15" x14ac:dyDescent="0.2">
      <c r="A12" s="87">
        <v>3</v>
      </c>
      <c r="B12" s="334"/>
      <c r="C12" s="306"/>
      <c r="D12" s="76"/>
      <c r="E12" s="76"/>
      <c r="F12" s="76"/>
      <c r="G12" s="76"/>
      <c r="H12" s="76"/>
      <c r="I12" s="76"/>
      <c r="J12" s="76"/>
      <c r="K12" s="4"/>
      <c r="L12" s="4"/>
      <c r="M12" s="76"/>
    </row>
    <row r="13" spans="1:13" ht="15" x14ac:dyDescent="0.2">
      <c r="A13" s="87">
        <v>4</v>
      </c>
      <c r="B13" s="334"/>
      <c r="C13" s="306"/>
      <c r="D13" s="76"/>
      <c r="E13" s="76"/>
      <c r="F13" s="76"/>
      <c r="G13" s="76"/>
      <c r="H13" s="76"/>
      <c r="I13" s="76"/>
      <c r="J13" s="76"/>
      <c r="K13" s="4"/>
      <c r="L13" s="4"/>
      <c r="M13" s="76"/>
    </row>
    <row r="14" spans="1:13" ht="15" x14ac:dyDescent="0.2">
      <c r="A14" s="87">
        <v>5</v>
      </c>
      <c r="B14" s="334"/>
      <c r="C14" s="306"/>
      <c r="D14" s="76"/>
      <c r="E14" s="76"/>
      <c r="F14" s="76"/>
      <c r="G14" s="76"/>
      <c r="H14" s="76"/>
      <c r="I14" s="76"/>
      <c r="J14" s="76"/>
      <c r="K14" s="4"/>
      <c r="L14" s="4"/>
      <c r="M14" s="76"/>
    </row>
    <row r="15" spans="1:13" ht="15" x14ac:dyDescent="0.2">
      <c r="A15" s="87">
        <v>6</v>
      </c>
      <c r="B15" s="334"/>
      <c r="C15" s="306"/>
      <c r="D15" s="76"/>
      <c r="E15" s="76"/>
      <c r="F15" s="76"/>
      <c r="G15" s="76"/>
      <c r="H15" s="76"/>
      <c r="I15" s="76"/>
      <c r="J15" s="76"/>
      <c r="K15" s="4"/>
      <c r="L15" s="4"/>
      <c r="M15" s="76"/>
    </row>
    <row r="16" spans="1:13" ht="15" x14ac:dyDescent="0.2">
      <c r="A16" s="87">
        <v>7</v>
      </c>
      <c r="B16" s="334"/>
      <c r="C16" s="306"/>
      <c r="D16" s="76"/>
      <c r="E16" s="76"/>
      <c r="F16" s="76"/>
      <c r="G16" s="76"/>
      <c r="H16" s="76"/>
      <c r="I16" s="76"/>
      <c r="J16" s="76"/>
      <c r="K16" s="4"/>
      <c r="L16" s="4"/>
      <c r="M16" s="76"/>
    </row>
    <row r="17" spans="1:13" ht="15" x14ac:dyDescent="0.2">
      <c r="A17" s="87">
        <v>8</v>
      </c>
      <c r="B17" s="334"/>
      <c r="C17" s="306"/>
      <c r="D17" s="76"/>
      <c r="E17" s="76"/>
      <c r="F17" s="76"/>
      <c r="G17" s="76"/>
      <c r="H17" s="76"/>
      <c r="I17" s="76"/>
      <c r="J17" s="76"/>
      <c r="K17" s="4"/>
      <c r="L17" s="4"/>
      <c r="M17" s="76"/>
    </row>
    <row r="18" spans="1:13" ht="15" x14ac:dyDescent="0.2">
      <c r="A18" s="87">
        <v>9</v>
      </c>
      <c r="B18" s="334"/>
      <c r="C18" s="306"/>
      <c r="D18" s="76"/>
      <c r="E18" s="76"/>
      <c r="F18" s="76"/>
      <c r="G18" s="76"/>
      <c r="H18" s="76"/>
      <c r="I18" s="76"/>
      <c r="J18" s="76"/>
      <c r="K18" s="4"/>
      <c r="L18" s="4"/>
      <c r="M18" s="76"/>
    </row>
    <row r="19" spans="1:13" ht="15" x14ac:dyDescent="0.2">
      <c r="A19" s="87">
        <v>10</v>
      </c>
      <c r="B19" s="334"/>
      <c r="C19" s="306"/>
      <c r="D19" s="76"/>
      <c r="E19" s="76"/>
      <c r="F19" s="76"/>
      <c r="G19" s="76"/>
      <c r="H19" s="76"/>
      <c r="I19" s="76"/>
      <c r="J19" s="76"/>
      <c r="K19" s="4"/>
      <c r="L19" s="4"/>
      <c r="M19" s="76"/>
    </row>
    <row r="20" spans="1:13" ht="15" x14ac:dyDescent="0.2">
      <c r="A20" s="87">
        <v>11</v>
      </c>
      <c r="B20" s="334"/>
      <c r="C20" s="306"/>
      <c r="D20" s="76"/>
      <c r="E20" s="76"/>
      <c r="F20" s="76"/>
      <c r="G20" s="76"/>
      <c r="H20" s="76"/>
      <c r="I20" s="76"/>
      <c r="J20" s="76"/>
      <c r="K20" s="4"/>
      <c r="L20" s="4"/>
      <c r="M20" s="76"/>
    </row>
    <row r="21" spans="1:13" ht="15" x14ac:dyDescent="0.2">
      <c r="A21" s="87">
        <v>12</v>
      </c>
      <c r="B21" s="334"/>
      <c r="C21" s="306"/>
      <c r="D21" s="76"/>
      <c r="E21" s="76"/>
      <c r="F21" s="76"/>
      <c r="G21" s="76"/>
      <c r="H21" s="76"/>
      <c r="I21" s="76"/>
      <c r="J21" s="76"/>
      <c r="K21" s="4"/>
      <c r="L21" s="4"/>
      <c r="M21" s="76"/>
    </row>
    <row r="22" spans="1:13" ht="15" x14ac:dyDescent="0.2">
      <c r="A22" s="87">
        <v>13</v>
      </c>
      <c r="B22" s="334"/>
      <c r="C22" s="306"/>
      <c r="D22" s="76"/>
      <c r="E22" s="76"/>
      <c r="F22" s="76"/>
      <c r="G22" s="76"/>
      <c r="H22" s="76"/>
      <c r="I22" s="76"/>
      <c r="J22" s="76"/>
      <c r="K22" s="4"/>
      <c r="L22" s="4"/>
      <c r="M22" s="76"/>
    </row>
    <row r="23" spans="1:13" ht="15" x14ac:dyDescent="0.2">
      <c r="A23" s="87">
        <v>14</v>
      </c>
      <c r="B23" s="334"/>
      <c r="C23" s="306"/>
      <c r="D23" s="76"/>
      <c r="E23" s="76"/>
      <c r="F23" s="76"/>
      <c r="G23" s="76"/>
      <c r="H23" s="76"/>
      <c r="I23" s="76"/>
      <c r="J23" s="76"/>
      <c r="K23" s="4"/>
      <c r="L23" s="4"/>
      <c r="M23" s="76"/>
    </row>
    <row r="24" spans="1:13" ht="15" x14ac:dyDescent="0.2">
      <c r="A24" s="87">
        <v>15</v>
      </c>
      <c r="B24" s="334"/>
      <c r="C24" s="306"/>
      <c r="D24" s="76"/>
      <c r="E24" s="76"/>
      <c r="F24" s="76"/>
      <c r="G24" s="76"/>
      <c r="H24" s="76"/>
      <c r="I24" s="76"/>
      <c r="J24" s="76"/>
      <c r="K24" s="4"/>
      <c r="L24" s="4"/>
      <c r="M24" s="76"/>
    </row>
    <row r="25" spans="1:13" ht="15" x14ac:dyDescent="0.2">
      <c r="A25" s="87">
        <v>16</v>
      </c>
      <c r="B25" s="334"/>
      <c r="C25" s="306"/>
      <c r="D25" s="76"/>
      <c r="E25" s="76"/>
      <c r="F25" s="76"/>
      <c r="G25" s="76"/>
      <c r="H25" s="76"/>
      <c r="I25" s="76"/>
      <c r="J25" s="76"/>
      <c r="K25" s="4"/>
      <c r="L25" s="4"/>
      <c r="M25" s="76"/>
    </row>
    <row r="26" spans="1:13" ht="15" x14ac:dyDescent="0.2">
      <c r="A26" s="87">
        <v>17</v>
      </c>
      <c r="B26" s="334"/>
      <c r="C26" s="306"/>
      <c r="D26" s="76"/>
      <c r="E26" s="76"/>
      <c r="F26" s="76"/>
      <c r="G26" s="76"/>
      <c r="H26" s="76"/>
      <c r="I26" s="76"/>
      <c r="J26" s="76"/>
      <c r="K26" s="4"/>
      <c r="L26" s="4"/>
      <c r="M26" s="76"/>
    </row>
    <row r="27" spans="1:13" ht="15" x14ac:dyDescent="0.2">
      <c r="A27" s="87">
        <v>18</v>
      </c>
      <c r="B27" s="334"/>
      <c r="C27" s="306"/>
      <c r="D27" s="76"/>
      <c r="E27" s="76"/>
      <c r="F27" s="76"/>
      <c r="G27" s="76"/>
      <c r="H27" s="76"/>
      <c r="I27" s="76"/>
      <c r="J27" s="76"/>
      <c r="K27" s="4"/>
      <c r="L27" s="4"/>
      <c r="M27" s="76"/>
    </row>
    <row r="28" spans="1:13" ht="15" x14ac:dyDescent="0.2">
      <c r="A28" s="87">
        <v>19</v>
      </c>
      <c r="B28" s="334"/>
      <c r="C28" s="306"/>
      <c r="D28" s="76"/>
      <c r="E28" s="76"/>
      <c r="F28" s="76"/>
      <c r="G28" s="76"/>
      <c r="H28" s="76"/>
      <c r="I28" s="76"/>
      <c r="J28" s="76"/>
      <c r="K28" s="4"/>
      <c r="L28" s="4"/>
      <c r="M28" s="76"/>
    </row>
    <row r="29" spans="1:13" ht="15" x14ac:dyDescent="0.2">
      <c r="A29" s="87">
        <v>20</v>
      </c>
      <c r="B29" s="334"/>
      <c r="C29" s="306"/>
      <c r="D29" s="76"/>
      <c r="E29" s="76"/>
      <c r="F29" s="76"/>
      <c r="G29" s="76"/>
      <c r="H29" s="76"/>
      <c r="I29" s="76"/>
      <c r="J29" s="76"/>
      <c r="K29" s="4"/>
      <c r="L29" s="4"/>
      <c r="M29" s="76"/>
    </row>
    <row r="30" spans="1:13" ht="15" x14ac:dyDescent="0.2">
      <c r="A30" s="87">
        <v>21</v>
      </c>
      <c r="B30" s="334"/>
      <c r="C30" s="306"/>
      <c r="D30" s="76"/>
      <c r="E30" s="76"/>
      <c r="F30" s="76"/>
      <c r="G30" s="76"/>
      <c r="H30" s="76"/>
      <c r="I30" s="76"/>
      <c r="J30" s="76"/>
      <c r="K30" s="4"/>
      <c r="L30" s="4"/>
      <c r="M30" s="76"/>
    </row>
    <row r="31" spans="1:13" ht="15" x14ac:dyDescent="0.2">
      <c r="A31" s="87">
        <v>22</v>
      </c>
      <c r="B31" s="334"/>
      <c r="C31" s="306"/>
      <c r="D31" s="76"/>
      <c r="E31" s="76"/>
      <c r="F31" s="76"/>
      <c r="G31" s="76"/>
      <c r="H31" s="76"/>
      <c r="I31" s="76"/>
      <c r="J31" s="76"/>
      <c r="K31" s="4"/>
      <c r="L31" s="4"/>
      <c r="M31" s="76"/>
    </row>
    <row r="32" spans="1:13" ht="15" x14ac:dyDescent="0.2">
      <c r="A32" s="87">
        <v>23</v>
      </c>
      <c r="B32" s="334"/>
      <c r="C32" s="306"/>
      <c r="D32" s="76"/>
      <c r="E32" s="76"/>
      <c r="F32" s="76"/>
      <c r="G32" s="76"/>
      <c r="H32" s="76"/>
      <c r="I32" s="76"/>
      <c r="J32" s="76"/>
      <c r="K32" s="4"/>
      <c r="L32" s="4"/>
      <c r="M32" s="76"/>
    </row>
    <row r="33" spans="1:13" ht="15" x14ac:dyDescent="0.2">
      <c r="A33" s="87">
        <v>24</v>
      </c>
      <c r="B33" s="334"/>
      <c r="C33" s="306"/>
      <c r="D33" s="76"/>
      <c r="E33" s="76"/>
      <c r="F33" s="76"/>
      <c r="G33" s="76"/>
      <c r="H33" s="76"/>
      <c r="I33" s="76"/>
      <c r="J33" s="76"/>
      <c r="K33" s="4"/>
      <c r="L33" s="4"/>
      <c r="M33" s="76"/>
    </row>
    <row r="34" spans="1:13" ht="15" x14ac:dyDescent="0.2">
      <c r="A34" s="76" t="s">
        <v>263</v>
      </c>
      <c r="B34" s="335"/>
      <c r="C34" s="306"/>
      <c r="D34" s="76"/>
      <c r="E34" s="76"/>
      <c r="F34" s="76"/>
      <c r="G34" s="76"/>
      <c r="H34" s="76"/>
      <c r="I34" s="76"/>
      <c r="J34" s="76"/>
      <c r="K34" s="4"/>
      <c r="L34" s="4"/>
      <c r="M34" s="76"/>
    </row>
    <row r="35" spans="1:13" ht="15" x14ac:dyDescent="0.3">
      <c r="A35" s="76"/>
      <c r="B35" s="335"/>
      <c r="C35" s="306"/>
      <c r="D35" s="88"/>
      <c r="E35" s="88"/>
      <c r="F35" s="88"/>
      <c r="G35" s="88"/>
      <c r="H35" s="76"/>
      <c r="I35" s="76"/>
      <c r="J35" s="76"/>
      <c r="K35" s="76" t="s">
        <v>447</v>
      </c>
      <c r="L35" s="75">
        <f>SUM(L10:L34)</f>
        <v>0</v>
      </c>
      <c r="M35" s="76"/>
    </row>
    <row r="36" spans="1:13" ht="15" x14ac:dyDescent="0.3">
      <c r="A36" s="190"/>
      <c r="B36" s="190"/>
      <c r="C36" s="190"/>
      <c r="D36" s="190"/>
      <c r="E36" s="190"/>
      <c r="F36" s="190"/>
      <c r="G36" s="190"/>
      <c r="H36" s="190"/>
      <c r="I36" s="190"/>
      <c r="J36" s="190"/>
      <c r="K36" s="190"/>
      <c r="L36" s="159"/>
    </row>
    <row r="37" spans="1:13" ht="15" x14ac:dyDescent="0.3">
      <c r="A37" s="191" t="s">
        <v>448</v>
      </c>
      <c r="B37" s="191"/>
      <c r="C37" s="191"/>
      <c r="D37" s="190"/>
      <c r="E37" s="190"/>
      <c r="F37" s="190"/>
      <c r="G37" s="190"/>
      <c r="H37" s="190"/>
      <c r="I37" s="190"/>
      <c r="J37" s="190"/>
      <c r="K37" s="190"/>
      <c r="L37" s="159"/>
    </row>
    <row r="38" spans="1:13" ht="15" x14ac:dyDescent="0.3">
      <c r="A38" s="191" t="s">
        <v>449</v>
      </c>
      <c r="B38" s="191"/>
      <c r="C38" s="191"/>
      <c r="D38" s="190"/>
      <c r="E38" s="190"/>
      <c r="F38" s="190"/>
      <c r="G38" s="190"/>
      <c r="H38" s="190"/>
      <c r="I38" s="190"/>
      <c r="J38" s="190"/>
      <c r="K38" s="190"/>
      <c r="L38" s="159"/>
    </row>
    <row r="39" spans="1:13" ht="15" x14ac:dyDescent="0.3">
      <c r="A39" s="175" t="s">
        <v>450</v>
      </c>
      <c r="B39" s="175"/>
      <c r="C39" s="191"/>
      <c r="D39" s="159"/>
      <c r="E39" s="159"/>
      <c r="F39" s="159"/>
      <c r="G39" s="159"/>
      <c r="H39" s="159"/>
      <c r="I39" s="159"/>
      <c r="J39" s="159"/>
      <c r="K39" s="159"/>
      <c r="L39" s="159"/>
    </row>
    <row r="40" spans="1:13" ht="15" x14ac:dyDescent="0.3">
      <c r="A40" s="175" t="s">
        <v>451</v>
      </c>
      <c r="B40" s="175"/>
      <c r="C40" s="191"/>
      <c r="D40" s="159"/>
      <c r="E40" s="159"/>
      <c r="F40" s="159"/>
      <c r="G40" s="159"/>
      <c r="H40" s="159"/>
      <c r="I40" s="159"/>
      <c r="J40" s="159"/>
      <c r="K40" s="159"/>
      <c r="L40" s="159"/>
    </row>
    <row r="41" spans="1:13" ht="15" customHeight="1" x14ac:dyDescent="0.2">
      <c r="A41" s="516" t="s">
        <v>468</v>
      </c>
      <c r="B41" s="516"/>
      <c r="C41" s="516"/>
      <c r="D41" s="516"/>
      <c r="E41" s="516"/>
      <c r="F41" s="516"/>
      <c r="G41" s="516"/>
      <c r="H41" s="516"/>
      <c r="I41" s="516"/>
      <c r="J41" s="516"/>
      <c r="K41" s="516"/>
      <c r="L41" s="516"/>
    </row>
    <row r="42" spans="1:13" ht="15" customHeight="1" x14ac:dyDescent="0.2">
      <c r="A42" s="516"/>
      <c r="B42" s="516"/>
      <c r="C42" s="516"/>
      <c r="D42" s="516"/>
      <c r="E42" s="516"/>
      <c r="F42" s="516"/>
      <c r="G42" s="516"/>
      <c r="H42" s="516"/>
      <c r="I42" s="516"/>
      <c r="J42" s="516"/>
      <c r="K42" s="516"/>
      <c r="L42" s="516"/>
    </row>
    <row r="43" spans="1:13" ht="12.75" customHeight="1" x14ac:dyDescent="0.2">
      <c r="A43" s="325"/>
      <c r="B43" s="325"/>
      <c r="C43" s="325"/>
      <c r="D43" s="325"/>
      <c r="E43" s="325"/>
      <c r="F43" s="325"/>
      <c r="G43" s="325"/>
      <c r="H43" s="325"/>
      <c r="I43" s="325"/>
      <c r="J43" s="325"/>
      <c r="K43" s="325"/>
      <c r="L43" s="325"/>
    </row>
    <row r="44" spans="1:13" ht="15" x14ac:dyDescent="0.3">
      <c r="A44" s="512" t="s">
        <v>107</v>
      </c>
      <c r="B44" s="512"/>
      <c r="C44" s="512"/>
      <c r="D44" s="307"/>
      <c r="E44" s="308"/>
      <c r="F44" s="308"/>
      <c r="G44" s="307"/>
      <c r="H44" s="307"/>
      <c r="I44" s="307"/>
      <c r="J44" s="307"/>
      <c r="K44" s="307"/>
      <c r="L44" s="159"/>
    </row>
    <row r="45" spans="1:13" ht="15" x14ac:dyDescent="0.3">
      <c r="A45" s="307"/>
      <c r="B45" s="307"/>
      <c r="C45" s="308"/>
      <c r="D45" s="307"/>
      <c r="E45" s="308"/>
      <c r="F45" s="308"/>
      <c r="G45" s="307"/>
      <c r="H45" s="307"/>
      <c r="I45" s="307"/>
      <c r="J45" s="307"/>
      <c r="K45" s="309"/>
      <c r="L45" s="159"/>
    </row>
    <row r="46" spans="1:13" ht="15" customHeight="1" x14ac:dyDescent="0.3">
      <c r="A46" s="307"/>
      <c r="B46" s="307"/>
      <c r="C46" s="308"/>
      <c r="D46" s="513" t="s">
        <v>255</v>
      </c>
      <c r="E46" s="513"/>
      <c r="F46" s="310"/>
      <c r="G46" s="311"/>
      <c r="H46" s="514" t="s">
        <v>452</v>
      </c>
      <c r="I46" s="514"/>
      <c r="J46" s="514"/>
      <c r="K46" s="312"/>
      <c r="L46" s="159"/>
    </row>
    <row r="47" spans="1:13" ht="15" x14ac:dyDescent="0.3">
      <c r="A47" s="307"/>
      <c r="B47" s="307"/>
      <c r="C47" s="308"/>
      <c r="D47" s="307"/>
      <c r="E47" s="308"/>
      <c r="F47" s="308"/>
      <c r="G47" s="307"/>
      <c r="H47" s="515"/>
      <c r="I47" s="515"/>
      <c r="J47" s="515"/>
      <c r="K47" s="312"/>
      <c r="L47" s="159"/>
    </row>
    <row r="48" spans="1:13" ht="15" x14ac:dyDescent="0.3">
      <c r="A48" s="307"/>
      <c r="B48" s="307"/>
      <c r="C48" s="308"/>
      <c r="D48" s="510" t="s">
        <v>138</v>
      </c>
      <c r="E48" s="510"/>
      <c r="F48" s="310"/>
      <c r="G48" s="311"/>
      <c r="H48" s="307"/>
      <c r="I48" s="307"/>
      <c r="J48" s="307"/>
      <c r="K48" s="307"/>
      <c r="L48" s="159"/>
    </row>
  </sheetData>
  <mergeCells count="7">
    <mergeCell ref="D48:E48"/>
    <mergeCell ref="A2:E2"/>
    <mergeCell ref="L3:M3"/>
    <mergeCell ref="A44:C44"/>
    <mergeCell ref="D46:E46"/>
    <mergeCell ref="H46:J47"/>
    <mergeCell ref="A41:L42"/>
  </mergeCells>
  <dataValidations count="1">
    <dataValidation type="list" allowBlank="1" showInputMessage="1" showErrorMessage="1" sqref="C10:C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I32"/>
  <sheetViews>
    <sheetView showGridLines="0" view="pageBreakPreview" zoomScale="80" zoomScaleNormal="100" zoomScaleSheetLayoutView="80" workbookViewId="0">
      <selection activeCell="C3" sqref="C3"/>
    </sheetView>
  </sheetViews>
  <sheetFormatPr defaultRowHeight="15" x14ac:dyDescent="0.3"/>
  <cols>
    <col min="1" max="1" width="14.28515625" style="2" bestFit="1" customWidth="1"/>
    <col min="2" max="2" width="77.85546875" style="2" customWidth="1"/>
    <col min="3" max="3" width="14.7109375" style="2" customWidth="1"/>
    <col min="4" max="4" width="14.85546875" style="2" customWidth="1"/>
    <col min="5" max="16384" width="9.140625" style="2"/>
  </cols>
  <sheetData>
    <row r="1" spans="1:5" x14ac:dyDescent="0.3">
      <c r="A1" s="63" t="s">
        <v>415</v>
      </c>
      <c r="B1" s="65"/>
      <c r="C1" s="518" t="s">
        <v>109</v>
      </c>
      <c r="D1" s="518"/>
    </row>
    <row r="2" spans="1:5" x14ac:dyDescent="0.3">
      <c r="A2" s="63" t="s">
        <v>416</v>
      </c>
      <c r="B2" s="65"/>
      <c r="C2" s="504" t="str">
        <f>'ფორმა N1'!L2</f>
        <v>01.01.2019-31.12.2019</v>
      </c>
      <c r="D2" s="505"/>
    </row>
    <row r="3" spans="1:5" x14ac:dyDescent="0.3">
      <c r="A3" s="65" t="s">
        <v>139</v>
      </c>
      <c r="B3" s="65"/>
      <c r="C3" s="64"/>
      <c r="D3" s="64"/>
    </row>
    <row r="4" spans="1:5" x14ac:dyDescent="0.3">
      <c r="A4" s="63"/>
      <c r="B4" s="65"/>
      <c r="C4" s="64"/>
      <c r="D4" s="64"/>
    </row>
    <row r="5" spans="1:5" x14ac:dyDescent="0.3">
      <c r="A5" s="66" t="str">
        <f>'ფორმა N2'!A4</f>
        <v>ანგარიშვალდებული პირის დასახელება:</v>
      </c>
      <c r="B5" s="66"/>
      <c r="C5" s="66"/>
      <c r="D5" s="65"/>
      <c r="E5" s="5"/>
    </row>
    <row r="6" spans="1:5" x14ac:dyDescent="0.3">
      <c r="A6" s="107" t="str">
        <f>'ფორმა N1'!A5</f>
        <v>პ/გ ”საქართველოს რესპუბლიკური პარტია”</v>
      </c>
      <c r="B6" s="108"/>
      <c r="C6" s="108"/>
      <c r="D6" s="56"/>
      <c r="E6" s="5"/>
    </row>
    <row r="7" spans="1:5" x14ac:dyDescent="0.3">
      <c r="A7" s="66"/>
      <c r="B7" s="66"/>
      <c r="C7" s="66"/>
      <c r="D7" s="65"/>
      <c r="E7" s="5"/>
    </row>
    <row r="8" spans="1:5" s="6" customFormat="1" x14ac:dyDescent="0.3">
      <c r="A8" s="89"/>
      <c r="B8" s="89"/>
      <c r="C8" s="67"/>
      <c r="D8" s="67"/>
    </row>
    <row r="9" spans="1:5" s="6" customFormat="1" ht="30" x14ac:dyDescent="0.3">
      <c r="A9" s="94" t="s">
        <v>64</v>
      </c>
      <c r="B9" s="68" t="s">
        <v>11</v>
      </c>
      <c r="C9" s="68" t="s">
        <v>10</v>
      </c>
      <c r="D9" s="68" t="s">
        <v>9</v>
      </c>
    </row>
    <row r="10" spans="1:5" s="7" customFormat="1" x14ac:dyDescent="0.2">
      <c r="A10" s="13">
        <v>1</v>
      </c>
      <c r="B10" s="13" t="s">
        <v>108</v>
      </c>
      <c r="C10" s="71">
        <f>SUM(C11,C14,C17,C20:C22)</f>
        <v>0</v>
      </c>
      <c r="D10" s="71">
        <f>SUM(D11,D14,D17,D20:D22)</f>
        <v>0</v>
      </c>
    </row>
    <row r="11" spans="1:5" s="9" customFormat="1" ht="18" x14ac:dyDescent="0.2">
      <c r="A11" s="14">
        <v>1.1000000000000001</v>
      </c>
      <c r="B11" s="14" t="s">
        <v>68</v>
      </c>
      <c r="C11" s="71">
        <f>SUM(C12:C13)</f>
        <v>0</v>
      </c>
      <c r="D11" s="71">
        <f>SUM(D12:D13)</f>
        <v>0</v>
      </c>
    </row>
    <row r="12" spans="1:5" s="9" customFormat="1" ht="18" x14ac:dyDescent="0.2">
      <c r="A12" s="16" t="s">
        <v>30</v>
      </c>
      <c r="B12" s="16" t="s">
        <v>70</v>
      </c>
      <c r="C12" s="30"/>
      <c r="D12" s="31"/>
    </row>
    <row r="13" spans="1:5" s="9" customFormat="1" ht="18" x14ac:dyDescent="0.2">
      <c r="A13" s="16" t="s">
        <v>31</v>
      </c>
      <c r="B13" s="16" t="s">
        <v>71</v>
      </c>
      <c r="C13" s="30"/>
      <c r="D13" s="31"/>
    </row>
    <row r="14" spans="1:5" s="3" customFormat="1" x14ac:dyDescent="0.2">
      <c r="A14" s="14">
        <v>1.2</v>
      </c>
      <c r="B14" s="14" t="s">
        <v>69</v>
      </c>
      <c r="C14" s="71">
        <f>SUM(C15:C16)</f>
        <v>0</v>
      </c>
      <c r="D14" s="71">
        <f>SUM(D15:D16)</f>
        <v>0</v>
      </c>
    </row>
    <row r="15" spans="1:5" x14ac:dyDescent="0.3">
      <c r="A15" s="16" t="s">
        <v>32</v>
      </c>
      <c r="B15" s="16" t="s">
        <v>72</v>
      </c>
      <c r="C15" s="30"/>
      <c r="D15" s="31"/>
    </row>
    <row r="16" spans="1:5" x14ac:dyDescent="0.3">
      <c r="A16" s="16" t="s">
        <v>33</v>
      </c>
      <c r="B16" s="16" t="s">
        <v>73</v>
      </c>
      <c r="C16" s="30"/>
      <c r="D16" s="31"/>
    </row>
    <row r="17" spans="1:9" x14ac:dyDescent="0.3">
      <c r="A17" s="14">
        <v>1.3</v>
      </c>
      <c r="B17" s="14" t="s">
        <v>74</v>
      </c>
      <c r="C17" s="71">
        <f>SUM(C18:C19)</f>
        <v>0</v>
      </c>
      <c r="D17" s="71">
        <f>SUM(D18:D19)</f>
        <v>0</v>
      </c>
    </row>
    <row r="18" spans="1:9" x14ac:dyDescent="0.3">
      <c r="A18" s="16" t="s">
        <v>50</v>
      </c>
      <c r="B18" s="16" t="s">
        <v>75</v>
      </c>
      <c r="C18" s="30"/>
      <c r="D18" s="31"/>
    </row>
    <row r="19" spans="1:9" x14ac:dyDescent="0.3">
      <c r="A19" s="16" t="s">
        <v>51</v>
      </c>
      <c r="B19" s="16" t="s">
        <v>76</v>
      </c>
      <c r="C19" s="30"/>
      <c r="D19" s="31"/>
    </row>
    <row r="20" spans="1:9" x14ac:dyDescent="0.3">
      <c r="A20" s="14">
        <v>1.4</v>
      </c>
      <c r="B20" s="14" t="s">
        <v>77</v>
      </c>
      <c r="C20" s="30"/>
      <c r="D20" s="31"/>
    </row>
    <row r="21" spans="1:9" x14ac:dyDescent="0.3">
      <c r="A21" s="14">
        <v>1.5</v>
      </c>
      <c r="B21" s="14" t="s">
        <v>78</v>
      </c>
      <c r="C21" s="30"/>
      <c r="D21" s="31"/>
    </row>
    <row r="22" spans="1:9" x14ac:dyDescent="0.3">
      <c r="A22" s="14">
        <v>1.6</v>
      </c>
      <c r="B22" s="14" t="s">
        <v>8</v>
      </c>
      <c r="C22" s="30"/>
      <c r="D22" s="31"/>
    </row>
    <row r="25" spans="1:9" s="22" customFormat="1" ht="12.75" x14ac:dyDescent="0.2"/>
    <row r="26" spans="1:9" x14ac:dyDescent="0.3">
      <c r="A26" s="62" t="s">
        <v>107</v>
      </c>
      <c r="E26" s="5"/>
    </row>
    <row r="27" spans="1:9" x14ac:dyDescent="0.3">
      <c r="E27"/>
      <c r="F27"/>
      <c r="G27"/>
      <c r="H27"/>
      <c r="I27"/>
    </row>
    <row r="28" spans="1:9" x14ac:dyDescent="0.3">
      <c r="D28" s="12"/>
      <c r="E28"/>
      <c r="F28"/>
      <c r="G28"/>
      <c r="H28"/>
      <c r="I28"/>
    </row>
    <row r="29" spans="1:9" x14ac:dyDescent="0.3">
      <c r="A29"/>
      <c r="B29" s="62" t="s">
        <v>258</v>
      </c>
      <c r="D29" s="12"/>
      <c r="E29"/>
      <c r="F29"/>
      <c r="G29"/>
      <c r="H29"/>
      <c r="I29"/>
    </row>
    <row r="30" spans="1:9" x14ac:dyDescent="0.3">
      <c r="A30"/>
      <c r="B30" s="2" t="s">
        <v>257</v>
      </c>
      <c r="D30" s="12"/>
      <c r="E30"/>
      <c r="F30"/>
      <c r="G30"/>
      <c r="H30"/>
      <c r="I30"/>
    </row>
    <row r="31" spans="1:9" customFormat="1" ht="12.75" x14ac:dyDescent="0.2">
      <c r="B31" s="59" t="s">
        <v>138</v>
      </c>
    </row>
    <row r="32" spans="1:9" s="22" customFormat="1" ht="12.75" x14ac:dyDescent="0.2"/>
  </sheetData>
  <mergeCells count="2">
    <mergeCell ref="C1:D1"/>
    <mergeCell ref="C2:D2"/>
  </mergeCells>
  <pageMargins left="0.19685039370078741" right="0.19685039370078741" top="0.19685039370078741" bottom="0.19685039370078741" header="0.15748031496062992" footer="0.15748031496062992"/>
  <pageSetup paperSize="9" scale="8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BreakPreview" zoomScale="80" zoomScaleNormal="100" zoomScaleSheetLayoutView="80" workbookViewId="0">
      <selection activeCell="C2" sqref="C2:D2"/>
    </sheetView>
  </sheetViews>
  <sheetFormatPr defaultRowHeight="15" x14ac:dyDescent="0.3"/>
  <cols>
    <col min="1" max="1" width="8.85546875" style="2" customWidth="1"/>
    <col min="2" max="2" width="84.85546875" style="2" customWidth="1"/>
    <col min="3" max="3" width="13.7109375" style="2" customWidth="1"/>
    <col min="4" max="4" width="13.5703125" style="2" customWidth="1"/>
    <col min="5" max="5" width="0.7109375" style="2" customWidth="1"/>
    <col min="6" max="16384" width="9.140625" style="2"/>
  </cols>
  <sheetData>
    <row r="1" spans="1:5" s="6" customFormat="1" x14ac:dyDescent="0.3">
      <c r="A1" s="63" t="s">
        <v>417</v>
      </c>
      <c r="B1" s="66"/>
      <c r="C1" s="506" t="s">
        <v>109</v>
      </c>
      <c r="D1" s="506"/>
      <c r="E1" s="80"/>
    </row>
    <row r="2" spans="1:5" s="6" customFormat="1" x14ac:dyDescent="0.3">
      <c r="A2" s="63" t="s">
        <v>414</v>
      </c>
      <c r="B2" s="66"/>
      <c r="C2" s="504" t="str">
        <f>'ფორმა N1'!L2</f>
        <v>01.01.2019-31.12.2019</v>
      </c>
      <c r="D2" s="504"/>
      <c r="E2" s="80"/>
    </row>
    <row r="3" spans="1:5" s="6" customFormat="1" x14ac:dyDescent="0.3">
      <c r="A3" s="65" t="s">
        <v>139</v>
      </c>
      <c r="B3" s="63"/>
      <c r="C3" s="138"/>
      <c r="D3" s="138"/>
      <c r="E3" s="80"/>
    </row>
    <row r="4" spans="1:5" s="6" customFormat="1" x14ac:dyDescent="0.3">
      <c r="A4" s="65"/>
      <c r="B4" s="65"/>
      <c r="C4" s="138"/>
      <c r="D4" s="138"/>
      <c r="E4" s="80"/>
    </row>
    <row r="5" spans="1:5" x14ac:dyDescent="0.3">
      <c r="A5" s="66" t="str">
        <f>'ფორმა N2'!A4</f>
        <v>ანგარიშვალდებული პირის დასახელება:</v>
      </c>
      <c r="B5" s="66"/>
      <c r="C5" s="65"/>
      <c r="D5" s="65"/>
      <c r="E5" s="81"/>
    </row>
    <row r="6" spans="1:5" x14ac:dyDescent="0.3">
      <c r="A6" s="382" t="str">
        <f>'ფორმა N1'!A5</f>
        <v>პ/გ ”საქართველოს რესპუბლიკური პარტია”</v>
      </c>
      <c r="B6" s="69"/>
      <c r="C6" s="70"/>
      <c r="D6" s="70"/>
      <c r="E6" s="81"/>
    </row>
    <row r="7" spans="1:5" x14ac:dyDescent="0.3">
      <c r="A7" s="66"/>
      <c r="B7" s="66"/>
      <c r="C7" s="65"/>
      <c r="D7" s="65"/>
      <c r="E7" s="81"/>
    </row>
    <row r="8" spans="1:5" s="6" customFormat="1" x14ac:dyDescent="0.3">
      <c r="A8" s="137"/>
      <c r="B8" s="137"/>
      <c r="C8" s="67"/>
      <c r="D8" s="67"/>
      <c r="E8" s="80"/>
    </row>
    <row r="9" spans="1:5" s="6" customFormat="1" ht="30" x14ac:dyDescent="0.3">
      <c r="A9" s="78" t="s">
        <v>64</v>
      </c>
      <c r="B9" s="78" t="s">
        <v>311</v>
      </c>
      <c r="C9" s="68" t="s">
        <v>10</v>
      </c>
      <c r="D9" s="68" t="s">
        <v>9</v>
      </c>
      <c r="E9" s="80"/>
    </row>
    <row r="10" spans="1:5" s="9" customFormat="1" ht="18" x14ac:dyDescent="0.2">
      <c r="A10" s="87" t="s">
        <v>284</v>
      </c>
      <c r="B10" s="87"/>
      <c r="C10" s="4"/>
      <c r="D10" s="4"/>
      <c r="E10" s="82"/>
    </row>
    <row r="11" spans="1:5" s="10" customFormat="1" x14ac:dyDescent="0.2">
      <c r="A11" s="87" t="s">
        <v>285</v>
      </c>
      <c r="B11" s="87"/>
      <c r="C11" s="4"/>
      <c r="D11" s="4"/>
      <c r="E11" s="83"/>
    </row>
    <row r="12" spans="1:5" s="10" customFormat="1" x14ac:dyDescent="0.2">
      <c r="A12" s="87" t="s">
        <v>286</v>
      </c>
      <c r="B12" s="76"/>
      <c r="C12" s="4"/>
      <c r="D12" s="4"/>
      <c r="E12" s="83"/>
    </row>
    <row r="13" spans="1:5" s="10" customFormat="1" x14ac:dyDescent="0.2">
      <c r="A13" s="76" t="s">
        <v>265</v>
      </c>
      <c r="B13" s="76"/>
      <c r="C13" s="4"/>
      <c r="D13" s="4"/>
      <c r="E13" s="83"/>
    </row>
    <row r="14" spans="1:5" s="10" customFormat="1" x14ac:dyDescent="0.2">
      <c r="A14" s="76" t="s">
        <v>265</v>
      </c>
      <c r="B14" s="76"/>
      <c r="C14" s="4"/>
      <c r="D14" s="4"/>
      <c r="E14" s="83"/>
    </row>
    <row r="15" spans="1:5" s="10" customFormat="1" x14ac:dyDescent="0.2">
      <c r="A15" s="76" t="s">
        <v>265</v>
      </c>
      <c r="B15" s="76"/>
      <c r="C15" s="4"/>
      <c r="D15" s="4"/>
      <c r="E15" s="83"/>
    </row>
    <row r="16" spans="1:5" s="10" customFormat="1" x14ac:dyDescent="0.2">
      <c r="A16" s="76" t="s">
        <v>265</v>
      </c>
      <c r="B16" s="76"/>
      <c r="C16" s="4"/>
      <c r="D16" s="4"/>
      <c r="E16" s="83"/>
    </row>
    <row r="17" spans="1:9" x14ac:dyDescent="0.3">
      <c r="A17" s="88"/>
      <c r="B17" s="88" t="s">
        <v>313</v>
      </c>
      <c r="C17" s="75">
        <f>SUM(C10:C16)</f>
        <v>0</v>
      </c>
      <c r="D17" s="75">
        <f>SUM(D10:D16)</f>
        <v>0</v>
      </c>
      <c r="E17" s="85"/>
    </row>
    <row r="18" spans="1:9" x14ac:dyDescent="0.3">
      <c r="A18" s="41"/>
      <c r="B18" s="41"/>
    </row>
    <row r="19" spans="1:9" x14ac:dyDescent="0.3">
      <c r="A19" s="2" t="s">
        <v>374</v>
      </c>
      <c r="E19" s="5"/>
    </row>
    <row r="20" spans="1:9" x14ac:dyDescent="0.3">
      <c r="A20" s="2" t="s">
        <v>376</v>
      </c>
    </row>
    <row r="21" spans="1:9" x14ac:dyDescent="0.3">
      <c r="A21" s="175"/>
    </row>
    <row r="22" spans="1:9" x14ac:dyDescent="0.3">
      <c r="A22" s="175" t="s">
        <v>375</v>
      </c>
    </row>
    <row r="23" spans="1:9" s="22" customFormat="1" ht="12.75" x14ac:dyDescent="0.2"/>
    <row r="24" spans="1:9" x14ac:dyDescent="0.3">
      <c r="A24" s="62" t="s">
        <v>107</v>
      </c>
      <c r="E24" s="5"/>
    </row>
    <row r="25" spans="1:9" x14ac:dyDescent="0.3">
      <c r="E25"/>
      <c r="F25"/>
      <c r="G25"/>
      <c r="H25"/>
      <c r="I25"/>
    </row>
    <row r="26" spans="1:9" x14ac:dyDescent="0.3">
      <c r="D26" s="12"/>
      <c r="E26"/>
      <c r="F26"/>
      <c r="G26"/>
      <c r="H26"/>
      <c r="I26"/>
    </row>
    <row r="27" spans="1:9" x14ac:dyDescent="0.3">
      <c r="A27" s="62"/>
      <c r="B27" s="62" t="s">
        <v>405</v>
      </c>
      <c r="D27" s="12"/>
      <c r="E27"/>
      <c r="F27"/>
      <c r="G27"/>
      <c r="H27"/>
      <c r="I27"/>
    </row>
    <row r="28" spans="1:9" x14ac:dyDescent="0.3">
      <c r="B28" s="2" t="s">
        <v>406</v>
      </c>
      <c r="D28" s="12"/>
      <c r="E28"/>
      <c r="F28"/>
      <c r="G28"/>
      <c r="H28"/>
      <c r="I28"/>
    </row>
    <row r="29" spans="1:9" customFormat="1" ht="12.75" x14ac:dyDescent="0.2">
      <c r="A29" s="59"/>
      <c r="B29" s="59" t="s">
        <v>138</v>
      </c>
    </row>
    <row r="30" spans="1:9" s="22" customFormat="1" ht="12.75" x14ac:dyDescent="0.2"/>
  </sheetData>
  <mergeCells count="2">
    <mergeCell ref="C1:D1"/>
    <mergeCell ref="C2:D2"/>
  </mergeCells>
  <printOptions gridLines="1"/>
  <pageMargins left="0.19685039370078741" right="0.19685039370078741" top="0.19685039370078741" bottom="0.19685039370078741" header="0.15748031496062992" footer="0.15748031496062992"/>
  <pageSetup paperSize="9" scale="84"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I93"/>
  <sheetViews>
    <sheetView showGridLines="0" view="pageBreakPreview" zoomScale="80" zoomScaleNormal="100" zoomScaleSheetLayoutView="80" workbookViewId="0">
      <selection activeCell="D67" sqref="D67"/>
    </sheetView>
  </sheetViews>
  <sheetFormatPr defaultRowHeight="15" x14ac:dyDescent="0.3"/>
  <cols>
    <col min="1" max="1" width="12.85546875" style="26" customWidth="1"/>
    <col min="2" max="2" width="65.5703125" style="25" customWidth="1"/>
    <col min="3" max="4" width="14.85546875" style="2" customWidth="1"/>
    <col min="5" max="5" width="0.85546875" style="2" customWidth="1"/>
    <col min="6" max="6" width="15.7109375" style="2" customWidth="1"/>
    <col min="7" max="16384" width="9.140625" style="2"/>
  </cols>
  <sheetData>
    <row r="1" spans="1:5" x14ac:dyDescent="0.3">
      <c r="A1" s="63" t="s">
        <v>223</v>
      </c>
      <c r="B1" s="109"/>
      <c r="C1" s="519" t="s">
        <v>197</v>
      </c>
      <c r="D1" s="519"/>
      <c r="E1" s="93"/>
    </row>
    <row r="2" spans="1:5" x14ac:dyDescent="0.3">
      <c r="A2" s="65" t="s">
        <v>139</v>
      </c>
      <c r="B2" s="109"/>
      <c r="C2" s="66"/>
      <c r="D2" s="186" t="s">
        <v>505</v>
      </c>
      <c r="E2" s="93"/>
    </row>
    <row r="3" spans="1:5" x14ac:dyDescent="0.3">
      <c r="A3" s="104"/>
      <c r="B3" s="109"/>
      <c r="C3" s="66"/>
      <c r="D3" s="66"/>
      <c r="E3" s="93"/>
    </row>
    <row r="4" spans="1:5" x14ac:dyDescent="0.3">
      <c r="A4" s="65" t="str">
        <f>'[2]ფორმა N2'!A4</f>
        <v>ანგარიშვალდებული პირის დასახელება:</v>
      </c>
      <c r="B4" s="65"/>
      <c r="C4" s="65"/>
      <c r="D4" s="65"/>
      <c r="E4" s="96"/>
    </row>
    <row r="5" spans="1:5" x14ac:dyDescent="0.3">
      <c r="A5" s="107" t="str">
        <f>'[2]ფორმა N1'!A5</f>
        <v>პ/გ ”საქართველოს რესპუბლიკური პარტია”</v>
      </c>
      <c r="B5" s="108"/>
      <c r="C5" s="108"/>
      <c r="D5" s="56"/>
      <c r="E5" s="96"/>
    </row>
    <row r="6" spans="1:5" x14ac:dyDescent="0.3">
      <c r="A6" s="66"/>
      <c r="B6" s="65"/>
      <c r="C6" s="65"/>
      <c r="D6" s="65"/>
      <c r="E6" s="96"/>
    </row>
    <row r="7" spans="1:5" x14ac:dyDescent="0.3">
      <c r="A7" s="103"/>
      <c r="B7" s="110"/>
      <c r="C7" s="111"/>
      <c r="D7" s="111"/>
      <c r="E7" s="93"/>
    </row>
    <row r="8" spans="1:5" ht="45" x14ac:dyDescent="0.3">
      <c r="A8" s="112" t="s">
        <v>113</v>
      </c>
      <c r="B8" s="112" t="s">
        <v>189</v>
      </c>
      <c r="C8" s="112" t="s">
        <v>290</v>
      </c>
      <c r="D8" s="112" t="s">
        <v>251</v>
      </c>
      <c r="E8" s="93"/>
    </row>
    <row r="9" spans="1:5" x14ac:dyDescent="0.3">
      <c r="A9" s="46"/>
      <c r="B9" s="47"/>
      <c r="C9" s="134"/>
      <c r="D9" s="134"/>
      <c r="E9" s="93"/>
    </row>
    <row r="10" spans="1:5" x14ac:dyDescent="0.3">
      <c r="A10" s="48" t="s">
        <v>190</v>
      </c>
      <c r="B10" s="49"/>
      <c r="C10" s="404">
        <f>SUM(C11,C34)</f>
        <v>567807.15</v>
      </c>
      <c r="D10" s="404">
        <f>SUM(D11,D34)</f>
        <v>516970.73</v>
      </c>
      <c r="E10" s="93"/>
    </row>
    <row r="11" spans="1:5" x14ac:dyDescent="0.3">
      <c r="A11" s="50" t="s">
        <v>191</v>
      </c>
      <c r="B11" s="51"/>
      <c r="C11" s="405">
        <f>SUM(C12:C32)</f>
        <v>2595.81</v>
      </c>
      <c r="D11" s="405">
        <f>SUM(D12:D32)</f>
        <v>2731.53</v>
      </c>
      <c r="E11" s="93"/>
    </row>
    <row r="12" spans="1:5" x14ac:dyDescent="0.3">
      <c r="A12" s="54">
        <v>1110</v>
      </c>
      <c r="B12" s="53" t="s">
        <v>141</v>
      </c>
      <c r="C12" s="406">
        <v>418.19</v>
      </c>
      <c r="D12" s="406">
        <v>418.19</v>
      </c>
      <c r="E12" s="93"/>
    </row>
    <row r="13" spans="1:5" x14ac:dyDescent="0.3">
      <c r="A13" s="54">
        <v>1120</v>
      </c>
      <c r="B13" s="53" t="s">
        <v>142</v>
      </c>
      <c r="C13" s="406">
        <v>0</v>
      </c>
      <c r="D13" s="406">
        <v>0</v>
      </c>
      <c r="E13" s="93"/>
    </row>
    <row r="14" spans="1:5" x14ac:dyDescent="0.3">
      <c r="A14" s="54">
        <v>1211</v>
      </c>
      <c r="B14" s="53" t="s">
        <v>143</v>
      </c>
      <c r="C14" s="406">
        <v>81.98</v>
      </c>
      <c r="D14" s="406">
        <v>215.17</v>
      </c>
      <c r="E14" s="93"/>
    </row>
    <row r="15" spans="1:5" x14ac:dyDescent="0.3">
      <c r="A15" s="54">
        <v>1212</v>
      </c>
      <c r="B15" s="53" t="s">
        <v>144</v>
      </c>
      <c r="C15" s="406">
        <v>23.74</v>
      </c>
      <c r="D15" s="406">
        <v>26.27</v>
      </c>
      <c r="E15" s="93"/>
    </row>
    <row r="16" spans="1:5" x14ac:dyDescent="0.3">
      <c r="A16" s="54">
        <v>1213</v>
      </c>
      <c r="B16" s="53" t="s">
        <v>145</v>
      </c>
      <c r="C16" s="406">
        <v>0</v>
      </c>
      <c r="D16" s="406">
        <v>0</v>
      </c>
      <c r="E16" s="93"/>
    </row>
    <row r="17" spans="1:5" x14ac:dyDescent="0.3">
      <c r="A17" s="54">
        <v>1214</v>
      </c>
      <c r="B17" s="53" t="s">
        <v>146</v>
      </c>
      <c r="C17" s="406">
        <v>0</v>
      </c>
      <c r="D17" s="406">
        <v>0</v>
      </c>
      <c r="E17" s="93"/>
    </row>
    <row r="18" spans="1:5" x14ac:dyDescent="0.3">
      <c r="A18" s="54">
        <v>1215</v>
      </c>
      <c r="B18" s="53" t="s">
        <v>147</v>
      </c>
      <c r="C18" s="406">
        <v>0</v>
      </c>
      <c r="D18" s="406">
        <v>0</v>
      </c>
      <c r="E18" s="93"/>
    </row>
    <row r="19" spans="1:5" x14ac:dyDescent="0.3">
      <c r="A19" s="54">
        <v>1300</v>
      </c>
      <c r="B19" s="53" t="s">
        <v>148</v>
      </c>
      <c r="C19" s="406">
        <v>0</v>
      </c>
      <c r="D19" s="406">
        <v>0</v>
      </c>
      <c r="E19" s="93"/>
    </row>
    <row r="20" spans="1:5" x14ac:dyDescent="0.3">
      <c r="A20" s="54">
        <v>1410</v>
      </c>
      <c r="B20" s="53" t="s">
        <v>149</v>
      </c>
      <c r="C20" s="406">
        <v>0</v>
      </c>
      <c r="D20" s="406">
        <v>0</v>
      </c>
      <c r="E20" s="93"/>
    </row>
    <row r="21" spans="1:5" x14ac:dyDescent="0.3">
      <c r="A21" s="54">
        <v>1421</v>
      </c>
      <c r="B21" s="53" t="s">
        <v>150</v>
      </c>
      <c r="C21" s="406">
        <v>0</v>
      </c>
      <c r="D21" s="406">
        <v>0</v>
      </c>
      <c r="E21" s="93"/>
    </row>
    <row r="22" spans="1:5" x14ac:dyDescent="0.3">
      <c r="A22" s="54">
        <v>1422</v>
      </c>
      <c r="B22" s="53" t="s">
        <v>151</v>
      </c>
      <c r="C22" s="406">
        <v>0</v>
      </c>
      <c r="D22" s="406">
        <v>0</v>
      </c>
      <c r="E22" s="93"/>
    </row>
    <row r="23" spans="1:5" x14ac:dyDescent="0.3">
      <c r="A23" s="54">
        <v>1423</v>
      </c>
      <c r="B23" s="53" t="s">
        <v>152</v>
      </c>
      <c r="C23" s="406">
        <v>0</v>
      </c>
      <c r="D23" s="406">
        <v>0</v>
      </c>
      <c r="E23" s="93"/>
    </row>
    <row r="24" spans="1:5" x14ac:dyDescent="0.3">
      <c r="A24" s="54">
        <v>1431</v>
      </c>
      <c r="B24" s="53" t="s">
        <v>153</v>
      </c>
      <c r="C24" s="406">
        <v>0</v>
      </c>
      <c r="D24" s="406">
        <v>0</v>
      </c>
      <c r="E24" s="93"/>
    </row>
    <row r="25" spans="1:5" x14ac:dyDescent="0.3">
      <c r="A25" s="54">
        <v>1432</v>
      </c>
      <c r="B25" s="53" t="s">
        <v>154</v>
      </c>
      <c r="C25" s="406">
        <v>0</v>
      </c>
      <c r="D25" s="406">
        <v>0</v>
      </c>
      <c r="E25" s="93"/>
    </row>
    <row r="26" spans="1:5" x14ac:dyDescent="0.3">
      <c r="A26" s="54">
        <v>1433</v>
      </c>
      <c r="B26" s="53" t="s">
        <v>155</v>
      </c>
      <c r="C26" s="406">
        <v>0</v>
      </c>
      <c r="D26" s="406">
        <v>0</v>
      </c>
      <c r="E26" s="93"/>
    </row>
    <row r="27" spans="1:5" x14ac:dyDescent="0.3">
      <c r="A27" s="54">
        <v>1441</v>
      </c>
      <c r="B27" s="53" t="s">
        <v>156</v>
      </c>
      <c r="C27" s="406">
        <v>0</v>
      </c>
      <c r="D27" s="406">
        <v>0</v>
      </c>
      <c r="E27" s="93"/>
    </row>
    <row r="28" spans="1:5" x14ac:dyDescent="0.3">
      <c r="A28" s="54">
        <v>1442</v>
      </c>
      <c r="B28" s="53" t="s">
        <v>157</v>
      </c>
      <c r="C28" s="406">
        <v>0</v>
      </c>
      <c r="D28" s="406">
        <v>0</v>
      </c>
      <c r="E28" s="93"/>
    </row>
    <row r="29" spans="1:5" x14ac:dyDescent="0.3">
      <c r="A29" s="54">
        <v>1443</v>
      </c>
      <c r="B29" s="53" t="s">
        <v>158</v>
      </c>
      <c r="C29" s="406">
        <v>0</v>
      </c>
      <c r="D29" s="406">
        <v>0</v>
      </c>
      <c r="E29" s="93"/>
    </row>
    <row r="30" spans="1:5" x14ac:dyDescent="0.3">
      <c r="A30" s="54">
        <v>1444</v>
      </c>
      <c r="B30" s="53" t="s">
        <v>159</v>
      </c>
      <c r="C30" s="406">
        <v>0</v>
      </c>
      <c r="D30" s="406">
        <v>0</v>
      </c>
      <c r="E30" s="93"/>
    </row>
    <row r="31" spans="1:5" x14ac:dyDescent="0.3">
      <c r="A31" s="54">
        <v>1445</v>
      </c>
      <c r="B31" s="53" t="s">
        <v>160</v>
      </c>
      <c r="C31" s="406">
        <v>0</v>
      </c>
      <c r="D31" s="406">
        <v>0</v>
      </c>
      <c r="E31" s="93"/>
    </row>
    <row r="32" spans="1:5" x14ac:dyDescent="0.3">
      <c r="A32" s="54">
        <v>1446</v>
      </c>
      <c r="B32" s="53" t="s">
        <v>161</v>
      </c>
      <c r="C32" s="406">
        <v>2071.9</v>
      </c>
      <c r="D32" s="406">
        <v>2071.9</v>
      </c>
      <c r="E32" s="93"/>
    </row>
    <row r="33" spans="1:5" x14ac:dyDescent="0.3">
      <c r="A33" s="27"/>
      <c r="E33" s="93"/>
    </row>
    <row r="34" spans="1:5" x14ac:dyDescent="0.3">
      <c r="A34" s="55" t="s">
        <v>192</v>
      </c>
      <c r="B34" s="53"/>
      <c r="C34" s="74">
        <f>SUM(C35:C42)</f>
        <v>565211.34</v>
      </c>
      <c r="D34" s="74">
        <f>SUM(D35:D42)</f>
        <v>514239.19999999995</v>
      </c>
      <c r="E34" s="93"/>
    </row>
    <row r="35" spans="1:5" x14ac:dyDescent="0.3">
      <c r="A35" s="54">
        <v>2110</v>
      </c>
      <c r="B35" s="53" t="s">
        <v>100</v>
      </c>
      <c r="C35" s="8">
        <v>497429.91</v>
      </c>
      <c r="D35" s="406">
        <v>469794.92</v>
      </c>
      <c r="E35" s="93"/>
    </row>
    <row r="36" spans="1:5" x14ac:dyDescent="0.3">
      <c r="A36" s="54">
        <v>2120</v>
      </c>
      <c r="B36" s="53" t="s">
        <v>162</v>
      </c>
      <c r="C36" s="8">
        <v>67781.429999999993</v>
      </c>
      <c r="D36" s="406">
        <v>44444.28</v>
      </c>
      <c r="E36" s="93"/>
    </row>
    <row r="37" spans="1:5" x14ac:dyDescent="0.3">
      <c r="A37" s="54">
        <v>2130</v>
      </c>
      <c r="B37" s="53" t="s">
        <v>101</v>
      </c>
      <c r="C37" s="8">
        <v>0</v>
      </c>
      <c r="D37" s="8">
        <v>0</v>
      </c>
      <c r="E37" s="93"/>
    </row>
    <row r="38" spans="1:5" x14ac:dyDescent="0.3">
      <c r="A38" s="54">
        <v>2140</v>
      </c>
      <c r="B38" s="53" t="s">
        <v>381</v>
      </c>
      <c r="C38" s="8">
        <v>0</v>
      </c>
      <c r="D38" s="8">
        <v>0</v>
      </c>
      <c r="E38" s="93"/>
    </row>
    <row r="39" spans="1:5" x14ac:dyDescent="0.3">
      <c r="A39" s="54">
        <v>2150</v>
      </c>
      <c r="B39" s="53" t="s">
        <v>385</v>
      </c>
      <c r="C39" s="8">
        <v>0</v>
      </c>
      <c r="D39" s="8">
        <v>0</v>
      </c>
      <c r="E39" s="93"/>
    </row>
    <row r="40" spans="1:5" x14ac:dyDescent="0.3">
      <c r="A40" s="54">
        <v>2220</v>
      </c>
      <c r="B40" s="53" t="s">
        <v>102</v>
      </c>
      <c r="C40" s="8">
        <v>0</v>
      </c>
      <c r="D40" s="8">
        <v>0</v>
      </c>
      <c r="E40" s="93"/>
    </row>
    <row r="41" spans="1:5" x14ac:dyDescent="0.3">
      <c r="A41" s="54">
        <v>2300</v>
      </c>
      <c r="B41" s="53" t="s">
        <v>163</v>
      </c>
      <c r="C41" s="8">
        <v>0</v>
      </c>
      <c r="D41" s="8">
        <v>0</v>
      </c>
      <c r="E41" s="93"/>
    </row>
    <row r="42" spans="1:5" x14ac:dyDescent="0.3">
      <c r="A42" s="54">
        <v>2400</v>
      </c>
      <c r="B42" s="53" t="s">
        <v>164</v>
      </c>
      <c r="C42" s="8">
        <v>0</v>
      </c>
      <c r="D42" s="8">
        <v>0</v>
      </c>
      <c r="E42" s="93"/>
    </row>
    <row r="43" spans="1:5" x14ac:dyDescent="0.3">
      <c r="A43" s="28"/>
      <c r="E43" s="93"/>
    </row>
    <row r="44" spans="1:5" x14ac:dyDescent="0.3">
      <c r="A44" s="52" t="s">
        <v>196</v>
      </c>
      <c r="B44" s="53"/>
      <c r="C44" s="74">
        <f>SUM(C45,C64)</f>
        <v>567807.15000000026</v>
      </c>
      <c r="D44" s="74">
        <f>SUM(D45,D64)</f>
        <v>516970.73</v>
      </c>
      <c r="E44" s="93"/>
    </row>
    <row r="45" spans="1:5" x14ac:dyDescent="0.3">
      <c r="A45" s="55" t="s">
        <v>193</v>
      </c>
      <c r="B45" s="53"/>
      <c r="C45" s="74">
        <f>SUM(C46:C61)</f>
        <v>312671.84999999998</v>
      </c>
      <c r="D45" s="74">
        <f>SUM(D46:D61)</f>
        <v>0</v>
      </c>
      <c r="E45" s="93"/>
    </row>
    <row r="46" spans="1:5" x14ac:dyDescent="0.3">
      <c r="A46" s="54">
        <v>3100</v>
      </c>
      <c r="B46" s="53" t="s">
        <v>165</v>
      </c>
      <c r="C46" s="406">
        <v>0</v>
      </c>
      <c r="D46" s="406">
        <v>0</v>
      </c>
      <c r="E46" s="93"/>
    </row>
    <row r="47" spans="1:5" x14ac:dyDescent="0.3">
      <c r="A47" s="54">
        <v>3210</v>
      </c>
      <c r="B47" s="53" t="s">
        <v>166</v>
      </c>
      <c r="C47" s="406">
        <v>304916.84999999998</v>
      </c>
      <c r="D47" s="406">
        <v>0</v>
      </c>
      <c r="E47" s="93"/>
    </row>
    <row r="48" spans="1:5" x14ac:dyDescent="0.3">
      <c r="A48" s="54">
        <v>3221</v>
      </c>
      <c r="B48" s="53" t="s">
        <v>167</v>
      </c>
      <c r="C48" s="406">
        <v>0</v>
      </c>
      <c r="D48" s="406">
        <v>0</v>
      </c>
      <c r="E48" s="93"/>
    </row>
    <row r="49" spans="1:5" x14ac:dyDescent="0.3">
      <c r="A49" s="54">
        <v>3222</v>
      </c>
      <c r="B49" s="53" t="s">
        <v>168</v>
      </c>
      <c r="C49" s="406">
        <v>0</v>
      </c>
      <c r="D49" s="406">
        <v>0</v>
      </c>
      <c r="E49" s="93"/>
    </row>
    <row r="50" spans="1:5" x14ac:dyDescent="0.3">
      <c r="A50" s="54">
        <v>3223</v>
      </c>
      <c r="B50" s="53" t="s">
        <v>169</v>
      </c>
      <c r="C50" s="406">
        <v>0</v>
      </c>
      <c r="D50" s="406">
        <v>0</v>
      </c>
      <c r="E50" s="93"/>
    </row>
    <row r="51" spans="1:5" x14ac:dyDescent="0.3">
      <c r="A51" s="54">
        <v>3224</v>
      </c>
      <c r="B51" s="53" t="s">
        <v>170</v>
      </c>
      <c r="C51" s="406">
        <v>0</v>
      </c>
      <c r="D51" s="406">
        <v>0</v>
      </c>
      <c r="E51" s="93"/>
    </row>
    <row r="52" spans="1:5" x14ac:dyDescent="0.3">
      <c r="A52" s="54">
        <v>3231</v>
      </c>
      <c r="B52" s="53" t="s">
        <v>171</v>
      </c>
      <c r="C52" s="406">
        <v>7175</v>
      </c>
      <c r="D52" s="406">
        <v>0</v>
      </c>
      <c r="E52" s="93"/>
    </row>
    <row r="53" spans="1:5" x14ac:dyDescent="0.3">
      <c r="A53" s="54">
        <v>3232</v>
      </c>
      <c r="B53" s="53" t="s">
        <v>172</v>
      </c>
      <c r="C53" s="406">
        <v>0</v>
      </c>
      <c r="D53" s="406">
        <v>0</v>
      </c>
      <c r="E53" s="93"/>
    </row>
    <row r="54" spans="1:5" x14ac:dyDescent="0.3">
      <c r="A54" s="54">
        <v>3234</v>
      </c>
      <c r="B54" s="53" t="s">
        <v>173</v>
      </c>
      <c r="C54" s="406">
        <v>580</v>
      </c>
      <c r="D54" s="406">
        <v>0</v>
      </c>
      <c r="E54" s="93"/>
    </row>
    <row r="55" spans="1:5" ht="30" x14ac:dyDescent="0.3">
      <c r="A55" s="54">
        <v>3236</v>
      </c>
      <c r="B55" s="53" t="s">
        <v>188</v>
      </c>
      <c r="C55" s="406">
        <v>0</v>
      </c>
      <c r="D55" s="406">
        <v>0</v>
      </c>
      <c r="E55" s="93"/>
    </row>
    <row r="56" spans="1:5" ht="45" x14ac:dyDescent="0.3">
      <c r="A56" s="54">
        <v>3237</v>
      </c>
      <c r="B56" s="53" t="s">
        <v>174</v>
      </c>
      <c r="C56" s="406">
        <v>0</v>
      </c>
      <c r="D56" s="406">
        <v>0</v>
      </c>
      <c r="E56" s="93"/>
    </row>
    <row r="57" spans="1:5" x14ac:dyDescent="0.3">
      <c r="A57" s="54">
        <v>3241</v>
      </c>
      <c r="B57" s="53" t="s">
        <v>175</v>
      </c>
      <c r="C57" s="406">
        <v>0</v>
      </c>
      <c r="D57" s="406">
        <v>0</v>
      </c>
      <c r="E57" s="93"/>
    </row>
    <row r="58" spans="1:5" x14ac:dyDescent="0.3">
      <c r="A58" s="54">
        <v>3242</v>
      </c>
      <c r="B58" s="53" t="s">
        <v>176</v>
      </c>
      <c r="C58" s="406">
        <v>0</v>
      </c>
      <c r="D58" s="406">
        <v>0</v>
      </c>
      <c r="E58" s="93"/>
    </row>
    <row r="59" spans="1:5" x14ac:dyDescent="0.3">
      <c r="A59" s="54">
        <v>3243</v>
      </c>
      <c r="B59" s="53" t="s">
        <v>177</v>
      </c>
      <c r="C59" s="406">
        <v>0</v>
      </c>
      <c r="D59" s="406">
        <v>0</v>
      </c>
      <c r="E59" s="93"/>
    </row>
    <row r="60" spans="1:5" x14ac:dyDescent="0.3">
      <c r="A60" s="54">
        <v>3245</v>
      </c>
      <c r="B60" s="53" t="s">
        <v>178</v>
      </c>
      <c r="C60" s="406">
        <v>0</v>
      </c>
      <c r="D60" s="406">
        <v>0</v>
      </c>
      <c r="E60" s="93"/>
    </row>
    <row r="61" spans="1:5" x14ac:dyDescent="0.3">
      <c r="A61" s="54">
        <v>3246</v>
      </c>
      <c r="B61" s="53" t="s">
        <v>179</v>
      </c>
      <c r="C61" s="406">
        <v>0</v>
      </c>
      <c r="D61" s="406">
        <v>0</v>
      </c>
      <c r="E61" s="93"/>
    </row>
    <row r="62" spans="1:5" x14ac:dyDescent="0.3">
      <c r="A62" s="28"/>
      <c r="E62" s="93"/>
    </row>
    <row r="63" spans="1:5" x14ac:dyDescent="0.3">
      <c r="A63" s="29"/>
      <c r="E63" s="93"/>
    </row>
    <row r="64" spans="1:5" x14ac:dyDescent="0.3">
      <c r="A64" s="55" t="s">
        <v>194</v>
      </c>
      <c r="B64" s="53"/>
      <c r="C64" s="74">
        <f>SUM(C65:C67)</f>
        <v>255135.30000000028</v>
      </c>
      <c r="D64" s="74">
        <f>SUM(D65:D67)</f>
        <v>516970.73</v>
      </c>
      <c r="E64" s="93"/>
    </row>
    <row r="65" spans="1:6" x14ac:dyDescent="0.3">
      <c r="A65" s="54">
        <v>5100</v>
      </c>
      <c r="B65" s="53" t="s">
        <v>249</v>
      </c>
      <c r="C65" s="406">
        <v>0</v>
      </c>
      <c r="D65" s="406">
        <v>0</v>
      </c>
      <c r="E65" s="93"/>
    </row>
    <row r="66" spans="1:6" x14ac:dyDescent="0.3">
      <c r="A66" s="54">
        <v>5220</v>
      </c>
      <c r="B66" s="53" t="s">
        <v>394</v>
      </c>
      <c r="C66" s="406">
        <v>0</v>
      </c>
      <c r="D66" s="406">
        <v>0</v>
      </c>
      <c r="E66" s="93"/>
    </row>
    <row r="67" spans="1:6" x14ac:dyDescent="0.3">
      <c r="A67" s="54">
        <v>5230</v>
      </c>
      <c r="B67" s="53" t="s">
        <v>395</v>
      </c>
      <c r="C67" s="406">
        <v>255135.30000000028</v>
      </c>
      <c r="D67" s="406">
        <v>516970.73</v>
      </c>
      <c r="E67" s="93"/>
    </row>
    <row r="68" spans="1:6" x14ac:dyDescent="0.3">
      <c r="A68" s="28"/>
      <c r="E68" s="93"/>
      <c r="F68" s="407"/>
    </row>
    <row r="69" spans="1:6" x14ac:dyDescent="0.3">
      <c r="A69" s="2"/>
      <c r="E69" s="93"/>
    </row>
    <row r="70" spans="1:6" x14ac:dyDescent="0.3">
      <c r="A70" s="52" t="s">
        <v>195</v>
      </c>
      <c r="B70" s="53"/>
      <c r="C70" s="8"/>
      <c r="D70" s="8"/>
      <c r="E70" s="93"/>
    </row>
    <row r="71" spans="1:6" ht="30" x14ac:dyDescent="0.3">
      <c r="A71" s="54">
        <v>1</v>
      </c>
      <c r="B71" s="53" t="s">
        <v>180</v>
      </c>
      <c r="C71" s="8"/>
      <c r="D71" s="8"/>
      <c r="E71" s="93"/>
    </row>
    <row r="72" spans="1:6" x14ac:dyDescent="0.3">
      <c r="A72" s="54">
        <v>2</v>
      </c>
      <c r="B72" s="53" t="s">
        <v>181</v>
      </c>
      <c r="C72" s="8"/>
      <c r="D72" s="8"/>
      <c r="E72" s="93"/>
    </row>
    <row r="73" spans="1:6" x14ac:dyDescent="0.3">
      <c r="A73" s="54">
        <v>3</v>
      </c>
      <c r="B73" s="53" t="s">
        <v>182</v>
      </c>
      <c r="C73" s="8"/>
      <c r="D73" s="8"/>
      <c r="E73" s="93"/>
    </row>
    <row r="74" spans="1:6" x14ac:dyDescent="0.3">
      <c r="A74" s="54">
        <v>4</v>
      </c>
      <c r="B74" s="53" t="s">
        <v>345</v>
      </c>
      <c r="C74" s="8"/>
      <c r="D74" s="8"/>
      <c r="E74" s="93"/>
    </row>
    <row r="75" spans="1:6" x14ac:dyDescent="0.3">
      <c r="A75" s="54">
        <v>5</v>
      </c>
      <c r="B75" s="53" t="s">
        <v>183</v>
      </c>
      <c r="C75" s="8"/>
      <c r="D75" s="8"/>
      <c r="E75" s="93"/>
    </row>
    <row r="76" spans="1:6" x14ac:dyDescent="0.3">
      <c r="A76" s="54">
        <v>6</v>
      </c>
      <c r="B76" s="53" t="s">
        <v>184</v>
      </c>
      <c r="C76" s="8"/>
      <c r="D76" s="8"/>
      <c r="E76" s="93"/>
    </row>
    <row r="77" spans="1:6" x14ac:dyDescent="0.3">
      <c r="A77" s="54">
        <v>7</v>
      </c>
      <c r="B77" s="53" t="s">
        <v>185</v>
      </c>
      <c r="C77" s="8"/>
      <c r="D77" s="8"/>
      <c r="E77" s="93"/>
    </row>
    <row r="78" spans="1:6" x14ac:dyDescent="0.3">
      <c r="A78" s="54">
        <v>8</v>
      </c>
      <c r="B78" s="53" t="s">
        <v>186</v>
      </c>
      <c r="C78" s="8"/>
      <c r="D78" s="8"/>
      <c r="E78" s="93"/>
    </row>
    <row r="79" spans="1:6" x14ac:dyDescent="0.3">
      <c r="A79" s="54">
        <v>9</v>
      </c>
      <c r="B79" s="53" t="s">
        <v>187</v>
      </c>
      <c r="C79" s="8"/>
      <c r="D79" s="8"/>
      <c r="E79" s="93"/>
    </row>
    <row r="83" spans="1:9" x14ac:dyDescent="0.3">
      <c r="A83" s="2"/>
      <c r="B83" s="2"/>
    </row>
    <row r="84" spans="1:9" x14ac:dyDescent="0.3">
      <c r="A84" s="62" t="s">
        <v>107</v>
      </c>
      <c r="B84" s="2"/>
      <c r="E84" s="386"/>
    </row>
    <row r="85" spans="1:9" x14ac:dyDescent="0.3">
      <c r="A85" s="2"/>
      <c r="B85" s="2"/>
      <c r="E85"/>
      <c r="F85"/>
      <c r="G85"/>
      <c r="H85"/>
      <c r="I85"/>
    </row>
    <row r="86" spans="1:9" x14ac:dyDescent="0.3">
      <c r="A86" s="2"/>
      <c r="B86" s="2"/>
      <c r="D86" s="12"/>
      <c r="E86"/>
      <c r="F86"/>
      <c r="G86"/>
      <c r="H86"/>
      <c r="I86"/>
    </row>
    <row r="87" spans="1:9" x14ac:dyDescent="0.3">
      <c r="A87"/>
      <c r="B87" s="62" t="s">
        <v>405</v>
      </c>
      <c r="D87" s="12"/>
      <c r="E87"/>
      <c r="F87"/>
      <c r="G87"/>
      <c r="H87"/>
      <c r="I87"/>
    </row>
    <row r="88" spans="1:9" x14ac:dyDescent="0.3">
      <c r="A88"/>
      <c r="B88" s="2" t="s">
        <v>406</v>
      </c>
      <c r="D88" s="12"/>
      <c r="E88"/>
      <c r="F88"/>
      <c r="G88"/>
      <c r="H88"/>
      <c r="I88"/>
    </row>
    <row r="89" spans="1:9" customFormat="1" ht="12.75" x14ac:dyDescent="0.2">
      <c r="B89" s="59" t="s">
        <v>138</v>
      </c>
    </row>
    <row r="90" spans="1:9" customFormat="1" ht="12.75" x14ac:dyDescent="0.2"/>
    <row r="91" spans="1:9" customFormat="1" ht="12.75" x14ac:dyDescent="0.2"/>
    <row r="92" spans="1:9" customFormat="1" ht="12.75" x14ac:dyDescent="0.2"/>
    <row r="93" spans="1:9"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78" fitToHeight="2" orientation="portrait" r:id="rId1"/>
  <rowBreaks count="1" manualBreakCount="1">
    <brk id="43"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A1:M41"/>
  <sheetViews>
    <sheetView showGridLines="0" zoomScaleNormal="100" zoomScaleSheetLayoutView="80" workbookViewId="0">
      <selection activeCell="C10" sqref="C10"/>
    </sheetView>
  </sheetViews>
  <sheetFormatPr defaultRowHeight="15" x14ac:dyDescent="0.3"/>
  <cols>
    <col min="1" max="1" width="4.85546875" style="411" customWidth="1"/>
    <col min="2" max="2" width="24.140625" style="411" customWidth="1"/>
    <col min="3" max="3" width="32.28515625" style="411" customWidth="1"/>
    <col min="4" max="4" width="19.140625" style="411" customWidth="1"/>
    <col min="5" max="5" width="13.5703125" style="411" customWidth="1"/>
    <col min="6" max="6" width="12.7109375" style="411" customWidth="1"/>
    <col min="7" max="8" width="13.85546875" style="411" customWidth="1"/>
    <col min="9" max="9" width="13.7109375" style="411" customWidth="1"/>
    <col min="10" max="10" width="15" style="411" customWidth="1"/>
    <col min="11" max="11" width="0.85546875" style="411" customWidth="1"/>
    <col min="12" max="256" width="9.140625" style="411"/>
    <col min="257" max="257" width="4.85546875" style="411" customWidth="1"/>
    <col min="258" max="258" width="24.140625" style="411" customWidth="1"/>
    <col min="259" max="259" width="32.28515625" style="411" customWidth="1"/>
    <col min="260" max="260" width="19.140625" style="411" customWidth="1"/>
    <col min="261" max="261" width="13.5703125" style="411" customWidth="1"/>
    <col min="262" max="262" width="12.7109375" style="411" customWidth="1"/>
    <col min="263" max="264" width="13.85546875" style="411" customWidth="1"/>
    <col min="265" max="265" width="13.7109375" style="411" customWidth="1"/>
    <col min="266" max="266" width="15" style="411" customWidth="1"/>
    <col min="267" max="267" width="0.85546875" style="411" customWidth="1"/>
    <col min="268" max="512" width="9.140625" style="411"/>
    <col min="513" max="513" width="4.85546875" style="411" customWidth="1"/>
    <col min="514" max="514" width="24.140625" style="411" customWidth="1"/>
    <col min="515" max="515" width="32.28515625" style="411" customWidth="1"/>
    <col min="516" max="516" width="19.140625" style="411" customWidth="1"/>
    <col min="517" max="517" width="13.5703125" style="411" customWidth="1"/>
    <col min="518" max="518" width="12.7109375" style="411" customWidth="1"/>
    <col min="519" max="520" width="13.85546875" style="411" customWidth="1"/>
    <col min="521" max="521" width="13.7109375" style="411" customWidth="1"/>
    <col min="522" max="522" width="15" style="411" customWidth="1"/>
    <col min="523" max="523" width="0.85546875" style="411" customWidth="1"/>
    <col min="524" max="768" width="9.140625" style="411"/>
    <col min="769" max="769" width="4.85546875" style="411" customWidth="1"/>
    <col min="770" max="770" width="24.140625" style="411" customWidth="1"/>
    <col min="771" max="771" width="32.28515625" style="411" customWidth="1"/>
    <col min="772" max="772" width="19.140625" style="411" customWidth="1"/>
    <col min="773" max="773" width="13.5703125" style="411" customWidth="1"/>
    <col min="774" max="774" width="12.7109375" style="411" customWidth="1"/>
    <col min="775" max="776" width="13.85546875" style="411" customWidth="1"/>
    <col min="777" max="777" width="13.7109375" style="411" customWidth="1"/>
    <col min="778" max="778" width="15" style="411" customWidth="1"/>
    <col min="779" max="779" width="0.85546875" style="411" customWidth="1"/>
    <col min="780" max="1024" width="9.140625" style="411"/>
    <col min="1025" max="1025" width="4.85546875" style="411" customWidth="1"/>
    <col min="1026" max="1026" width="24.140625" style="411" customWidth="1"/>
    <col min="1027" max="1027" width="32.28515625" style="411" customWidth="1"/>
    <col min="1028" max="1028" width="19.140625" style="411" customWidth="1"/>
    <col min="1029" max="1029" width="13.5703125" style="411" customWidth="1"/>
    <col min="1030" max="1030" width="12.7109375" style="411" customWidth="1"/>
    <col min="1031" max="1032" width="13.85546875" style="411" customWidth="1"/>
    <col min="1033" max="1033" width="13.7109375" style="411" customWidth="1"/>
    <col min="1034" max="1034" width="15" style="411" customWidth="1"/>
    <col min="1035" max="1035" width="0.85546875" style="411" customWidth="1"/>
    <col min="1036" max="1280" width="9.140625" style="411"/>
    <col min="1281" max="1281" width="4.85546875" style="411" customWidth="1"/>
    <col min="1282" max="1282" width="24.140625" style="411" customWidth="1"/>
    <col min="1283" max="1283" width="32.28515625" style="411" customWidth="1"/>
    <col min="1284" max="1284" width="19.140625" style="411" customWidth="1"/>
    <col min="1285" max="1285" width="13.5703125" style="411" customWidth="1"/>
    <col min="1286" max="1286" width="12.7109375" style="411" customWidth="1"/>
    <col min="1287" max="1288" width="13.85546875" style="411" customWidth="1"/>
    <col min="1289" max="1289" width="13.7109375" style="411" customWidth="1"/>
    <col min="1290" max="1290" width="15" style="411" customWidth="1"/>
    <col min="1291" max="1291" width="0.85546875" style="411" customWidth="1"/>
    <col min="1292" max="1536" width="9.140625" style="411"/>
    <col min="1537" max="1537" width="4.85546875" style="411" customWidth="1"/>
    <col min="1538" max="1538" width="24.140625" style="411" customWidth="1"/>
    <col min="1539" max="1539" width="32.28515625" style="411" customWidth="1"/>
    <col min="1540" max="1540" width="19.140625" style="411" customWidth="1"/>
    <col min="1541" max="1541" width="13.5703125" style="411" customWidth="1"/>
    <col min="1542" max="1542" width="12.7109375" style="411" customWidth="1"/>
    <col min="1543" max="1544" width="13.85546875" style="411" customWidth="1"/>
    <col min="1545" max="1545" width="13.7109375" style="411" customWidth="1"/>
    <col min="1546" max="1546" width="15" style="411" customWidth="1"/>
    <col min="1547" max="1547" width="0.85546875" style="411" customWidth="1"/>
    <col min="1548" max="1792" width="9.140625" style="411"/>
    <col min="1793" max="1793" width="4.85546875" style="411" customWidth="1"/>
    <col min="1794" max="1794" width="24.140625" style="411" customWidth="1"/>
    <col min="1795" max="1795" width="32.28515625" style="411" customWidth="1"/>
    <col min="1796" max="1796" width="19.140625" style="411" customWidth="1"/>
    <col min="1797" max="1797" width="13.5703125" style="411" customWidth="1"/>
    <col min="1798" max="1798" width="12.7109375" style="411" customWidth="1"/>
    <col min="1799" max="1800" width="13.85546875" style="411" customWidth="1"/>
    <col min="1801" max="1801" width="13.7109375" style="411" customWidth="1"/>
    <col min="1802" max="1802" width="15" style="411" customWidth="1"/>
    <col min="1803" max="1803" width="0.85546875" style="411" customWidth="1"/>
    <col min="1804" max="2048" width="9.140625" style="411"/>
    <col min="2049" max="2049" width="4.85546875" style="411" customWidth="1"/>
    <col min="2050" max="2050" width="24.140625" style="411" customWidth="1"/>
    <col min="2051" max="2051" width="32.28515625" style="411" customWidth="1"/>
    <col min="2052" max="2052" width="19.140625" style="411" customWidth="1"/>
    <col min="2053" max="2053" width="13.5703125" style="411" customWidth="1"/>
    <col min="2054" max="2054" width="12.7109375" style="411" customWidth="1"/>
    <col min="2055" max="2056" width="13.85546875" style="411" customWidth="1"/>
    <col min="2057" max="2057" width="13.7109375" style="411" customWidth="1"/>
    <col min="2058" max="2058" width="15" style="411" customWidth="1"/>
    <col min="2059" max="2059" width="0.85546875" style="411" customWidth="1"/>
    <col min="2060" max="2304" width="9.140625" style="411"/>
    <col min="2305" max="2305" width="4.85546875" style="411" customWidth="1"/>
    <col min="2306" max="2306" width="24.140625" style="411" customWidth="1"/>
    <col min="2307" max="2307" width="32.28515625" style="411" customWidth="1"/>
    <col min="2308" max="2308" width="19.140625" style="411" customWidth="1"/>
    <col min="2309" max="2309" width="13.5703125" style="411" customWidth="1"/>
    <col min="2310" max="2310" width="12.7109375" style="411" customWidth="1"/>
    <col min="2311" max="2312" width="13.85546875" style="411" customWidth="1"/>
    <col min="2313" max="2313" width="13.7109375" style="411" customWidth="1"/>
    <col min="2314" max="2314" width="15" style="411" customWidth="1"/>
    <col min="2315" max="2315" width="0.85546875" style="411" customWidth="1"/>
    <col min="2316" max="2560" width="9.140625" style="411"/>
    <col min="2561" max="2561" width="4.85546875" style="411" customWidth="1"/>
    <col min="2562" max="2562" width="24.140625" style="411" customWidth="1"/>
    <col min="2563" max="2563" width="32.28515625" style="411" customWidth="1"/>
    <col min="2564" max="2564" width="19.140625" style="411" customWidth="1"/>
    <col min="2565" max="2565" width="13.5703125" style="411" customWidth="1"/>
    <col min="2566" max="2566" width="12.7109375" style="411" customWidth="1"/>
    <col min="2567" max="2568" width="13.85546875" style="411" customWidth="1"/>
    <col min="2569" max="2569" width="13.7109375" style="411" customWidth="1"/>
    <col min="2570" max="2570" width="15" style="411" customWidth="1"/>
    <col min="2571" max="2571" width="0.85546875" style="411" customWidth="1"/>
    <col min="2572" max="2816" width="9.140625" style="411"/>
    <col min="2817" max="2817" width="4.85546875" style="411" customWidth="1"/>
    <col min="2818" max="2818" width="24.140625" style="411" customWidth="1"/>
    <col min="2819" max="2819" width="32.28515625" style="411" customWidth="1"/>
    <col min="2820" max="2820" width="19.140625" style="411" customWidth="1"/>
    <col min="2821" max="2821" width="13.5703125" style="411" customWidth="1"/>
    <col min="2822" max="2822" width="12.7109375" style="411" customWidth="1"/>
    <col min="2823" max="2824" width="13.85546875" style="411" customWidth="1"/>
    <col min="2825" max="2825" width="13.7109375" style="411" customWidth="1"/>
    <col min="2826" max="2826" width="15" style="411" customWidth="1"/>
    <col min="2827" max="2827" width="0.85546875" style="411" customWidth="1"/>
    <col min="2828" max="3072" width="9.140625" style="411"/>
    <col min="3073" max="3073" width="4.85546875" style="411" customWidth="1"/>
    <col min="3074" max="3074" width="24.140625" style="411" customWidth="1"/>
    <col min="3075" max="3075" width="32.28515625" style="411" customWidth="1"/>
    <col min="3076" max="3076" width="19.140625" style="411" customWidth="1"/>
    <col min="3077" max="3077" width="13.5703125" style="411" customWidth="1"/>
    <col min="3078" max="3078" width="12.7109375" style="411" customWidth="1"/>
    <col min="3079" max="3080" width="13.85546875" style="411" customWidth="1"/>
    <col min="3081" max="3081" width="13.7109375" style="411" customWidth="1"/>
    <col min="3082" max="3082" width="15" style="411" customWidth="1"/>
    <col min="3083" max="3083" width="0.85546875" style="411" customWidth="1"/>
    <col min="3084" max="3328" width="9.140625" style="411"/>
    <col min="3329" max="3329" width="4.85546875" style="411" customWidth="1"/>
    <col min="3330" max="3330" width="24.140625" style="411" customWidth="1"/>
    <col min="3331" max="3331" width="32.28515625" style="411" customWidth="1"/>
    <col min="3332" max="3332" width="19.140625" style="411" customWidth="1"/>
    <col min="3333" max="3333" width="13.5703125" style="411" customWidth="1"/>
    <col min="3334" max="3334" width="12.7109375" style="411" customWidth="1"/>
    <col min="3335" max="3336" width="13.85546875" style="411" customWidth="1"/>
    <col min="3337" max="3337" width="13.7109375" style="411" customWidth="1"/>
    <col min="3338" max="3338" width="15" style="411" customWidth="1"/>
    <col min="3339" max="3339" width="0.85546875" style="411" customWidth="1"/>
    <col min="3340" max="3584" width="9.140625" style="411"/>
    <col min="3585" max="3585" width="4.85546875" style="411" customWidth="1"/>
    <col min="3586" max="3586" width="24.140625" style="411" customWidth="1"/>
    <col min="3587" max="3587" width="32.28515625" style="411" customWidth="1"/>
    <col min="3588" max="3588" width="19.140625" style="411" customWidth="1"/>
    <col min="3589" max="3589" width="13.5703125" style="411" customWidth="1"/>
    <col min="3590" max="3590" width="12.7109375" style="411" customWidth="1"/>
    <col min="3591" max="3592" width="13.85546875" style="411" customWidth="1"/>
    <col min="3593" max="3593" width="13.7109375" style="411" customWidth="1"/>
    <col min="3594" max="3594" width="15" style="411" customWidth="1"/>
    <col min="3595" max="3595" width="0.85546875" style="411" customWidth="1"/>
    <col min="3596" max="3840" width="9.140625" style="411"/>
    <col min="3841" max="3841" width="4.85546875" style="411" customWidth="1"/>
    <col min="3842" max="3842" width="24.140625" style="411" customWidth="1"/>
    <col min="3843" max="3843" width="32.28515625" style="411" customWidth="1"/>
    <col min="3844" max="3844" width="19.140625" style="411" customWidth="1"/>
    <col min="3845" max="3845" width="13.5703125" style="411" customWidth="1"/>
    <col min="3846" max="3846" width="12.7109375" style="411" customWidth="1"/>
    <col min="3847" max="3848" width="13.85546875" style="411" customWidth="1"/>
    <col min="3849" max="3849" width="13.7109375" style="411" customWidth="1"/>
    <col min="3850" max="3850" width="15" style="411" customWidth="1"/>
    <col min="3851" max="3851" width="0.85546875" style="411" customWidth="1"/>
    <col min="3852" max="4096" width="9.140625" style="411"/>
    <col min="4097" max="4097" width="4.85546875" style="411" customWidth="1"/>
    <col min="4098" max="4098" width="24.140625" style="411" customWidth="1"/>
    <col min="4099" max="4099" width="32.28515625" style="411" customWidth="1"/>
    <col min="4100" max="4100" width="19.140625" style="411" customWidth="1"/>
    <col min="4101" max="4101" width="13.5703125" style="411" customWidth="1"/>
    <col min="4102" max="4102" width="12.7109375" style="411" customWidth="1"/>
    <col min="4103" max="4104" width="13.85546875" style="411" customWidth="1"/>
    <col min="4105" max="4105" width="13.7109375" style="411" customWidth="1"/>
    <col min="4106" max="4106" width="15" style="411" customWidth="1"/>
    <col min="4107" max="4107" width="0.85546875" style="411" customWidth="1"/>
    <col min="4108" max="4352" width="9.140625" style="411"/>
    <col min="4353" max="4353" width="4.85546875" style="411" customWidth="1"/>
    <col min="4354" max="4354" width="24.140625" style="411" customWidth="1"/>
    <col min="4355" max="4355" width="32.28515625" style="411" customWidth="1"/>
    <col min="4356" max="4356" width="19.140625" style="411" customWidth="1"/>
    <col min="4357" max="4357" width="13.5703125" style="411" customWidth="1"/>
    <col min="4358" max="4358" width="12.7109375" style="411" customWidth="1"/>
    <col min="4359" max="4360" width="13.85546875" style="411" customWidth="1"/>
    <col min="4361" max="4361" width="13.7109375" style="411" customWidth="1"/>
    <col min="4362" max="4362" width="15" style="411" customWidth="1"/>
    <col min="4363" max="4363" width="0.85546875" style="411" customWidth="1"/>
    <col min="4364" max="4608" width="9.140625" style="411"/>
    <col min="4609" max="4609" width="4.85546875" style="411" customWidth="1"/>
    <col min="4610" max="4610" width="24.140625" style="411" customWidth="1"/>
    <col min="4611" max="4611" width="32.28515625" style="411" customWidth="1"/>
    <col min="4612" max="4612" width="19.140625" style="411" customWidth="1"/>
    <col min="4613" max="4613" width="13.5703125" style="411" customWidth="1"/>
    <col min="4614" max="4614" width="12.7109375" style="411" customWidth="1"/>
    <col min="4615" max="4616" width="13.85546875" style="411" customWidth="1"/>
    <col min="4617" max="4617" width="13.7109375" style="411" customWidth="1"/>
    <col min="4618" max="4618" width="15" style="411" customWidth="1"/>
    <col min="4619" max="4619" width="0.85546875" style="411" customWidth="1"/>
    <col min="4620" max="4864" width="9.140625" style="411"/>
    <col min="4865" max="4865" width="4.85546875" style="411" customWidth="1"/>
    <col min="4866" max="4866" width="24.140625" style="411" customWidth="1"/>
    <col min="4867" max="4867" width="32.28515625" style="411" customWidth="1"/>
    <col min="4868" max="4868" width="19.140625" style="411" customWidth="1"/>
    <col min="4869" max="4869" width="13.5703125" style="411" customWidth="1"/>
    <col min="4870" max="4870" width="12.7109375" style="411" customWidth="1"/>
    <col min="4871" max="4872" width="13.85546875" style="411" customWidth="1"/>
    <col min="4873" max="4873" width="13.7109375" style="411" customWidth="1"/>
    <col min="4874" max="4874" width="15" style="411" customWidth="1"/>
    <col min="4875" max="4875" width="0.85546875" style="411" customWidth="1"/>
    <col min="4876" max="5120" width="9.140625" style="411"/>
    <col min="5121" max="5121" width="4.85546875" style="411" customWidth="1"/>
    <col min="5122" max="5122" width="24.140625" style="411" customWidth="1"/>
    <col min="5123" max="5123" width="32.28515625" style="411" customWidth="1"/>
    <col min="5124" max="5124" width="19.140625" style="411" customWidth="1"/>
    <col min="5125" max="5125" width="13.5703125" style="411" customWidth="1"/>
    <col min="5126" max="5126" width="12.7109375" style="411" customWidth="1"/>
    <col min="5127" max="5128" width="13.85546875" style="411" customWidth="1"/>
    <col min="5129" max="5129" width="13.7109375" style="411" customWidth="1"/>
    <col min="5130" max="5130" width="15" style="411" customWidth="1"/>
    <col min="5131" max="5131" width="0.85546875" style="411" customWidth="1"/>
    <col min="5132" max="5376" width="9.140625" style="411"/>
    <col min="5377" max="5377" width="4.85546875" style="411" customWidth="1"/>
    <col min="5378" max="5378" width="24.140625" style="411" customWidth="1"/>
    <col min="5379" max="5379" width="32.28515625" style="411" customWidth="1"/>
    <col min="5380" max="5380" width="19.140625" style="411" customWidth="1"/>
    <col min="5381" max="5381" width="13.5703125" style="411" customWidth="1"/>
    <col min="5382" max="5382" width="12.7109375" style="411" customWidth="1"/>
    <col min="5383" max="5384" width="13.85546875" style="411" customWidth="1"/>
    <col min="5385" max="5385" width="13.7109375" style="411" customWidth="1"/>
    <col min="5386" max="5386" width="15" style="411" customWidth="1"/>
    <col min="5387" max="5387" width="0.85546875" style="411" customWidth="1"/>
    <col min="5388" max="5632" width="9.140625" style="411"/>
    <col min="5633" max="5633" width="4.85546875" style="411" customWidth="1"/>
    <col min="5634" max="5634" width="24.140625" style="411" customWidth="1"/>
    <col min="5635" max="5635" width="32.28515625" style="411" customWidth="1"/>
    <col min="5636" max="5636" width="19.140625" style="411" customWidth="1"/>
    <col min="5637" max="5637" width="13.5703125" style="411" customWidth="1"/>
    <col min="5638" max="5638" width="12.7109375" style="411" customWidth="1"/>
    <col min="5639" max="5640" width="13.85546875" style="411" customWidth="1"/>
    <col min="5641" max="5641" width="13.7109375" style="411" customWidth="1"/>
    <col min="5642" max="5642" width="15" style="411" customWidth="1"/>
    <col min="5643" max="5643" width="0.85546875" style="411" customWidth="1"/>
    <col min="5644" max="5888" width="9.140625" style="411"/>
    <col min="5889" max="5889" width="4.85546875" style="411" customWidth="1"/>
    <col min="5890" max="5890" width="24.140625" style="411" customWidth="1"/>
    <col min="5891" max="5891" width="32.28515625" style="411" customWidth="1"/>
    <col min="5892" max="5892" width="19.140625" style="411" customWidth="1"/>
    <col min="5893" max="5893" width="13.5703125" style="411" customWidth="1"/>
    <col min="5894" max="5894" width="12.7109375" style="411" customWidth="1"/>
    <col min="5895" max="5896" width="13.85546875" style="411" customWidth="1"/>
    <col min="5897" max="5897" width="13.7109375" style="411" customWidth="1"/>
    <col min="5898" max="5898" width="15" style="411" customWidth="1"/>
    <col min="5899" max="5899" width="0.85546875" style="411" customWidth="1"/>
    <col min="5900" max="6144" width="9.140625" style="411"/>
    <col min="6145" max="6145" width="4.85546875" style="411" customWidth="1"/>
    <col min="6146" max="6146" width="24.140625" style="411" customWidth="1"/>
    <col min="6147" max="6147" width="32.28515625" style="411" customWidth="1"/>
    <col min="6148" max="6148" width="19.140625" style="411" customWidth="1"/>
    <col min="6149" max="6149" width="13.5703125" style="411" customWidth="1"/>
    <col min="6150" max="6150" width="12.7109375" style="411" customWidth="1"/>
    <col min="6151" max="6152" width="13.85546875" style="411" customWidth="1"/>
    <col min="6153" max="6153" width="13.7109375" style="411" customWidth="1"/>
    <col min="6154" max="6154" width="15" style="411" customWidth="1"/>
    <col min="6155" max="6155" width="0.85546875" style="411" customWidth="1"/>
    <col min="6156" max="6400" width="9.140625" style="411"/>
    <col min="6401" max="6401" width="4.85546875" style="411" customWidth="1"/>
    <col min="6402" max="6402" width="24.140625" style="411" customWidth="1"/>
    <col min="6403" max="6403" width="32.28515625" style="411" customWidth="1"/>
    <col min="6404" max="6404" width="19.140625" style="411" customWidth="1"/>
    <col min="6405" max="6405" width="13.5703125" style="411" customWidth="1"/>
    <col min="6406" max="6406" width="12.7109375" style="411" customWidth="1"/>
    <col min="6407" max="6408" width="13.85546875" style="411" customWidth="1"/>
    <col min="6409" max="6409" width="13.7109375" style="411" customWidth="1"/>
    <col min="6410" max="6410" width="15" style="411" customWidth="1"/>
    <col min="6411" max="6411" width="0.85546875" style="411" customWidth="1"/>
    <col min="6412" max="6656" width="9.140625" style="411"/>
    <col min="6657" max="6657" width="4.85546875" style="411" customWidth="1"/>
    <col min="6658" max="6658" width="24.140625" style="411" customWidth="1"/>
    <col min="6659" max="6659" width="32.28515625" style="411" customWidth="1"/>
    <col min="6660" max="6660" width="19.140625" style="411" customWidth="1"/>
    <col min="6661" max="6661" width="13.5703125" style="411" customWidth="1"/>
    <col min="6662" max="6662" width="12.7109375" style="411" customWidth="1"/>
    <col min="6663" max="6664" width="13.85546875" style="411" customWidth="1"/>
    <col min="6665" max="6665" width="13.7109375" style="411" customWidth="1"/>
    <col min="6666" max="6666" width="15" style="411" customWidth="1"/>
    <col min="6667" max="6667" width="0.85546875" style="411" customWidth="1"/>
    <col min="6668" max="6912" width="9.140625" style="411"/>
    <col min="6913" max="6913" width="4.85546875" style="411" customWidth="1"/>
    <col min="6914" max="6914" width="24.140625" style="411" customWidth="1"/>
    <col min="6915" max="6915" width="32.28515625" style="411" customWidth="1"/>
    <col min="6916" max="6916" width="19.140625" style="411" customWidth="1"/>
    <col min="6917" max="6917" width="13.5703125" style="411" customWidth="1"/>
    <col min="6918" max="6918" width="12.7109375" style="411" customWidth="1"/>
    <col min="6919" max="6920" width="13.85546875" style="411" customWidth="1"/>
    <col min="6921" max="6921" width="13.7109375" style="411" customWidth="1"/>
    <col min="6922" max="6922" width="15" style="411" customWidth="1"/>
    <col min="6923" max="6923" width="0.85546875" style="411" customWidth="1"/>
    <col min="6924" max="7168" width="9.140625" style="411"/>
    <col min="7169" max="7169" width="4.85546875" style="411" customWidth="1"/>
    <col min="7170" max="7170" width="24.140625" style="411" customWidth="1"/>
    <col min="7171" max="7171" width="32.28515625" style="411" customWidth="1"/>
    <col min="7172" max="7172" width="19.140625" style="411" customWidth="1"/>
    <col min="7173" max="7173" width="13.5703125" style="411" customWidth="1"/>
    <col min="7174" max="7174" width="12.7109375" style="411" customWidth="1"/>
    <col min="7175" max="7176" width="13.85546875" style="411" customWidth="1"/>
    <col min="7177" max="7177" width="13.7109375" style="411" customWidth="1"/>
    <col min="7178" max="7178" width="15" style="411" customWidth="1"/>
    <col min="7179" max="7179" width="0.85546875" style="411" customWidth="1"/>
    <col min="7180" max="7424" width="9.140625" style="411"/>
    <col min="7425" max="7425" width="4.85546875" style="411" customWidth="1"/>
    <col min="7426" max="7426" width="24.140625" style="411" customWidth="1"/>
    <col min="7427" max="7427" width="32.28515625" style="411" customWidth="1"/>
    <col min="7428" max="7428" width="19.140625" style="411" customWidth="1"/>
    <col min="7429" max="7429" width="13.5703125" style="411" customWidth="1"/>
    <col min="7430" max="7430" width="12.7109375" style="411" customWidth="1"/>
    <col min="7431" max="7432" width="13.85546875" style="411" customWidth="1"/>
    <col min="7433" max="7433" width="13.7109375" style="411" customWidth="1"/>
    <col min="7434" max="7434" width="15" style="411" customWidth="1"/>
    <col min="7435" max="7435" width="0.85546875" style="411" customWidth="1"/>
    <col min="7436" max="7680" width="9.140625" style="411"/>
    <col min="7681" max="7681" width="4.85546875" style="411" customWidth="1"/>
    <col min="7682" max="7682" width="24.140625" style="411" customWidth="1"/>
    <col min="7683" max="7683" width="32.28515625" style="411" customWidth="1"/>
    <col min="7684" max="7684" width="19.140625" style="411" customWidth="1"/>
    <col min="7685" max="7685" width="13.5703125" style="411" customWidth="1"/>
    <col min="7686" max="7686" width="12.7109375" style="411" customWidth="1"/>
    <col min="7687" max="7688" width="13.85546875" style="411" customWidth="1"/>
    <col min="7689" max="7689" width="13.7109375" style="411" customWidth="1"/>
    <col min="7690" max="7690" width="15" style="411" customWidth="1"/>
    <col min="7691" max="7691" width="0.85546875" style="411" customWidth="1"/>
    <col min="7692" max="7936" width="9.140625" style="411"/>
    <col min="7937" max="7937" width="4.85546875" style="411" customWidth="1"/>
    <col min="7938" max="7938" width="24.140625" style="411" customWidth="1"/>
    <col min="7939" max="7939" width="32.28515625" style="411" customWidth="1"/>
    <col min="7940" max="7940" width="19.140625" style="411" customWidth="1"/>
    <col min="7941" max="7941" width="13.5703125" style="411" customWidth="1"/>
    <col min="7942" max="7942" width="12.7109375" style="411" customWidth="1"/>
    <col min="7943" max="7944" width="13.85546875" style="411" customWidth="1"/>
    <col min="7945" max="7945" width="13.7109375" style="411" customWidth="1"/>
    <col min="7946" max="7946" width="15" style="411" customWidth="1"/>
    <col min="7947" max="7947" width="0.85546875" style="411" customWidth="1"/>
    <col min="7948" max="8192" width="9.140625" style="411"/>
    <col min="8193" max="8193" width="4.85546875" style="411" customWidth="1"/>
    <col min="8194" max="8194" width="24.140625" style="411" customWidth="1"/>
    <col min="8195" max="8195" width="32.28515625" style="411" customWidth="1"/>
    <col min="8196" max="8196" width="19.140625" style="411" customWidth="1"/>
    <col min="8197" max="8197" width="13.5703125" style="411" customWidth="1"/>
    <col min="8198" max="8198" width="12.7109375" style="411" customWidth="1"/>
    <col min="8199" max="8200" width="13.85546875" style="411" customWidth="1"/>
    <col min="8201" max="8201" width="13.7109375" style="411" customWidth="1"/>
    <col min="8202" max="8202" width="15" style="411" customWidth="1"/>
    <col min="8203" max="8203" width="0.85546875" style="411" customWidth="1"/>
    <col min="8204" max="8448" width="9.140625" style="411"/>
    <col min="8449" max="8449" width="4.85546875" style="411" customWidth="1"/>
    <col min="8450" max="8450" width="24.140625" style="411" customWidth="1"/>
    <col min="8451" max="8451" width="32.28515625" style="411" customWidth="1"/>
    <col min="8452" max="8452" width="19.140625" style="411" customWidth="1"/>
    <col min="8453" max="8453" width="13.5703125" style="411" customWidth="1"/>
    <col min="8454" max="8454" width="12.7109375" style="411" customWidth="1"/>
    <col min="8455" max="8456" width="13.85546875" style="411" customWidth="1"/>
    <col min="8457" max="8457" width="13.7109375" style="411" customWidth="1"/>
    <col min="8458" max="8458" width="15" style="411" customWidth="1"/>
    <col min="8459" max="8459" width="0.85546875" style="411" customWidth="1"/>
    <col min="8460" max="8704" width="9.140625" style="411"/>
    <col min="8705" max="8705" width="4.85546875" style="411" customWidth="1"/>
    <col min="8706" max="8706" width="24.140625" style="411" customWidth="1"/>
    <col min="8707" max="8707" width="32.28515625" style="411" customWidth="1"/>
    <col min="8708" max="8708" width="19.140625" style="411" customWidth="1"/>
    <col min="8709" max="8709" width="13.5703125" style="411" customWidth="1"/>
    <col min="8710" max="8710" width="12.7109375" style="411" customWidth="1"/>
    <col min="8711" max="8712" width="13.85546875" style="411" customWidth="1"/>
    <col min="8713" max="8713" width="13.7109375" style="411" customWidth="1"/>
    <col min="8714" max="8714" width="15" style="411" customWidth="1"/>
    <col min="8715" max="8715" width="0.85546875" style="411" customWidth="1"/>
    <col min="8716" max="8960" width="9.140625" style="411"/>
    <col min="8961" max="8961" width="4.85546875" style="411" customWidth="1"/>
    <col min="8962" max="8962" width="24.140625" style="411" customWidth="1"/>
    <col min="8963" max="8963" width="32.28515625" style="411" customWidth="1"/>
    <col min="8964" max="8964" width="19.140625" style="411" customWidth="1"/>
    <col min="8965" max="8965" width="13.5703125" style="411" customWidth="1"/>
    <col min="8966" max="8966" width="12.7109375" style="411" customWidth="1"/>
    <col min="8967" max="8968" width="13.85546875" style="411" customWidth="1"/>
    <col min="8969" max="8969" width="13.7109375" style="411" customWidth="1"/>
    <col min="8970" max="8970" width="15" style="411" customWidth="1"/>
    <col min="8971" max="8971" width="0.85546875" style="411" customWidth="1"/>
    <col min="8972" max="9216" width="9.140625" style="411"/>
    <col min="9217" max="9217" width="4.85546875" style="411" customWidth="1"/>
    <col min="9218" max="9218" width="24.140625" style="411" customWidth="1"/>
    <col min="9219" max="9219" width="32.28515625" style="411" customWidth="1"/>
    <col min="9220" max="9220" width="19.140625" style="411" customWidth="1"/>
    <col min="9221" max="9221" width="13.5703125" style="411" customWidth="1"/>
    <col min="9222" max="9222" width="12.7109375" style="411" customWidth="1"/>
    <col min="9223" max="9224" width="13.85546875" style="411" customWidth="1"/>
    <col min="9225" max="9225" width="13.7109375" style="411" customWidth="1"/>
    <col min="9226" max="9226" width="15" style="411" customWidth="1"/>
    <col min="9227" max="9227" width="0.85546875" style="411" customWidth="1"/>
    <col min="9228" max="9472" width="9.140625" style="411"/>
    <col min="9473" max="9473" width="4.85546875" style="411" customWidth="1"/>
    <col min="9474" max="9474" width="24.140625" style="411" customWidth="1"/>
    <col min="9475" max="9475" width="32.28515625" style="411" customWidth="1"/>
    <col min="9476" max="9476" width="19.140625" style="411" customWidth="1"/>
    <col min="9477" max="9477" width="13.5703125" style="411" customWidth="1"/>
    <col min="9478" max="9478" width="12.7109375" style="411" customWidth="1"/>
    <col min="9479" max="9480" width="13.85546875" style="411" customWidth="1"/>
    <col min="9481" max="9481" width="13.7109375" style="411" customWidth="1"/>
    <col min="9482" max="9482" width="15" style="411" customWidth="1"/>
    <col min="9483" max="9483" width="0.85546875" style="411" customWidth="1"/>
    <col min="9484" max="9728" width="9.140625" style="411"/>
    <col min="9729" max="9729" width="4.85546875" style="411" customWidth="1"/>
    <col min="9730" max="9730" width="24.140625" style="411" customWidth="1"/>
    <col min="9731" max="9731" width="32.28515625" style="411" customWidth="1"/>
    <col min="9732" max="9732" width="19.140625" style="411" customWidth="1"/>
    <col min="9733" max="9733" width="13.5703125" style="411" customWidth="1"/>
    <col min="9734" max="9734" width="12.7109375" style="411" customWidth="1"/>
    <col min="9735" max="9736" width="13.85546875" style="411" customWidth="1"/>
    <col min="9737" max="9737" width="13.7109375" style="411" customWidth="1"/>
    <col min="9738" max="9738" width="15" style="411" customWidth="1"/>
    <col min="9739" max="9739" width="0.85546875" style="411" customWidth="1"/>
    <col min="9740" max="9984" width="9.140625" style="411"/>
    <col min="9985" max="9985" width="4.85546875" style="411" customWidth="1"/>
    <col min="9986" max="9986" width="24.140625" style="411" customWidth="1"/>
    <col min="9987" max="9987" width="32.28515625" style="411" customWidth="1"/>
    <col min="9988" max="9988" width="19.140625" style="411" customWidth="1"/>
    <col min="9989" max="9989" width="13.5703125" style="411" customWidth="1"/>
    <col min="9990" max="9990" width="12.7109375" style="411" customWidth="1"/>
    <col min="9991" max="9992" width="13.85546875" style="411" customWidth="1"/>
    <col min="9993" max="9993" width="13.7109375" style="411" customWidth="1"/>
    <col min="9994" max="9994" width="15" style="411" customWidth="1"/>
    <col min="9995" max="9995" width="0.85546875" style="411" customWidth="1"/>
    <col min="9996" max="10240" width="9.140625" style="411"/>
    <col min="10241" max="10241" width="4.85546875" style="411" customWidth="1"/>
    <col min="10242" max="10242" width="24.140625" style="411" customWidth="1"/>
    <col min="10243" max="10243" width="32.28515625" style="411" customWidth="1"/>
    <col min="10244" max="10244" width="19.140625" style="411" customWidth="1"/>
    <col min="10245" max="10245" width="13.5703125" style="411" customWidth="1"/>
    <col min="10246" max="10246" width="12.7109375" style="411" customWidth="1"/>
    <col min="10247" max="10248" width="13.85546875" style="411" customWidth="1"/>
    <col min="10249" max="10249" width="13.7109375" style="411" customWidth="1"/>
    <col min="10250" max="10250" width="15" style="411" customWidth="1"/>
    <col min="10251" max="10251" width="0.85546875" style="411" customWidth="1"/>
    <col min="10252" max="10496" width="9.140625" style="411"/>
    <col min="10497" max="10497" width="4.85546875" style="411" customWidth="1"/>
    <col min="10498" max="10498" width="24.140625" style="411" customWidth="1"/>
    <col min="10499" max="10499" width="32.28515625" style="411" customWidth="1"/>
    <col min="10500" max="10500" width="19.140625" style="411" customWidth="1"/>
    <col min="10501" max="10501" width="13.5703125" style="411" customWidth="1"/>
    <col min="10502" max="10502" width="12.7109375" style="411" customWidth="1"/>
    <col min="10503" max="10504" width="13.85546875" style="411" customWidth="1"/>
    <col min="10505" max="10505" width="13.7109375" style="411" customWidth="1"/>
    <col min="10506" max="10506" width="15" style="411" customWidth="1"/>
    <col min="10507" max="10507" width="0.85546875" style="411" customWidth="1"/>
    <col min="10508" max="10752" width="9.140625" style="411"/>
    <col min="10753" max="10753" width="4.85546875" style="411" customWidth="1"/>
    <col min="10754" max="10754" width="24.140625" style="411" customWidth="1"/>
    <col min="10755" max="10755" width="32.28515625" style="411" customWidth="1"/>
    <col min="10756" max="10756" width="19.140625" style="411" customWidth="1"/>
    <col min="10757" max="10757" width="13.5703125" style="411" customWidth="1"/>
    <col min="10758" max="10758" width="12.7109375" style="411" customWidth="1"/>
    <col min="10759" max="10760" width="13.85546875" style="411" customWidth="1"/>
    <col min="10761" max="10761" width="13.7109375" style="411" customWidth="1"/>
    <col min="10762" max="10762" width="15" style="411" customWidth="1"/>
    <col min="10763" max="10763" width="0.85546875" style="411" customWidth="1"/>
    <col min="10764" max="11008" width="9.140625" style="411"/>
    <col min="11009" max="11009" width="4.85546875" style="411" customWidth="1"/>
    <col min="11010" max="11010" width="24.140625" style="411" customWidth="1"/>
    <col min="11011" max="11011" width="32.28515625" style="411" customWidth="1"/>
    <col min="11012" max="11012" width="19.140625" style="411" customWidth="1"/>
    <col min="11013" max="11013" width="13.5703125" style="411" customWidth="1"/>
    <col min="11014" max="11014" width="12.7109375" style="411" customWidth="1"/>
    <col min="11015" max="11016" width="13.85546875" style="411" customWidth="1"/>
    <col min="11017" max="11017" width="13.7109375" style="411" customWidth="1"/>
    <col min="11018" max="11018" width="15" style="411" customWidth="1"/>
    <col min="11019" max="11019" width="0.85546875" style="411" customWidth="1"/>
    <col min="11020" max="11264" width="9.140625" style="411"/>
    <col min="11265" max="11265" width="4.85546875" style="411" customWidth="1"/>
    <col min="11266" max="11266" width="24.140625" style="411" customWidth="1"/>
    <col min="11267" max="11267" width="32.28515625" style="411" customWidth="1"/>
    <col min="11268" max="11268" width="19.140625" style="411" customWidth="1"/>
    <col min="11269" max="11269" width="13.5703125" style="411" customWidth="1"/>
    <col min="11270" max="11270" width="12.7109375" style="411" customWidth="1"/>
    <col min="11271" max="11272" width="13.85546875" style="411" customWidth="1"/>
    <col min="11273" max="11273" width="13.7109375" style="411" customWidth="1"/>
    <col min="11274" max="11274" width="15" style="411" customWidth="1"/>
    <col min="11275" max="11275" width="0.85546875" style="411" customWidth="1"/>
    <col min="11276" max="11520" width="9.140625" style="411"/>
    <col min="11521" max="11521" width="4.85546875" style="411" customWidth="1"/>
    <col min="11522" max="11522" width="24.140625" style="411" customWidth="1"/>
    <col min="11523" max="11523" width="32.28515625" style="411" customWidth="1"/>
    <col min="11524" max="11524" width="19.140625" style="411" customWidth="1"/>
    <col min="11525" max="11525" width="13.5703125" style="411" customWidth="1"/>
    <col min="11526" max="11526" width="12.7109375" style="411" customWidth="1"/>
    <col min="11527" max="11528" width="13.85546875" style="411" customWidth="1"/>
    <col min="11529" max="11529" width="13.7109375" style="411" customWidth="1"/>
    <col min="11530" max="11530" width="15" style="411" customWidth="1"/>
    <col min="11531" max="11531" width="0.85546875" style="411" customWidth="1"/>
    <col min="11532" max="11776" width="9.140625" style="411"/>
    <col min="11777" max="11777" width="4.85546875" style="411" customWidth="1"/>
    <col min="11778" max="11778" width="24.140625" style="411" customWidth="1"/>
    <col min="11779" max="11779" width="32.28515625" style="411" customWidth="1"/>
    <col min="11780" max="11780" width="19.140625" style="411" customWidth="1"/>
    <col min="11781" max="11781" width="13.5703125" style="411" customWidth="1"/>
    <col min="11782" max="11782" width="12.7109375" style="411" customWidth="1"/>
    <col min="11783" max="11784" width="13.85546875" style="411" customWidth="1"/>
    <col min="11785" max="11785" width="13.7109375" style="411" customWidth="1"/>
    <col min="11786" max="11786" width="15" style="411" customWidth="1"/>
    <col min="11787" max="11787" width="0.85546875" style="411" customWidth="1"/>
    <col min="11788" max="12032" width="9.140625" style="411"/>
    <col min="12033" max="12033" width="4.85546875" style="411" customWidth="1"/>
    <col min="12034" max="12034" width="24.140625" style="411" customWidth="1"/>
    <col min="12035" max="12035" width="32.28515625" style="411" customWidth="1"/>
    <col min="12036" max="12036" width="19.140625" style="411" customWidth="1"/>
    <col min="12037" max="12037" width="13.5703125" style="411" customWidth="1"/>
    <col min="12038" max="12038" width="12.7109375" style="411" customWidth="1"/>
    <col min="12039" max="12040" width="13.85546875" style="411" customWidth="1"/>
    <col min="12041" max="12041" width="13.7109375" style="411" customWidth="1"/>
    <col min="12042" max="12042" width="15" style="411" customWidth="1"/>
    <col min="12043" max="12043" width="0.85546875" style="411" customWidth="1"/>
    <col min="12044" max="12288" width="9.140625" style="411"/>
    <col min="12289" max="12289" width="4.85546875" style="411" customWidth="1"/>
    <col min="12290" max="12290" width="24.140625" style="411" customWidth="1"/>
    <col min="12291" max="12291" width="32.28515625" style="411" customWidth="1"/>
    <col min="12292" max="12292" width="19.140625" style="411" customWidth="1"/>
    <col min="12293" max="12293" width="13.5703125" style="411" customWidth="1"/>
    <col min="12294" max="12294" width="12.7109375" style="411" customWidth="1"/>
    <col min="12295" max="12296" width="13.85546875" style="411" customWidth="1"/>
    <col min="12297" max="12297" width="13.7109375" style="411" customWidth="1"/>
    <col min="12298" max="12298" width="15" style="411" customWidth="1"/>
    <col min="12299" max="12299" width="0.85546875" style="411" customWidth="1"/>
    <col min="12300" max="12544" width="9.140625" style="411"/>
    <col min="12545" max="12545" width="4.85546875" style="411" customWidth="1"/>
    <col min="12546" max="12546" width="24.140625" style="411" customWidth="1"/>
    <col min="12547" max="12547" width="32.28515625" style="411" customWidth="1"/>
    <col min="12548" max="12548" width="19.140625" style="411" customWidth="1"/>
    <col min="12549" max="12549" width="13.5703125" style="411" customWidth="1"/>
    <col min="12550" max="12550" width="12.7109375" style="411" customWidth="1"/>
    <col min="12551" max="12552" width="13.85546875" style="411" customWidth="1"/>
    <col min="12553" max="12553" width="13.7109375" style="411" customWidth="1"/>
    <col min="12554" max="12554" width="15" style="411" customWidth="1"/>
    <col min="12555" max="12555" width="0.85546875" style="411" customWidth="1"/>
    <col min="12556" max="12800" width="9.140625" style="411"/>
    <col min="12801" max="12801" width="4.85546875" style="411" customWidth="1"/>
    <col min="12802" max="12802" width="24.140625" style="411" customWidth="1"/>
    <col min="12803" max="12803" width="32.28515625" style="411" customWidth="1"/>
    <col min="12804" max="12804" width="19.140625" style="411" customWidth="1"/>
    <col min="12805" max="12805" width="13.5703125" style="411" customWidth="1"/>
    <col min="12806" max="12806" width="12.7109375" style="411" customWidth="1"/>
    <col min="12807" max="12808" width="13.85546875" style="411" customWidth="1"/>
    <col min="12809" max="12809" width="13.7109375" style="411" customWidth="1"/>
    <col min="12810" max="12810" width="15" style="411" customWidth="1"/>
    <col min="12811" max="12811" width="0.85546875" style="411" customWidth="1"/>
    <col min="12812" max="13056" width="9.140625" style="411"/>
    <col min="13057" max="13057" width="4.85546875" style="411" customWidth="1"/>
    <col min="13058" max="13058" width="24.140625" style="411" customWidth="1"/>
    <col min="13059" max="13059" width="32.28515625" style="411" customWidth="1"/>
    <col min="13060" max="13060" width="19.140625" style="411" customWidth="1"/>
    <col min="13061" max="13061" width="13.5703125" style="411" customWidth="1"/>
    <col min="13062" max="13062" width="12.7109375" style="411" customWidth="1"/>
    <col min="13063" max="13064" width="13.85546875" style="411" customWidth="1"/>
    <col min="13065" max="13065" width="13.7109375" style="411" customWidth="1"/>
    <col min="13066" max="13066" width="15" style="411" customWidth="1"/>
    <col min="13067" max="13067" width="0.85546875" style="411" customWidth="1"/>
    <col min="13068" max="13312" width="9.140625" style="411"/>
    <col min="13313" max="13313" width="4.85546875" style="411" customWidth="1"/>
    <col min="13314" max="13314" width="24.140625" style="411" customWidth="1"/>
    <col min="13315" max="13315" width="32.28515625" style="411" customWidth="1"/>
    <col min="13316" max="13316" width="19.140625" style="411" customWidth="1"/>
    <col min="13317" max="13317" width="13.5703125" style="411" customWidth="1"/>
    <col min="13318" max="13318" width="12.7109375" style="411" customWidth="1"/>
    <col min="13319" max="13320" width="13.85546875" style="411" customWidth="1"/>
    <col min="13321" max="13321" width="13.7109375" style="411" customWidth="1"/>
    <col min="13322" max="13322" width="15" style="411" customWidth="1"/>
    <col min="13323" max="13323" width="0.85546875" style="411" customWidth="1"/>
    <col min="13324" max="13568" width="9.140625" style="411"/>
    <col min="13569" max="13569" width="4.85546875" style="411" customWidth="1"/>
    <col min="13570" max="13570" width="24.140625" style="411" customWidth="1"/>
    <col min="13571" max="13571" width="32.28515625" style="411" customWidth="1"/>
    <col min="13572" max="13572" width="19.140625" style="411" customWidth="1"/>
    <col min="13573" max="13573" width="13.5703125" style="411" customWidth="1"/>
    <col min="13574" max="13574" width="12.7109375" style="411" customWidth="1"/>
    <col min="13575" max="13576" width="13.85546875" style="411" customWidth="1"/>
    <col min="13577" max="13577" width="13.7109375" style="411" customWidth="1"/>
    <col min="13578" max="13578" width="15" style="411" customWidth="1"/>
    <col min="13579" max="13579" width="0.85546875" style="411" customWidth="1"/>
    <col min="13580" max="13824" width="9.140625" style="411"/>
    <col min="13825" max="13825" width="4.85546875" style="411" customWidth="1"/>
    <col min="13826" max="13826" width="24.140625" style="411" customWidth="1"/>
    <col min="13827" max="13827" width="32.28515625" style="411" customWidth="1"/>
    <col min="13828" max="13828" width="19.140625" style="411" customWidth="1"/>
    <col min="13829" max="13829" width="13.5703125" style="411" customWidth="1"/>
    <col min="13830" max="13830" width="12.7109375" style="411" customWidth="1"/>
    <col min="13831" max="13832" width="13.85546875" style="411" customWidth="1"/>
    <col min="13833" max="13833" width="13.7109375" style="411" customWidth="1"/>
    <col min="13834" max="13834" width="15" style="411" customWidth="1"/>
    <col min="13835" max="13835" width="0.85546875" style="411" customWidth="1"/>
    <col min="13836" max="14080" width="9.140625" style="411"/>
    <col min="14081" max="14081" width="4.85546875" style="411" customWidth="1"/>
    <col min="14082" max="14082" width="24.140625" style="411" customWidth="1"/>
    <col min="14083" max="14083" width="32.28515625" style="411" customWidth="1"/>
    <col min="14084" max="14084" width="19.140625" style="411" customWidth="1"/>
    <col min="14085" max="14085" width="13.5703125" style="411" customWidth="1"/>
    <col min="14086" max="14086" width="12.7109375" style="411" customWidth="1"/>
    <col min="14087" max="14088" width="13.85546875" style="411" customWidth="1"/>
    <col min="14089" max="14089" width="13.7109375" style="411" customWidth="1"/>
    <col min="14090" max="14090" width="15" style="411" customWidth="1"/>
    <col min="14091" max="14091" width="0.85546875" style="411" customWidth="1"/>
    <col min="14092" max="14336" width="9.140625" style="411"/>
    <col min="14337" max="14337" width="4.85546875" style="411" customWidth="1"/>
    <col min="14338" max="14338" width="24.140625" style="411" customWidth="1"/>
    <col min="14339" max="14339" width="32.28515625" style="411" customWidth="1"/>
    <col min="14340" max="14340" width="19.140625" style="411" customWidth="1"/>
    <col min="14341" max="14341" width="13.5703125" style="411" customWidth="1"/>
    <col min="14342" max="14342" width="12.7109375" style="411" customWidth="1"/>
    <col min="14343" max="14344" width="13.85546875" style="411" customWidth="1"/>
    <col min="14345" max="14345" width="13.7109375" style="411" customWidth="1"/>
    <col min="14346" max="14346" width="15" style="411" customWidth="1"/>
    <col min="14347" max="14347" width="0.85546875" style="411" customWidth="1"/>
    <col min="14348" max="14592" width="9.140625" style="411"/>
    <col min="14593" max="14593" width="4.85546875" style="411" customWidth="1"/>
    <col min="14594" max="14594" width="24.140625" style="411" customWidth="1"/>
    <col min="14595" max="14595" width="32.28515625" style="411" customWidth="1"/>
    <col min="14596" max="14596" width="19.140625" style="411" customWidth="1"/>
    <col min="14597" max="14597" width="13.5703125" style="411" customWidth="1"/>
    <col min="14598" max="14598" width="12.7109375" style="411" customWidth="1"/>
    <col min="14599" max="14600" width="13.85546875" style="411" customWidth="1"/>
    <col min="14601" max="14601" width="13.7109375" style="411" customWidth="1"/>
    <col min="14602" max="14602" width="15" style="411" customWidth="1"/>
    <col min="14603" max="14603" width="0.85546875" style="411" customWidth="1"/>
    <col min="14604" max="14848" width="9.140625" style="411"/>
    <col min="14849" max="14849" width="4.85546875" style="411" customWidth="1"/>
    <col min="14850" max="14850" width="24.140625" style="411" customWidth="1"/>
    <col min="14851" max="14851" width="32.28515625" style="411" customWidth="1"/>
    <col min="14852" max="14852" width="19.140625" style="411" customWidth="1"/>
    <col min="14853" max="14853" width="13.5703125" style="411" customWidth="1"/>
    <col min="14854" max="14854" width="12.7109375" style="411" customWidth="1"/>
    <col min="14855" max="14856" width="13.85546875" style="411" customWidth="1"/>
    <col min="14857" max="14857" width="13.7109375" style="411" customWidth="1"/>
    <col min="14858" max="14858" width="15" style="411" customWidth="1"/>
    <col min="14859" max="14859" width="0.85546875" style="411" customWidth="1"/>
    <col min="14860" max="15104" width="9.140625" style="411"/>
    <col min="15105" max="15105" width="4.85546875" style="411" customWidth="1"/>
    <col min="15106" max="15106" width="24.140625" style="411" customWidth="1"/>
    <col min="15107" max="15107" width="32.28515625" style="411" customWidth="1"/>
    <col min="15108" max="15108" width="19.140625" style="411" customWidth="1"/>
    <col min="15109" max="15109" width="13.5703125" style="411" customWidth="1"/>
    <col min="15110" max="15110" width="12.7109375" style="411" customWidth="1"/>
    <col min="15111" max="15112" width="13.85546875" style="411" customWidth="1"/>
    <col min="15113" max="15113" width="13.7109375" style="411" customWidth="1"/>
    <col min="15114" max="15114" width="15" style="411" customWidth="1"/>
    <col min="15115" max="15115" width="0.85546875" style="411" customWidth="1"/>
    <col min="15116" max="15360" width="9.140625" style="411"/>
    <col min="15361" max="15361" width="4.85546875" style="411" customWidth="1"/>
    <col min="15362" max="15362" width="24.140625" style="411" customWidth="1"/>
    <col min="15363" max="15363" width="32.28515625" style="411" customWidth="1"/>
    <col min="15364" max="15364" width="19.140625" style="411" customWidth="1"/>
    <col min="15365" max="15365" width="13.5703125" style="411" customWidth="1"/>
    <col min="15366" max="15366" width="12.7109375" style="411" customWidth="1"/>
    <col min="15367" max="15368" width="13.85546875" style="411" customWidth="1"/>
    <col min="15369" max="15369" width="13.7109375" style="411" customWidth="1"/>
    <col min="15370" max="15370" width="15" style="411" customWidth="1"/>
    <col min="15371" max="15371" width="0.85546875" style="411" customWidth="1"/>
    <col min="15372" max="15616" width="9.140625" style="411"/>
    <col min="15617" max="15617" width="4.85546875" style="411" customWidth="1"/>
    <col min="15618" max="15618" width="24.140625" style="411" customWidth="1"/>
    <col min="15619" max="15619" width="32.28515625" style="411" customWidth="1"/>
    <col min="15620" max="15620" width="19.140625" style="411" customWidth="1"/>
    <col min="15621" max="15621" width="13.5703125" style="411" customWidth="1"/>
    <col min="15622" max="15622" width="12.7109375" style="411" customWidth="1"/>
    <col min="15623" max="15624" width="13.85546875" style="411" customWidth="1"/>
    <col min="15625" max="15625" width="13.7109375" style="411" customWidth="1"/>
    <col min="15626" max="15626" width="15" style="411" customWidth="1"/>
    <col min="15627" max="15627" width="0.85546875" style="411" customWidth="1"/>
    <col min="15628" max="15872" width="9.140625" style="411"/>
    <col min="15873" max="15873" width="4.85546875" style="411" customWidth="1"/>
    <col min="15874" max="15874" width="24.140625" style="411" customWidth="1"/>
    <col min="15875" max="15875" width="32.28515625" style="411" customWidth="1"/>
    <col min="15876" max="15876" width="19.140625" style="411" customWidth="1"/>
    <col min="15877" max="15877" width="13.5703125" style="411" customWidth="1"/>
    <col min="15878" max="15878" width="12.7109375" style="411" customWidth="1"/>
    <col min="15879" max="15880" width="13.85546875" style="411" customWidth="1"/>
    <col min="15881" max="15881" width="13.7109375" style="411" customWidth="1"/>
    <col min="15882" max="15882" width="15" style="411" customWidth="1"/>
    <col min="15883" max="15883" width="0.85546875" style="411" customWidth="1"/>
    <col min="15884" max="16128" width="9.140625" style="411"/>
    <col min="16129" max="16129" width="4.85546875" style="411" customWidth="1"/>
    <col min="16130" max="16130" width="24.140625" style="411" customWidth="1"/>
    <col min="16131" max="16131" width="32.28515625" style="411" customWidth="1"/>
    <col min="16132" max="16132" width="19.140625" style="411" customWidth="1"/>
    <col min="16133" max="16133" width="13.5703125" style="411" customWidth="1"/>
    <col min="16134" max="16134" width="12.7109375" style="411" customWidth="1"/>
    <col min="16135" max="16136" width="13.85546875" style="411" customWidth="1"/>
    <col min="16137" max="16137" width="13.7109375" style="411" customWidth="1"/>
    <col min="16138" max="16138" width="15" style="411" customWidth="1"/>
    <col min="16139" max="16139" width="0.85546875" style="411" customWidth="1"/>
    <col min="16140" max="16384" width="9.140625" style="411"/>
  </cols>
  <sheetData>
    <row r="1" spans="1:12" x14ac:dyDescent="0.3">
      <c r="A1" s="408" t="s">
        <v>411</v>
      </c>
      <c r="B1" s="409"/>
      <c r="C1" s="409"/>
      <c r="D1" s="409"/>
      <c r="E1" s="409"/>
      <c r="F1" s="409"/>
      <c r="G1" s="409"/>
      <c r="H1" s="409"/>
      <c r="I1" s="506" t="s">
        <v>109</v>
      </c>
      <c r="J1" s="506"/>
      <c r="K1" s="410"/>
    </row>
    <row r="2" spans="1:12" x14ac:dyDescent="0.3">
      <c r="A2" s="409" t="s">
        <v>139</v>
      </c>
      <c r="B2" s="409"/>
      <c r="C2" s="409"/>
      <c r="D2" s="409"/>
      <c r="E2" s="409"/>
      <c r="F2" s="409"/>
      <c r="G2" s="409"/>
      <c r="H2" s="409"/>
      <c r="I2" s="504" t="s">
        <v>505</v>
      </c>
      <c r="J2" s="505"/>
      <c r="K2" s="410"/>
    </row>
    <row r="3" spans="1:12" x14ac:dyDescent="0.3">
      <c r="A3" s="409"/>
      <c r="B3" s="409"/>
      <c r="C3" s="409"/>
      <c r="D3" s="409"/>
      <c r="E3" s="409"/>
      <c r="F3" s="409"/>
      <c r="G3" s="409"/>
      <c r="H3" s="409"/>
      <c r="I3" s="387"/>
      <c r="J3" s="387"/>
      <c r="K3" s="410"/>
    </row>
    <row r="4" spans="1:12" x14ac:dyDescent="0.3">
      <c r="A4" s="409" t="str">
        <f>'[3]ფორმა N2'!A4</f>
        <v>ანგარიშვალდებული პირის დასახელება:</v>
      </c>
      <c r="B4" s="409"/>
      <c r="C4" s="409"/>
      <c r="D4" s="409"/>
      <c r="E4" s="409"/>
      <c r="F4" s="412"/>
      <c r="G4" s="409"/>
      <c r="H4" s="409"/>
      <c r="I4" s="409"/>
      <c r="J4" s="409"/>
      <c r="K4" s="410"/>
    </row>
    <row r="5" spans="1:12" x14ac:dyDescent="0.3">
      <c r="A5" s="413" t="s">
        <v>504</v>
      </c>
      <c r="B5" s="409"/>
      <c r="C5" s="409"/>
      <c r="D5" s="414"/>
      <c r="E5" s="414"/>
      <c r="F5" s="415"/>
      <c r="G5" s="414"/>
      <c r="H5" s="414"/>
      <c r="I5" s="414"/>
      <c r="J5" s="414"/>
      <c r="K5" s="410"/>
    </row>
    <row r="6" spans="1:12" x14ac:dyDescent="0.3">
      <c r="A6" s="416"/>
      <c r="B6" s="416"/>
      <c r="C6" s="409"/>
      <c r="D6" s="409"/>
      <c r="E6" s="409"/>
      <c r="F6" s="412"/>
      <c r="G6" s="409"/>
      <c r="H6" s="409"/>
      <c r="I6" s="409"/>
      <c r="J6" s="409"/>
      <c r="K6" s="410"/>
    </row>
    <row r="7" spans="1:12" x14ac:dyDescent="0.3">
      <c r="A7" s="113"/>
      <c r="B7" s="417"/>
      <c r="C7" s="417"/>
      <c r="D7" s="417"/>
      <c r="E7" s="417"/>
      <c r="F7" s="417"/>
      <c r="G7" s="417"/>
      <c r="H7" s="417"/>
      <c r="I7" s="417"/>
      <c r="J7" s="417"/>
      <c r="K7" s="410"/>
    </row>
    <row r="8" spans="1:12" s="418" customFormat="1" ht="45" x14ac:dyDescent="0.3">
      <c r="A8" s="115" t="s">
        <v>64</v>
      </c>
      <c r="B8" s="115" t="s">
        <v>111</v>
      </c>
      <c r="C8" s="116" t="s">
        <v>113</v>
      </c>
      <c r="D8" s="116" t="s">
        <v>262</v>
      </c>
      <c r="E8" s="116" t="s">
        <v>112</v>
      </c>
      <c r="F8" s="114" t="s">
        <v>250</v>
      </c>
      <c r="G8" s="114" t="s">
        <v>281</v>
      </c>
      <c r="H8" s="114" t="s">
        <v>282</v>
      </c>
      <c r="I8" s="114" t="s">
        <v>251</v>
      </c>
      <c r="J8" s="117" t="s">
        <v>114</v>
      </c>
      <c r="K8" s="410"/>
    </row>
    <row r="9" spans="1:12" s="418" customFormat="1" x14ac:dyDescent="0.3">
      <c r="A9" s="135">
        <v>1</v>
      </c>
      <c r="B9" s="135">
        <v>2</v>
      </c>
      <c r="C9" s="136">
        <v>3</v>
      </c>
      <c r="D9" s="136">
        <v>4</v>
      </c>
      <c r="E9" s="136">
        <v>5</v>
      </c>
      <c r="F9" s="136">
        <v>6</v>
      </c>
      <c r="G9" s="136">
        <v>7</v>
      </c>
      <c r="H9" s="136">
        <v>8</v>
      </c>
      <c r="I9" s="136">
        <v>9</v>
      </c>
      <c r="J9" s="136">
        <v>10</v>
      </c>
      <c r="K9" s="410"/>
    </row>
    <row r="10" spans="1:12" s="418" customFormat="1" ht="15" customHeight="1" x14ac:dyDescent="0.3">
      <c r="A10" s="135">
        <v>1</v>
      </c>
      <c r="B10" s="135" t="s">
        <v>537</v>
      </c>
      <c r="C10" s="135" t="s">
        <v>538</v>
      </c>
      <c r="D10" s="135" t="s">
        <v>220</v>
      </c>
      <c r="E10" s="135" t="s">
        <v>539</v>
      </c>
      <c r="F10" s="419">
        <v>81.980000000279688</v>
      </c>
      <c r="G10" s="419">
        <v>85735.5</v>
      </c>
      <c r="H10" s="419">
        <v>85602.31</v>
      </c>
      <c r="I10" s="419">
        <f t="shared" ref="I10:I25" si="0">F10+G10-H10</f>
        <v>215.17000000027474</v>
      </c>
      <c r="J10" s="135"/>
      <c r="K10" s="410"/>
    </row>
    <row r="11" spans="1:12" s="418" customFormat="1" x14ac:dyDescent="0.3">
      <c r="A11" s="135">
        <v>2</v>
      </c>
      <c r="B11" s="135" t="s">
        <v>537</v>
      </c>
      <c r="C11" s="135" t="s">
        <v>540</v>
      </c>
      <c r="D11" s="135" t="s">
        <v>220</v>
      </c>
      <c r="E11" s="135" t="s">
        <v>541</v>
      </c>
      <c r="F11" s="419">
        <v>-7.2759576141834259E-12</v>
      </c>
      <c r="G11" s="419">
        <v>0</v>
      </c>
      <c r="H11" s="419">
        <v>0</v>
      </c>
      <c r="I11" s="419">
        <f t="shared" si="0"/>
        <v>-7.2759576141834259E-12</v>
      </c>
      <c r="J11" s="419"/>
      <c r="K11" s="410"/>
    </row>
    <row r="12" spans="1:12" s="418" customFormat="1" ht="15" customHeight="1" x14ac:dyDescent="0.3">
      <c r="A12" s="135">
        <v>3</v>
      </c>
      <c r="B12" s="135" t="s">
        <v>537</v>
      </c>
      <c r="C12" s="135" t="s">
        <v>542</v>
      </c>
      <c r="D12" s="135" t="s">
        <v>543</v>
      </c>
      <c r="E12" s="135" t="s">
        <v>544</v>
      </c>
      <c r="F12" s="419">
        <v>0</v>
      </c>
      <c r="G12" s="419">
        <v>0</v>
      </c>
      <c r="H12" s="419">
        <v>0</v>
      </c>
      <c r="I12" s="419">
        <f t="shared" si="0"/>
        <v>0</v>
      </c>
      <c r="J12" s="135"/>
      <c r="K12" s="410"/>
    </row>
    <row r="13" spans="1:12" s="418" customFormat="1" ht="15" customHeight="1" x14ac:dyDescent="0.3">
      <c r="A13" s="135">
        <v>4</v>
      </c>
      <c r="B13" s="135" t="s">
        <v>537</v>
      </c>
      <c r="C13" s="135" t="s">
        <v>542</v>
      </c>
      <c r="D13" s="135" t="s">
        <v>545</v>
      </c>
      <c r="E13" s="135" t="s">
        <v>546</v>
      </c>
      <c r="F13" s="419">
        <v>0</v>
      </c>
      <c r="G13" s="419">
        <v>0</v>
      </c>
      <c r="H13" s="419">
        <v>0</v>
      </c>
      <c r="I13" s="419">
        <f t="shared" si="0"/>
        <v>0</v>
      </c>
      <c r="J13" s="135"/>
      <c r="K13" s="410"/>
    </row>
    <row r="14" spans="1:12" s="418" customFormat="1" ht="15" customHeight="1" x14ac:dyDescent="0.3">
      <c r="A14" s="135">
        <v>5</v>
      </c>
      <c r="B14" s="135" t="s">
        <v>537</v>
      </c>
      <c r="C14" s="135" t="s">
        <v>542</v>
      </c>
      <c r="D14" s="135" t="s">
        <v>547</v>
      </c>
      <c r="E14" s="135" t="s">
        <v>548</v>
      </c>
      <c r="F14" s="419">
        <v>0</v>
      </c>
      <c r="G14" s="419">
        <v>0</v>
      </c>
      <c r="H14" s="419">
        <v>0</v>
      </c>
      <c r="I14" s="419">
        <f t="shared" si="0"/>
        <v>0</v>
      </c>
      <c r="J14" s="135"/>
      <c r="K14" s="410"/>
      <c r="L14" s="420"/>
    </row>
    <row r="15" spans="1:12" s="418" customFormat="1" x14ac:dyDescent="0.3">
      <c r="A15" s="135">
        <v>6</v>
      </c>
      <c r="B15" s="135" t="s">
        <v>537</v>
      </c>
      <c r="C15" s="135" t="s">
        <v>549</v>
      </c>
      <c r="D15" s="135" t="s">
        <v>220</v>
      </c>
      <c r="E15" s="135" t="s">
        <v>550</v>
      </c>
      <c r="F15" s="419">
        <v>0</v>
      </c>
      <c r="G15" s="419">
        <v>0</v>
      </c>
      <c r="H15" s="419">
        <v>0</v>
      </c>
      <c r="I15" s="419">
        <f t="shared" si="0"/>
        <v>0</v>
      </c>
      <c r="J15" s="135"/>
      <c r="K15" s="410"/>
    </row>
    <row r="16" spans="1:12" s="418" customFormat="1" ht="15" customHeight="1" x14ac:dyDescent="0.3">
      <c r="A16" s="135">
        <v>7</v>
      </c>
      <c r="B16" s="135" t="s">
        <v>537</v>
      </c>
      <c r="C16" s="135" t="s">
        <v>549</v>
      </c>
      <c r="D16" s="135" t="s">
        <v>543</v>
      </c>
      <c r="E16" s="135" t="s">
        <v>550</v>
      </c>
      <c r="F16" s="419">
        <v>0</v>
      </c>
      <c r="G16" s="419">
        <v>0</v>
      </c>
      <c r="H16" s="419">
        <v>0</v>
      </c>
      <c r="I16" s="419">
        <f t="shared" si="0"/>
        <v>0</v>
      </c>
      <c r="J16" s="135"/>
      <c r="K16" s="410"/>
    </row>
    <row r="17" spans="1:13" s="418" customFormat="1" x14ac:dyDescent="0.3">
      <c r="A17" s="135">
        <v>8</v>
      </c>
      <c r="B17" s="135" t="s">
        <v>537</v>
      </c>
      <c r="C17" s="135" t="s">
        <v>551</v>
      </c>
      <c r="D17" s="135" t="s">
        <v>220</v>
      </c>
      <c r="E17" s="135" t="s">
        <v>550</v>
      </c>
      <c r="F17" s="419">
        <v>0</v>
      </c>
      <c r="G17" s="419">
        <v>0</v>
      </c>
      <c r="H17" s="419">
        <v>0</v>
      </c>
      <c r="I17" s="419">
        <f t="shared" si="0"/>
        <v>0</v>
      </c>
      <c r="J17" s="135"/>
      <c r="K17" s="410"/>
    </row>
    <row r="18" spans="1:13" s="418" customFormat="1" ht="15" customHeight="1" x14ac:dyDescent="0.3">
      <c r="A18" s="135">
        <v>9</v>
      </c>
      <c r="B18" s="135" t="s">
        <v>537</v>
      </c>
      <c r="C18" s="135" t="s">
        <v>551</v>
      </c>
      <c r="D18" s="135" t="s">
        <v>543</v>
      </c>
      <c r="E18" s="135" t="s">
        <v>550</v>
      </c>
      <c r="F18" s="419">
        <v>0</v>
      </c>
      <c r="G18" s="419">
        <v>0</v>
      </c>
      <c r="H18" s="419">
        <v>0</v>
      </c>
      <c r="I18" s="419">
        <f t="shared" si="0"/>
        <v>0</v>
      </c>
      <c r="J18" s="135"/>
      <c r="K18" s="410"/>
      <c r="L18" s="420"/>
    </row>
    <row r="19" spans="1:13" s="418" customFormat="1" ht="15" customHeight="1" x14ac:dyDescent="0.3">
      <c r="A19" s="135">
        <v>10</v>
      </c>
      <c r="B19" s="135" t="s">
        <v>537</v>
      </c>
      <c r="C19" s="135" t="s">
        <v>551</v>
      </c>
      <c r="D19" s="135" t="s">
        <v>547</v>
      </c>
      <c r="E19" s="135" t="s">
        <v>550</v>
      </c>
      <c r="F19" s="419">
        <v>0</v>
      </c>
      <c r="G19" s="419">
        <v>0</v>
      </c>
      <c r="H19" s="419">
        <v>0</v>
      </c>
      <c r="I19" s="419">
        <f t="shared" si="0"/>
        <v>0</v>
      </c>
      <c r="J19" s="135"/>
      <c r="K19" s="410"/>
    </row>
    <row r="20" spans="1:13" s="418" customFormat="1" x14ac:dyDescent="0.3">
      <c r="A20" s="135">
        <v>11</v>
      </c>
      <c r="B20" s="135" t="s">
        <v>537</v>
      </c>
      <c r="C20" s="135" t="s">
        <v>552</v>
      </c>
      <c r="D20" s="135" t="s">
        <v>220</v>
      </c>
      <c r="E20" s="135" t="s">
        <v>550</v>
      </c>
      <c r="F20" s="419">
        <v>0</v>
      </c>
      <c r="G20" s="419">
        <v>0</v>
      </c>
      <c r="H20" s="419">
        <v>0</v>
      </c>
      <c r="I20" s="419">
        <f t="shared" si="0"/>
        <v>0</v>
      </c>
      <c r="J20" s="135"/>
      <c r="K20" s="410"/>
    </row>
    <row r="21" spans="1:13" s="418" customFormat="1" ht="15" customHeight="1" x14ac:dyDescent="0.3">
      <c r="A21" s="135">
        <v>12</v>
      </c>
      <c r="B21" s="135" t="s">
        <v>537</v>
      </c>
      <c r="C21" s="135" t="s">
        <v>552</v>
      </c>
      <c r="D21" s="135" t="s">
        <v>543</v>
      </c>
      <c r="E21" s="135" t="s">
        <v>550</v>
      </c>
      <c r="F21" s="419">
        <v>0</v>
      </c>
      <c r="G21" s="419">
        <v>0</v>
      </c>
      <c r="H21" s="419">
        <v>0</v>
      </c>
      <c r="I21" s="419">
        <f t="shared" si="0"/>
        <v>0</v>
      </c>
      <c r="J21" s="135"/>
      <c r="K21" s="410"/>
    </row>
    <row r="22" spans="1:13" s="418" customFormat="1" ht="15" customHeight="1" x14ac:dyDescent="0.3">
      <c r="A22" s="135">
        <v>13</v>
      </c>
      <c r="B22" s="135" t="s">
        <v>537</v>
      </c>
      <c r="C22" s="135" t="s">
        <v>552</v>
      </c>
      <c r="D22" s="135" t="s">
        <v>547</v>
      </c>
      <c r="E22" s="135" t="s">
        <v>550</v>
      </c>
      <c r="F22" s="419">
        <v>0</v>
      </c>
      <c r="G22" s="419">
        <v>0</v>
      </c>
      <c r="H22" s="419">
        <v>0</v>
      </c>
      <c r="I22" s="419">
        <f t="shared" si="0"/>
        <v>0</v>
      </c>
      <c r="J22" s="135"/>
      <c r="K22" s="410"/>
    </row>
    <row r="23" spans="1:13" s="418" customFormat="1" x14ac:dyDescent="0.3">
      <c r="A23" s="135">
        <v>14</v>
      </c>
      <c r="B23" s="135" t="s">
        <v>537</v>
      </c>
      <c r="C23" s="135" t="s">
        <v>553</v>
      </c>
      <c r="D23" s="135" t="s">
        <v>220</v>
      </c>
      <c r="E23" s="135" t="s">
        <v>554</v>
      </c>
      <c r="F23" s="419">
        <v>0</v>
      </c>
      <c r="G23" s="419">
        <v>0</v>
      </c>
      <c r="H23" s="419">
        <v>0</v>
      </c>
      <c r="I23" s="419">
        <f t="shared" si="0"/>
        <v>0</v>
      </c>
      <c r="J23" s="135"/>
      <c r="K23" s="410"/>
    </row>
    <row r="24" spans="1:13" s="418" customFormat="1" ht="15" customHeight="1" x14ac:dyDescent="0.3">
      <c r="A24" s="135">
        <v>15</v>
      </c>
      <c r="B24" s="135" t="s">
        <v>537</v>
      </c>
      <c r="C24" s="135" t="s">
        <v>553</v>
      </c>
      <c r="D24" s="135" t="s">
        <v>543</v>
      </c>
      <c r="E24" s="135" t="s">
        <v>554</v>
      </c>
      <c r="F24" s="419">
        <v>23.739999999999782</v>
      </c>
      <c r="G24" s="419">
        <v>2.5299999999999998</v>
      </c>
      <c r="H24" s="419">
        <v>0</v>
      </c>
      <c r="I24" s="419">
        <f t="shared" si="0"/>
        <v>26.269999999999783</v>
      </c>
      <c r="J24" s="135"/>
      <c r="K24" s="410"/>
      <c r="M24" s="420"/>
    </row>
    <row r="25" spans="1:13" s="418" customFormat="1" ht="15" customHeight="1" x14ac:dyDescent="0.3">
      <c r="A25" s="135">
        <v>16</v>
      </c>
      <c r="B25" s="135" t="s">
        <v>537</v>
      </c>
      <c r="C25" s="135" t="s">
        <v>553</v>
      </c>
      <c r="D25" s="135" t="s">
        <v>547</v>
      </c>
      <c r="E25" s="135" t="s">
        <v>554</v>
      </c>
      <c r="F25" s="419">
        <v>0</v>
      </c>
      <c r="G25" s="419">
        <v>0</v>
      </c>
      <c r="H25" s="419">
        <v>0</v>
      </c>
      <c r="I25" s="419">
        <f t="shared" si="0"/>
        <v>0</v>
      </c>
      <c r="J25" s="135"/>
      <c r="K25" s="410"/>
    </row>
    <row r="26" spans="1:13" s="418" customFormat="1" x14ac:dyDescent="0.3">
      <c r="A26" s="135">
        <v>17</v>
      </c>
      <c r="B26" s="135" t="s">
        <v>537</v>
      </c>
      <c r="C26" s="135" t="s">
        <v>555</v>
      </c>
      <c r="D26" s="135" t="s">
        <v>220</v>
      </c>
      <c r="E26" s="135" t="s">
        <v>556</v>
      </c>
      <c r="F26" s="419">
        <v>0</v>
      </c>
      <c r="G26" s="419">
        <v>0</v>
      </c>
      <c r="H26" s="419">
        <v>0</v>
      </c>
      <c r="I26" s="419">
        <f>F26+G26-H26</f>
        <v>0</v>
      </c>
      <c r="J26" s="135"/>
      <c r="K26" s="410"/>
    </row>
    <row r="27" spans="1:13" s="418" customFormat="1" ht="15" customHeight="1" x14ac:dyDescent="0.3">
      <c r="A27" s="135">
        <v>18</v>
      </c>
      <c r="B27" s="135"/>
      <c r="C27" s="135"/>
      <c r="D27" s="135"/>
      <c r="E27" s="135"/>
      <c r="F27" s="419"/>
      <c r="G27" s="419"/>
      <c r="H27" s="419"/>
      <c r="I27" s="419"/>
      <c r="J27" s="135"/>
      <c r="K27" s="410"/>
    </row>
    <row r="28" spans="1:13" s="418" customFormat="1" ht="15" customHeight="1" x14ac:dyDescent="0.3">
      <c r="A28" s="135" t="s">
        <v>557</v>
      </c>
      <c r="B28" s="135"/>
      <c r="C28" s="136"/>
      <c r="D28" s="136"/>
      <c r="E28" s="136"/>
      <c r="F28" s="419">
        <f>SUM(F10:F26)</f>
        <v>105.72000000027219</v>
      </c>
      <c r="G28" s="419">
        <f t="shared" ref="G28:I28" si="1">SUM(G10:G26)</f>
        <v>85738.03</v>
      </c>
      <c r="H28" s="419">
        <f t="shared" si="1"/>
        <v>85602.31</v>
      </c>
      <c r="I28" s="419">
        <f t="shared" si="1"/>
        <v>241.44000000026725</v>
      </c>
      <c r="J28" s="421"/>
      <c r="K28" s="410"/>
    </row>
    <row r="29" spans="1:13" x14ac:dyDescent="0.3">
      <c r="A29" s="422"/>
      <c r="B29" s="422"/>
      <c r="C29" s="422"/>
      <c r="D29" s="422"/>
      <c r="E29" s="422"/>
      <c r="F29" s="422"/>
      <c r="G29" s="422"/>
      <c r="H29" s="422"/>
      <c r="I29" s="423"/>
      <c r="J29" s="422"/>
    </row>
    <row r="30" spans="1:13" x14ac:dyDescent="0.3">
      <c r="A30" s="422"/>
      <c r="B30" s="422"/>
      <c r="C30" s="422"/>
      <c r="D30" s="422"/>
      <c r="E30" s="422"/>
      <c r="F30" s="422"/>
      <c r="G30" s="422"/>
      <c r="H30" s="422"/>
      <c r="I30" s="422"/>
      <c r="J30" s="422"/>
    </row>
    <row r="31" spans="1:13" x14ac:dyDescent="0.3">
      <c r="A31" s="422"/>
      <c r="B31" s="424" t="s">
        <v>107</v>
      </c>
      <c r="C31" s="422"/>
      <c r="D31" s="422"/>
      <c r="E31" s="422"/>
      <c r="F31" s="425"/>
      <c r="G31" s="422"/>
      <c r="H31" s="422"/>
      <c r="I31" s="422"/>
      <c r="J31" s="422"/>
    </row>
    <row r="32" spans="1:13" x14ac:dyDescent="0.3">
      <c r="A32" s="422"/>
      <c r="B32" s="422"/>
      <c r="C32" s="422"/>
      <c r="D32" s="422"/>
      <c r="E32" s="422"/>
      <c r="F32" s="426"/>
      <c r="G32" s="426"/>
      <c r="H32" s="426"/>
      <c r="I32" s="426"/>
      <c r="J32" s="426"/>
    </row>
    <row r="33" spans="1:10" x14ac:dyDescent="0.3">
      <c r="A33" s="422"/>
      <c r="B33" s="422"/>
      <c r="C33" s="427"/>
      <c r="D33" s="422"/>
      <c r="E33" s="422"/>
      <c r="F33" s="427"/>
      <c r="G33" s="428"/>
      <c r="H33" s="428"/>
      <c r="I33" s="426"/>
      <c r="J33" s="426"/>
    </row>
    <row r="34" spans="1:10" x14ac:dyDescent="0.3">
      <c r="A34" s="426"/>
      <c r="B34" s="422"/>
      <c r="C34" s="429" t="s">
        <v>255</v>
      </c>
      <c r="D34" s="429"/>
      <c r="E34" s="422"/>
      <c r="F34" s="422" t="s">
        <v>260</v>
      </c>
      <c r="G34" s="426"/>
      <c r="H34" s="426"/>
      <c r="I34" s="426"/>
      <c r="J34" s="426"/>
    </row>
    <row r="35" spans="1:10" x14ac:dyDescent="0.3">
      <c r="A35" s="426"/>
      <c r="B35" s="422"/>
      <c r="C35" s="430" t="s">
        <v>138</v>
      </c>
      <c r="D35" s="422"/>
      <c r="E35" s="422"/>
      <c r="F35" s="422" t="s">
        <v>256</v>
      </c>
      <c r="G35" s="426"/>
      <c r="H35" s="426"/>
      <c r="I35" s="426"/>
      <c r="J35" s="426"/>
    </row>
    <row r="36" spans="1:10" s="431" customFormat="1" x14ac:dyDescent="0.3">
      <c r="A36" s="426"/>
      <c r="B36" s="422"/>
      <c r="C36" s="422"/>
      <c r="D36" s="430"/>
      <c r="E36" s="426"/>
      <c r="F36" s="426"/>
      <c r="G36" s="426"/>
      <c r="H36" s="426"/>
      <c r="I36" s="426"/>
      <c r="J36" s="426"/>
    </row>
    <row r="37" spans="1:10" s="431" customFormat="1" ht="12.75" x14ac:dyDescent="0.2">
      <c r="A37" s="426"/>
      <c r="B37" s="426"/>
      <c r="C37" s="426"/>
      <c r="D37" s="426"/>
      <c r="E37" s="426"/>
      <c r="F37" s="426"/>
      <c r="G37" s="426"/>
      <c r="H37" s="426"/>
      <c r="I37" s="426"/>
      <c r="J37" s="426"/>
    </row>
    <row r="38" spans="1:10" s="431" customFormat="1" ht="12.75" x14ac:dyDescent="0.2"/>
    <row r="39" spans="1:10" s="431" customFormat="1" ht="12.75" x14ac:dyDescent="0.2"/>
    <row r="40" spans="1:10" s="431" customFormat="1" ht="12.75" x14ac:dyDescent="0.2"/>
    <row r="41" spans="1:10" s="431" customFormat="1" ht="12.75" x14ac:dyDescent="0.2"/>
  </sheetData>
  <mergeCells count="2">
    <mergeCell ref="I1:J1"/>
    <mergeCell ref="I2:J2"/>
  </mergeCells>
  <dataValidations count="2">
    <dataValidation allowBlank="1" showInputMessage="1" showErrorMessage="1" error="თვე/დღე/წელი" prompt="თვე/დღე/წელი" sqref="E23:E27 JA23:JA27 SW23:SW27 ACS23:ACS27 AMO23:AMO27 AWK23:AWK27 BGG23:BGG27 BQC23:BQC27 BZY23:BZY27 CJU23:CJU27 CTQ23:CTQ27 DDM23:DDM27 DNI23:DNI27 DXE23:DXE27 EHA23:EHA27 EQW23:EQW27 FAS23:FAS27 FKO23:FKO27 FUK23:FUK27 GEG23:GEG27 GOC23:GOC27 GXY23:GXY27 HHU23:HHU27 HRQ23:HRQ27 IBM23:IBM27 ILI23:ILI27 IVE23:IVE27 JFA23:JFA27 JOW23:JOW27 JYS23:JYS27 KIO23:KIO27 KSK23:KSK27 LCG23:LCG27 LMC23:LMC27 LVY23:LVY27 MFU23:MFU27 MPQ23:MPQ27 MZM23:MZM27 NJI23:NJI27 NTE23:NTE27 ODA23:ODA27 OMW23:OMW27 OWS23:OWS27 PGO23:PGO27 PQK23:PQK27 QAG23:QAG27 QKC23:QKC27 QTY23:QTY27 RDU23:RDU27 RNQ23:RNQ27 RXM23:RXM27 SHI23:SHI27 SRE23:SRE27 TBA23:TBA27 TKW23:TKW27 TUS23:TUS27 UEO23:UEO27 UOK23:UOK27 UYG23:UYG27 VIC23:VIC27 VRY23:VRY27 WBU23:WBU27 WLQ23:WLQ27 WVM23:WVM27 E65559:E65563 JA65559:JA65563 SW65559:SW65563 ACS65559:ACS65563 AMO65559:AMO65563 AWK65559:AWK65563 BGG65559:BGG65563 BQC65559:BQC65563 BZY65559:BZY65563 CJU65559:CJU65563 CTQ65559:CTQ65563 DDM65559:DDM65563 DNI65559:DNI65563 DXE65559:DXE65563 EHA65559:EHA65563 EQW65559:EQW65563 FAS65559:FAS65563 FKO65559:FKO65563 FUK65559:FUK65563 GEG65559:GEG65563 GOC65559:GOC65563 GXY65559:GXY65563 HHU65559:HHU65563 HRQ65559:HRQ65563 IBM65559:IBM65563 ILI65559:ILI65563 IVE65559:IVE65563 JFA65559:JFA65563 JOW65559:JOW65563 JYS65559:JYS65563 KIO65559:KIO65563 KSK65559:KSK65563 LCG65559:LCG65563 LMC65559:LMC65563 LVY65559:LVY65563 MFU65559:MFU65563 MPQ65559:MPQ65563 MZM65559:MZM65563 NJI65559:NJI65563 NTE65559:NTE65563 ODA65559:ODA65563 OMW65559:OMW65563 OWS65559:OWS65563 PGO65559:PGO65563 PQK65559:PQK65563 QAG65559:QAG65563 QKC65559:QKC65563 QTY65559:QTY65563 RDU65559:RDU65563 RNQ65559:RNQ65563 RXM65559:RXM65563 SHI65559:SHI65563 SRE65559:SRE65563 TBA65559:TBA65563 TKW65559:TKW65563 TUS65559:TUS65563 UEO65559:UEO65563 UOK65559:UOK65563 UYG65559:UYG65563 VIC65559:VIC65563 VRY65559:VRY65563 WBU65559:WBU65563 WLQ65559:WLQ65563 WVM65559:WVM65563 E131095:E131099 JA131095:JA131099 SW131095:SW131099 ACS131095:ACS131099 AMO131095:AMO131099 AWK131095:AWK131099 BGG131095:BGG131099 BQC131095:BQC131099 BZY131095:BZY131099 CJU131095:CJU131099 CTQ131095:CTQ131099 DDM131095:DDM131099 DNI131095:DNI131099 DXE131095:DXE131099 EHA131095:EHA131099 EQW131095:EQW131099 FAS131095:FAS131099 FKO131095:FKO131099 FUK131095:FUK131099 GEG131095:GEG131099 GOC131095:GOC131099 GXY131095:GXY131099 HHU131095:HHU131099 HRQ131095:HRQ131099 IBM131095:IBM131099 ILI131095:ILI131099 IVE131095:IVE131099 JFA131095:JFA131099 JOW131095:JOW131099 JYS131095:JYS131099 KIO131095:KIO131099 KSK131095:KSK131099 LCG131095:LCG131099 LMC131095:LMC131099 LVY131095:LVY131099 MFU131095:MFU131099 MPQ131095:MPQ131099 MZM131095:MZM131099 NJI131095:NJI131099 NTE131095:NTE131099 ODA131095:ODA131099 OMW131095:OMW131099 OWS131095:OWS131099 PGO131095:PGO131099 PQK131095:PQK131099 QAG131095:QAG131099 QKC131095:QKC131099 QTY131095:QTY131099 RDU131095:RDU131099 RNQ131095:RNQ131099 RXM131095:RXM131099 SHI131095:SHI131099 SRE131095:SRE131099 TBA131095:TBA131099 TKW131095:TKW131099 TUS131095:TUS131099 UEO131095:UEO131099 UOK131095:UOK131099 UYG131095:UYG131099 VIC131095:VIC131099 VRY131095:VRY131099 WBU131095:WBU131099 WLQ131095:WLQ131099 WVM131095:WVM131099 E196631:E196635 JA196631:JA196635 SW196631:SW196635 ACS196631:ACS196635 AMO196631:AMO196635 AWK196631:AWK196635 BGG196631:BGG196635 BQC196631:BQC196635 BZY196631:BZY196635 CJU196631:CJU196635 CTQ196631:CTQ196635 DDM196631:DDM196635 DNI196631:DNI196635 DXE196631:DXE196635 EHA196631:EHA196635 EQW196631:EQW196635 FAS196631:FAS196635 FKO196631:FKO196635 FUK196631:FUK196635 GEG196631:GEG196635 GOC196631:GOC196635 GXY196631:GXY196635 HHU196631:HHU196635 HRQ196631:HRQ196635 IBM196631:IBM196635 ILI196631:ILI196635 IVE196631:IVE196635 JFA196631:JFA196635 JOW196631:JOW196635 JYS196631:JYS196635 KIO196631:KIO196635 KSK196631:KSK196635 LCG196631:LCG196635 LMC196631:LMC196635 LVY196631:LVY196635 MFU196631:MFU196635 MPQ196631:MPQ196635 MZM196631:MZM196635 NJI196631:NJI196635 NTE196631:NTE196635 ODA196631:ODA196635 OMW196631:OMW196635 OWS196631:OWS196635 PGO196631:PGO196635 PQK196631:PQK196635 QAG196631:QAG196635 QKC196631:QKC196635 QTY196631:QTY196635 RDU196631:RDU196635 RNQ196631:RNQ196635 RXM196631:RXM196635 SHI196631:SHI196635 SRE196631:SRE196635 TBA196631:TBA196635 TKW196631:TKW196635 TUS196631:TUS196635 UEO196631:UEO196635 UOK196631:UOK196635 UYG196631:UYG196635 VIC196631:VIC196635 VRY196631:VRY196635 WBU196631:WBU196635 WLQ196631:WLQ196635 WVM196631:WVM196635 E262167:E262171 JA262167:JA262171 SW262167:SW262171 ACS262167:ACS262171 AMO262167:AMO262171 AWK262167:AWK262171 BGG262167:BGG262171 BQC262167:BQC262171 BZY262167:BZY262171 CJU262167:CJU262171 CTQ262167:CTQ262171 DDM262167:DDM262171 DNI262167:DNI262171 DXE262167:DXE262171 EHA262167:EHA262171 EQW262167:EQW262171 FAS262167:FAS262171 FKO262167:FKO262171 FUK262167:FUK262171 GEG262167:GEG262171 GOC262167:GOC262171 GXY262167:GXY262171 HHU262167:HHU262171 HRQ262167:HRQ262171 IBM262167:IBM262171 ILI262167:ILI262171 IVE262167:IVE262171 JFA262167:JFA262171 JOW262167:JOW262171 JYS262167:JYS262171 KIO262167:KIO262171 KSK262167:KSK262171 LCG262167:LCG262171 LMC262167:LMC262171 LVY262167:LVY262171 MFU262167:MFU262171 MPQ262167:MPQ262171 MZM262167:MZM262171 NJI262167:NJI262171 NTE262167:NTE262171 ODA262167:ODA262171 OMW262167:OMW262171 OWS262167:OWS262171 PGO262167:PGO262171 PQK262167:PQK262171 QAG262167:QAG262171 QKC262167:QKC262171 QTY262167:QTY262171 RDU262167:RDU262171 RNQ262167:RNQ262171 RXM262167:RXM262171 SHI262167:SHI262171 SRE262167:SRE262171 TBA262167:TBA262171 TKW262167:TKW262171 TUS262167:TUS262171 UEO262167:UEO262171 UOK262167:UOK262171 UYG262167:UYG262171 VIC262167:VIC262171 VRY262167:VRY262171 WBU262167:WBU262171 WLQ262167:WLQ262171 WVM262167:WVM262171 E327703:E327707 JA327703:JA327707 SW327703:SW327707 ACS327703:ACS327707 AMO327703:AMO327707 AWK327703:AWK327707 BGG327703:BGG327707 BQC327703:BQC327707 BZY327703:BZY327707 CJU327703:CJU327707 CTQ327703:CTQ327707 DDM327703:DDM327707 DNI327703:DNI327707 DXE327703:DXE327707 EHA327703:EHA327707 EQW327703:EQW327707 FAS327703:FAS327707 FKO327703:FKO327707 FUK327703:FUK327707 GEG327703:GEG327707 GOC327703:GOC327707 GXY327703:GXY327707 HHU327703:HHU327707 HRQ327703:HRQ327707 IBM327703:IBM327707 ILI327703:ILI327707 IVE327703:IVE327707 JFA327703:JFA327707 JOW327703:JOW327707 JYS327703:JYS327707 KIO327703:KIO327707 KSK327703:KSK327707 LCG327703:LCG327707 LMC327703:LMC327707 LVY327703:LVY327707 MFU327703:MFU327707 MPQ327703:MPQ327707 MZM327703:MZM327707 NJI327703:NJI327707 NTE327703:NTE327707 ODA327703:ODA327707 OMW327703:OMW327707 OWS327703:OWS327707 PGO327703:PGO327707 PQK327703:PQK327707 QAG327703:QAG327707 QKC327703:QKC327707 QTY327703:QTY327707 RDU327703:RDU327707 RNQ327703:RNQ327707 RXM327703:RXM327707 SHI327703:SHI327707 SRE327703:SRE327707 TBA327703:TBA327707 TKW327703:TKW327707 TUS327703:TUS327707 UEO327703:UEO327707 UOK327703:UOK327707 UYG327703:UYG327707 VIC327703:VIC327707 VRY327703:VRY327707 WBU327703:WBU327707 WLQ327703:WLQ327707 WVM327703:WVM327707 E393239:E393243 JA393239:JA393243 SW393239:SW393243 ACS393239:ACS393243 AMO393239:AMO393243 AWK393239:AWK393243 BGG393239:BGG393243 BQC393239:BQC393243 BZY393239:BZY393243 CJU393239:CJU393243 CTQ393239:CTQ393243 DDM393239:DDM393243 DNI393239:DNI393243 DXE393239:DXE393243 EHA393239:EHA393243 EQW393239:EQW393243 FAS393239:FAS393243 FKO393239:FKO393243 FUK393239:FUK393243 GEG393239:GEG393243 GOC393239:GOC393243 GXY393239:GXY393243 HHU393239:HHU393243 HRQ393239:HRQ393243 IBM393239:IBM393243 ILI393239:ILI393243 IVE393239:IVE393243 JFA393239:JFA393243 JOW393239:JOW393243 JYS393239:JYS393243 KIO393239:KIO393243 KSK393239:KSK393243 LCG393239:LCG393243 LMC393239:LMC393243 LVY393239:LVY393243 MFU393239:MFU393243 MPQ393239:MPQ393243 MZM393239:MZM393243 NJI393239:NJI393243 NTE393239:NTE393243 ODA393239:ODA393243 OMW393239:OMW393243 OWS393239:OWS393243 PGO393239:PGO393243 PQK393239:PQK393243 QAG393239:QAG393243 QKC393239:QKC393243 QTY393239:QTY393243 RDU393239:RDU393243 RNQ393239:RNQ393243 RXM393239:RXM393243 SHI393239:SHI393243 SRE393239:SRE393243 TBA393239:TBA393243 TKW393239:TKW393243 TUS393239:TUS393243 UEO393239:UEO393243 UOK393239:UOK393243 UYG393239:UYG393243 VIC393239:VIC393243 VRY393239:VRY393243 WBU393239:WBU393243 WLQ393239:WLQ393243 WVM393239:WVM393243 E458775:E458779 JA458775:JA458779 SW458775:SW458779 ACS458775:ACS458779 AMO458775:AMO458779 AWK458775:AWK458779 BGG458775:BGG458779 BQC458775:BQC458779 BZY458775:BZY458779 CJU458775:CJU458779 CTQ458775:CTQ458779 DDM458775:DDM458779 DNI458775:DNI458779 DXE458775:DXE458779 EHA458775:EHA458779 EQW458775:EQW458779 FAS458775:FAS458779 FKO458775:FKO458779 FUK458775:FUK458779 GEG458775:GEG458779 GOC458775:GOC458779 GXY458775:GXY458779 HHU458775:HHU458779 HRQ458775:HRQ458779 IBM458775:IBM458779 ILI458775:ILI458779 IVE458775:IVE458779 JFA458775:JFA458779 JOW458775:JOW458779 JYS458775:JYS458779 KIO458775:KIO458779 KSK458775:KSK458779 LCG458775:LCG458779 LMC458775:LMC458779 LVY458775:LVY458779 MFU458775:MFU458779 MPQ458775:MPQ458779 MZM458775:MZM458779 NJI458775:NJI458779 NTE458775:NTE458779 ODA458775:ODA458779 OMW458775:OMW458779 OWS458775:OWS458779 PGO458775:PGO458779 PQK458775:PQK458779 QAG458775:QAG458779 QKC458775:QKC458779 QTY458775:QTY458779 RDU458775:RDU458779 RNQ458775:RNQ458779 RXM458775:RXM458779 SHI458775:SHI458779 SRE458775:SRE458779 TBA458775:TBA458779 TKW458775:TKW458779 TUS458775:TUS458779 UEO458775:UEO458779 UOK458775:UOK458779 UYG458775:UYG458779 VIC458775:VIC458779 VRY458775:VRY458779 WBU458775:WBU458779 WLQ458775:WLQ458779 WVM458775:WVM458779 E524311:E524315 JA524311:JA524315 SW524311:SW524315 ACS524311:ACS524315 AMO524311:AMO524315 AWK524311:AWK524315 BGG524311:BGG524315 BQC524311:BQC524315 BZY524311:BZY524315 CJU524311:CJU524315 CTQ524311:CTQ524315 DDM524311:DDM524315 DNI524311:DNI524315 DXE524311:DXE524315 EHA524311:EHA524315 EQW524311:EQW524315 FAS524311:FAS524315 FKO524311:FKO524315 FUK524311:FUK524315 GEG524311:GEG524315 GOC524311:GOC524315 GXY524311:GXY524315 HHU524311:HHU524315 HRQ524311:HRQ524315 IBM524311:IBM524315 ILI524311:ILI524315 IVE524311:IVE524315 JFA524311:JFA524315 JOW524311:JOW524315 JYS524311:JYS524315 KIO524311:KIO524315 KSK524311:KSK524315 LCG524311:LCG524315 LMC524311:LMC524315 LVY524311:LVY524315 MFU524311:MFU524315 MPQ524311:MPQ524315 MZM524311:MZM524315 NJI524311:NJI524315 NTE524311:NTE524315 ODA524311:ODA524315 OMW524311:OMW524315 OWS524311:OWS524315 PGO524311:PGO524315 PQK524311:PQK524315 QAG524311:QAG524315 QKC524311:QKC524315 QTY524311:QTY524315 RDU524311:RDU524315 RNQ524311:RNQ524315 RXM524311:RXM524315 SHI524311:SHI524315 SRE524311:SRE524315 TBA524311:TBA524315 TKW524311:TKW524315 TUS524311:TUS524315 UEO524311:UEO524315 UOK524311:UOK524315 UYG524311:UYG524315 VIC524311:VIC524315 VRY524311:VRY524315 WBU524311:WBU524315 WLQ524311:WLQ524315 WVM524311:WVM524315 E589847:E589851 JA589847:JA589851 SW589847:SW589851 ACS589847:ACS589851 AMO589847:AMO589851 AWK589847:AWK589851 BGG589847:BGG589851 BQC589847:BQC589851 BZY589847:BZY589851 CJU589847:CJU589851 CTQ589847:CTQ589851 DDM589847:DDM589851 DNI589847:DNI589851 DXE589847:DXE589851 EHA589847:EHA589851 EQW589847:EQW589851 FAS589847:FAS589851 FKO589847:FKO589851 FUK589847:FUK589851 GEG589847:GEG589851 GOC589847:GOC589851 GXY589847:GXY589851 HHU589847:HHU589851 HRQ589847:HRQ589851 IBM589847:IBM589851 ILI589847:ILI589851 IVE589847:IVE589851 JFA589847:JFA589851 JOW589847:JOW589851 JYS589847:JYS589851 KIO589847:KIO589851 KSK589847:KSK589851 LCG589847:LCG589851 LMC589847:LMC589851 LVY589847:LVY589851 MFU589847:MFU589851 MPQ589847:MPQ589851 MZM589847:MZM589851 NJI589847:NJI589851 NTE589847:NTE589851 ODA589847:ODA589851 OMW589847:OMW589851 OWS589847:OWS589851 PGO589847:PGO589851 PQK589847:PQK589851 QAG589847:QAG589851 QKC589847:QKC589851 QTY589847:QTY589851 RDU589847:RDU589851 RNQ589847:RNQ589851 RXM589847:RXM589851 SHI589847:SHI589851 SRE589847:SRE589851 TBA589847:TBA589851 TKW589847:TKW589851 TUS589847:TUS589851 UEO589847:UEO589851 UOK589847:UOK589851 UYG589847:UYG589851 VIC589847:VIC589851 VRY589847:VRY589851 WBU589847:WBU589851 WLQ589847:WLQ589851 WVM589847:WVM589851 E655383:E655387 JA655383:JA655387 SW655383:SW655387 ACS655383:ACS655387 AMO655383:AMO655387 AWK655383:AWK655387 BGG655383:BGG655387 BQC655383:BQC655387 BZY655383:BZY655387 CJU655383:CJU655387 CTQ655383:CTQ655387 DDM655383:DDM655387 DNI655383:DNI655387 DXE655383:DXE655387 EHA655383:EHA655387 EQW655383:EQW655387 FAS655383:FAS655387 FKO655383:FKO655387 FUK655383:FUK655387 GEG655383:GEG655387 GOC655383:GOC655387 GXY655383:GXY655387 HHU655383:HHU655387 HRQ655383:HRQ655387 IBM655383:IBM655387 ILI655383:ILI655387 IVE655383:IVE655387 JFA655383:JFA655387 JOW655383:JOW655387 JYS655383:JYS655387 KIO655383:KIO655387 KSK655383:KSK655387 LCG655383:LCG655387 LMC655383:LMC655387 LVY655383:LVY655387 MFU655383:MFU655387 MPQ655383:MPQ655387 MZM655383:MZM655387 NJI655383:NJI655387 NTE655383:NTE655387 ODA655383:ODA655387 OMW655383:OMW655387 OWS655383:OWS655387 PGO655383:PGO655387 PQK655383:PQK655387 QAG655383:QAG655387 QKC655383:QKC655387 QTY655383:QTY655387 RDU655383:RDU655387 RNQ655383:RNQ655387 RXM655383:RXM655387 SHI655383:SHI655387 SRE655383:SRE655387 TBA655383:TBA655387 TKW655383:TKW655387 TUS655383:TUS655387 UEO655383:UEO655387 UOK655383:UOK655387 UYG655383:UYG655387 VIC655383:VIC655387 VRY655383:VRY655387 WBU655383:WBU655387 WLQ655383:WLQ655387 WVM655383:WVM655387 E720919:E720923 JA720919:JA720923 SW720919:SW720923 ACS720919:ACS720923 AMO720919:AMO720923 AWK720919:AWK720923 BGG720919:BGG720923 BQC720919:BQC720923 BZY720919:BZY720923 CJU720919:CJU720923 CTQ720919:CTQ720923 DDM720919:DDM720923 DNI720919:DNI720923 DXE720919:DXE720923 EHA720919:EHA720923 EQW720919:EQW720923 FAS720919:FAS720923 FKO720919:FKO720923 FUK720919:FUK720923 GEG720919:GEG720923 GOC720919:GOC720923 GXY720919:GXY720923 HHU720919:HHU720923 HRQ720919:HRQ720923 IBM720919:IBM720923 ILI720919:ILI720923 IVE720919:IVE720923 JFA720919:JFA720923 JOW720919:JOW720923 JYS720919:JYS720923 KIO720919:KIO720923 KSK720919:KSK720923 LCG720919:LCG720923 LMC720919:LMC720923 LVY720919:LVY720923 MFU720919:MFU720923 MPQ720919:MPQ720923 MZM720919:MZM720923 NJI720919:NJI720923 NTE720919:NTE720923 ODA720919:ODA720923 OMW720919:OMW720923 OWS720919:OWS720923 PGO720919:PGO720923 PQK720919:PQK720923 QAG720919:QAG720923 QKC720919:QKC720923 QTY720919:QTY720923 RDU720919:RDU720923 RNQ720919:RNQ720923 RXM720919:RXM720923 SHI720919:SHI720923 SRE720919:SRE720923 TBA720919:TBA720923 TKW720919:TKW720923 TUS720919:TUS720923 UEO720919:UEO720923 UOK720919:UOK720923 UYG720919:UYG720923 VIC720919:VIC720923 VRY720919:VRY720923 WBU720919:WBU720923 WLQ720919:WLQ720923 WVM720919:WVM720923 E786455:E786459 JA786455:JA786459 SW786455:SW786459 ACS786455:ACS786459 AMO786455:AMO786459 AWK786455:AWK786459 BGG786455:BGG786459 BQC786455:BQC786459 BZY786455:BZY786459 CJU786455:CJU786459 CTQ786455:CTQ786459 DDM786455:DDM786459 DNI786455:DNI786459 DXE786455:DXE786459 EHA786455:EHA786459 EQW786455:EQW786459 FAS786455:FAS786459 FKO786455:FKO786459 FUK786455:FUK786459 GEG786455:GEG786459 GOC786455:GOC786459 GXY786455:GXY786459 HHU786455:HHU786459 HRQ786455:HRQ786459 IBM786455:IBM786459 ILI786455:ILI786459 IVE786455:IVE786459 JFA786455:JFA786459 JOW786455:JOW786459 JYS786455:JYS786459 KIO786455:KIO786459 KSK786455:KSK786459 LCG786455:LCG786459 LMC786455:LMC786459 LVY786455:LVY786459 MFU786455:MFU786459 MPQ786455:MPQ786459 MZM786455:MZM786459 NJI786455:NJI786459 NTE786455:NTE786459 ODA786455:ODA786459 OMW786455:OMW786459 OWS786455:OWS786459 PGO786455:PGO786459 PQK786455:PQK786459 QAG786455:QAG786459 QKC786455:QKC786459 QTY786455:QTY786459 RDU786455:RDU786459 RNQ786455:RNQ786459 RXM786455:RXM786459 SHI786455:SHI786459 SRE786455:SRE786459 TBA786455:TBA786459 TKW786455:TKW786459 TUS786455:TUS786459 UEO786455:UEO786459 UOK786455:UOK786459 UYG786455:UYG786459 VIC786455:VIC786459 VRY786455:VRY786459 WBU786455:WBU786459 WLQ786455:WLQ786459 WVM786455:WVM786459 E851991:E851995 JA851991:JA851995 SW851991:SW851995 ACS851991:ACS851995 AMO851991:AMO851995 AWK851991:AWK851995 BGG851991:BGG851995 BQC851991:BQC851995 BZY851991:BZY851995 CJU851991:CJU851995 CTQ851991:CTQ851995 DDM851991:DDM851995 DNI851991:DNI851995 DXE851991:DXE851995 EHA851991:EHA851995 EQW851991:EQW851995 FAS851991:FAS851995 FKO851991:FKO851995 FUK851991:FUK851995 GEG851991:GEG851995 GOC851991:GOC851995 GXY851991:GXY851995 HHU851991:HHU851995 HRQ851991:HRQ851995 IBM851991:IBM851995 ILI851991:ILI851995 IVE851991:IVE851995 JFA851991:JFA851995 JOW851991:JOW851995 JYS851991:JYS851995 KIO851991:KIO851995 KSK851991:KSK851995 LCG851991:LCG851995 LMC851991:LMC851995 LVY851991:LVY851995 MFU851991:MFU851995 MPQ851991:MPQ851995 MZM851991:MZM851995 NJI851991:NJI851995 NTE851991:NTE851995 ODA851991:ODA851995 OMW851991:OMW851995 OWS851991:OWS851995 PGO851991:PGO851995 PQK851991:PQK851995 QAG851991:QAG851995 QKC851991:QKC851995 QTY851991:QTY851995 RDU851991:RDU851995 RNQ851991:RNQ851995 RXM851991:RXM851995 SHI851991:SHI851995 SRE851991:SRE851995 TBA851991:TBA851995 TKW851991:TKW851995 TUS851991:TUS851995 UEO851991:UEO851995 UOK851991:UOK851995 UYG851991:UYG851995 VIC851991:VIC851995 VRY851991:VRY851995 WBU851991:WBU851995 WLQ851991:WLQ851995 WVM851991:WVM851995 E917527:E917531 JA917527:JA917531 SW917527:SW917531 ACS917527:ACS917531 AMO917527:AMO917531 AWK917527:AWK917531 BGG917527:BGG917531 BQC917527:BQC917531 BZY917527:BZY917531 CJU917527:CJU917531 CTQ917527:CTQ917531 DDM917527:DDM917531 DNI917527:DNI917531 DXE917527:DXE917531 EHA917527:EHA917531 EQW917527:EQW917531 FAS917527:FAS917531 FKO917527:FKO917531 FUK917527:FUK917531 GEG917527:GEG917531 GOC917527:GOC917531 GXY917527:GXY917531 HHU917527:HHU917531 HRQ917527:HRQ917531 IBM917527:IBM917531 ILI917527:ILI917531 IVE917527:IVE917531 JFA917527:JFA917531 JOW917527:JOW917531 JYS917527:JYS917531 KIO917527:KIO917531 KSK917527:KSK917531 LCG917527:LCG917531 LMC917527:LMC917531 LVY917527:LVY917531 MFU917527:MFU917531 MPQ917527:MPQ917531 MZM917527:MZM917531 NJI917527:NJI917531 NTE917527:NTE917531 ODA917527:ODA917531 OMW917527:OMW917531 OWS917527:OWS917531 PGO917527:PGO917531 PQK917527:PQK917531 QAG917527:QAG917531 QKC917527:QKC917531 QTY917527:QTY917531 RDU917527:RDU917531 RNQ917527:RNQ917531 RXM917527:RXM917531 SHI917527:SHI917531 SRE917527:SRE917531 TBA917527:TBA917531 TKW917527:TKW917531 TUS917527:TUS917531 UEO917527:UEO917531 UOK917527:UOK917531 UYG917527:UYG917531 VIC917527:VIC917531 VRY917527:VRY917531 WBU917527:WBU917531 WLQ917527:WLQ917531 WVM917527:WVM917531 E983063:E983067 JA983063:JA983067 SW983063:SW983067 ACS983063:ACS983067 AMO983063:AMO983067 AWK983063:AWK983067 BGG983063:BGG983067 BQC983063:BQC983067 BZY983063:BZY983067 CJU983063:CJU983067 CTQ983063:CTQ983067 DDM983063:DDM983067 DNI983063:DNI983067 DXE983063:DXE983067 EHA983063:EHA983067 EQW983063:EQW983067 FAS983063:FAS983067 FKO983063:FKO983067 FUK983063:FUK983067 GEG983063:GEG983067 GOC983063:GOC983067 GXY983063:GXY983067 HHU983063:HHU983067 HRQ983063:HRQ983067 IBM983063:IBM983067 ILI983063:ILI983067 IVE983063:IVE983067 JFA983063:JFA983067 JOW983063:JOW983067 JYS983063:JYS983067 KIO983063:KIO983067 KSK983063:KSK983067 LCG983063:LCG983067 LMC983063:LMC983067 LVY983063:LVY983067 MFU983063:MFU983067 MPQ983063:MPQ983067 MZM983063:MZM983067 NJI983063:NJI983067 NTE983063:NTE983067 ODA983063:ODA983067 OMW983063:OMW983067 OWS983063:OWS983067 PGO983063:PGO983067 PQK983063:PQK983067 QAG983063:QAG983067 QKC983063:QKC983067 QTY983063:QTY983067 RDU983063:RDU983067 RNQ983063:RNQ983067 RXM983063:RXM983067 SHI983063:SHI983067 SRE983063:SRE983067 TBA983063:TBA983067 TKW983063:TKW983067 TUS983063:TUS983067 UEO983063:UEO983067 UOK983063:UOK983067 UYG983063:UYG983067 VIC983063:VIC983067 VRY983063:VRY983067 WBU983063:WBU983067 WLQ983063:WLQ983067 WVM983063:WVM983067"/>
    <dataValidation type="list" allowBlank="1" showInputMessage="1" showErrorMessage="1" errorTitle="ბანკის ველის შევსების წესი" error="აირჩიეთ ჩამოთვლილთაგან ერთ-ერთი ბანკი" sqref="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rintOptions gridLines="1"/>
  <pageMargins left="0.25" right="0.25" top="0.75" bottom="0.75" header="0.3" footer="0.3"/>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I46"/>
  <sheetViews>
    <sheetView showGridLines="0" view="pageBreakPreview" zoomScale="80" zoomScaleNormal="100" zoomScaleSheetLayoutView="80" workbookViewId="0">
      <selection activeCell="C11" sqref="C11"/>
    </sheetView>
  </sheetViews>
  <sheetFormatPr defaultRowHeight="15" x14ac:dyDescent="0.3"/>
  <cols>
    <col min="1" max="1" width="16.28515625" style="2" customWidth="1"/>
    <col min="2" max="2" width="80" style="2" customWidth="1"/>
    <col min="3" max="3" width="16.140625" style="2" customWidth="1"/>
    <col min="4" max="4" width="14.7109375" style="2" customWidth="1"/>
    <col min="5" max="5" width="0.7109375" style="5" customWidth="1"/>
    <col min="6" max="6" width="9.140625" style="2"/>
    <col min="7" max="7" width="15.85546875" style="2" bestFit="1" customWidth="1"/>
    <col min="8" max="16384" width="9.140625" style="2"/>
  </cols>
  <sheetData>
    <row r="1" spans="1:7" x14ac:dyDescent="0.3">
      <c r="A1" s="63" t="s">
        <v>288</v>
      </c>
      <c r="B1" s="65"/>
      <c r="C1" s="506" t="s">
        <v>109</v>
      </c>
      <c r="D1" s="506"/>
      <c r="E1" s="96"/>
    </row>
    <row r="2" spans="1:7" x14ac:dyDescent="0.3">
      <c r="A2" s="65" t="s">
        <v>139</v>
      </c>
      <c r="B2" s="65"/>
      <c r="C2" s="504" t="str">
        <f>'ფორმა N1'!L2</f>
        <v>01.01.2019-31.12.2019</v>
      </c>
      <c r="D2" s="505"/>
      <c r="E2" s="96"/>
    </row>
    <row r="3" spans="1:7" x14ac:dyDescent="0.3">
      <c r="A3" s="63"/>
      <c r="B3" s="65"/>
      <c r="C3" s="64"/>
      <c r="D3" s="64"/>
      <c r="E3" s="96"/>
    </row>
    <row r="4" spans="1:7" x14ac:dyDescent="0.3">
      <c r="A4" s="66" t="s">
        <v>261</v>
      </c>
      <c r="B4" s="90"/>
      <c r="C4" s="91"/>
      <c r="D4" s="65"/>
      <c r="E4" s="96"/>
    </row>
    <row r="5" spans="1:7" x14ac:dyDescent="0.3">
      <c r="A5" s="194" t="str">
        <f>'ფორმა N1'!A5</f>
        <v>პ/გ ”საქართველოს რესპუბლიკური პარტია”</v>
      </c>
      <c r="B5" s="12"/>
      <c r="C5" s="12"/>
      <c r="E5" s="96"/>
    </row>
    <row r="6" spans="1:7" x14ac:dyDescent="0.3">
      <c r="A6" s="92"/>
      <c r="B6" s="92"/>
      <c r="C6" s="92"/>
      <c r="D6" s="93"/>
      <c r="E6" s="96"/>
    </row>
    <row r="7" spans="1:7" x14ac:dyDescent="0.3">
      <c r="A7" s="65"/>
      <c r="B7" s="65"/>
      <c r="C7" s="65"/>
      <c r="D7" s="65"/>
      <c r="E7" s="96"/>
    </row>
    <row r="8" spans="1:7" s="6" customFormat="1" ht="39" customHeight="1" x14ac:dyDescent="0.3">
      <c r="A8" s="94" t="s">
        <v>64</v>
      </c>
      <c r="B8" s="68" t="s">
        <v>243</v>
      </c>
      <c r="C8" s="68" t="s">
        <v>66</v>
      </c>
      <c r="D8" s="68" t="s">
        <v>67</v>
      </c>
      <c r="E8" s="96"/>
    </row>
    <row r="9" spans="1:7" s="7" customFormat="1" ht="16.5" customHeight="1" x14ac:dyDescent="0.3">
      <c r="A9" s="195">
        <v>1</v>
      </c>
      <c r="B9" s="195" t="s">
        <v>65</v>
      </c>
      <c r="C9" s="74">
        <f>SUM(C10,C26)</f>
        <v>85735.5</v>
      </c>
      <c r="D9" s="74">
        <f>SUM(D10,D26)</f>
        <v>85735.5</v>
      </c>
      <c r="E9" s="96"/>
    </row>
    <row r="10" spans="1:7" s="7" customFormat="1" ht="16.5" customHeight="1" x14ac:dyDescent="0.3">
      <c r="A10" s="76">
        <v>1.1000000000000001</v>
      </c>
      <c r="B10" s="76" t="s">
        <v>80</v>
      </c>
      <c r="C10" s="74">
        <f>SUM(C11,C12,C16,C19,C25,C26)</f>
        <v>85735.5</v>
      </c>
      <c r="D10" s="74">
        <f>SUM(D11,D12,D16,D19,D24,D25)</f>
        <v>85735.5</v>
      </c>
      <c r="E10" s="96"/>
    </row>
    <row r="11" spans="1:7" s="9" customFormat="1" ht="16.5" customHeight="1" x14ac:dyDescent="0.3">
      <c r="A11" s="77" t="s">
        <v>30</v>
      </c>
      <c r="B11" s="77" t="s">
        <v>79</v>
      </c>
      <c r="C11" s="8">
        <v>275</v>
      </c>
      <c r="D11" s="8">
        <v>275</v>
      </c>
      <c r="E11" s="96"/>
    </row>
    <row r="12" spans="1:7" s="10" customFormat="1" ht="16.5" customHeight="1" x14ac:dyDescent="0.3">
      <c r="A12" s="77" t="s">
        <v>31</v>
      </c>
      <c r="B12" s="77" t="s">
        <v>294</v>
      </c>
      <c r="C12" s="95">
        <f>SUM(C14:C15)</f>
        <v>0</v>
      </c>
      <c r="D12" s="95">
        <f>SUM(D14:D15)</f>
        <v>0</v>
      </c>
      <c r="E12" s="96"/>
      <c r="G12" s="61"/>
    </row>
    <row r="13" spans="1:7" s="3" customFormat="1" ht="16.5" customHeight="1" x14ac:dyDescent="0.3">
      <c r="A13" s="86" t="s">
        <v>81</v>
      </c>
      <c r="B13" s="86" t="s">
        <v>297</v>
      </c>
      <c r="C13" s="8"/>
      <c r="D13" s="8"/>
      <c r="E13" s="96"/>
    </row>
    <row r="14" spans="1:7" s="3" customFormat="1" ht="16.5" customHeight="1" x14ac:dyDescent="0.3">
      <c r="A14" s="86" t="s">
        <v>461</v>
      </c>
      <c r="B14" s="86" t="s">
        <v>460</v>
      </c>
      <c r="C14" s="8"/>
      <c r="D14" s="8"/>
      <c r="E14" s="96"/>
    </row>
    <row r="15" spans="1:7" s="3" customFormat="1" ht="16.5" customHeight="1" x14ac:dyDescent="0.3">
      <c r="A15" s="86" t="s">
        <v>462</v>
      </c>
      <c r="B15" s="86" t="s">
        <v>97</v>
      </c>
      <c r="C15" s="8"/>
      <c r="D15" s="8"/>
      <c r="E15" s="96"/>
    </row>
    <row r="16" spans="1:7" s="3" customFormat="1" ht="16.5" customHeight="1" x14ac:dyDescent="0.3">
      <c r="A16" s="77" t="s">
        <v>82</v>
      </c>
      <c r="B16" s="77" t="s">
        <v>83</v>
      </c>
      <c r="C16" s="95">
        <f>SUM(C17:C18)</f>
        <v>0</v>
      </c>
      <c r="D16" s="95">
        <f>SUM(D17:D18)</f>
        <v>0</v>
      </c>
      <c r="E16" s="96"/>
    </row>
    <row r="17" spans="1:5" s="3" customFormat="1" ht="16.5" customHeight="1" x14ac:dyDescent="0.3">
      <c r="A17" s="86" t="s">
        <v>84</v>
      </c>
      <c r="B17" s="86" t="s">
        <v>86</v>
      </c>
      <c r="C17" s="8"/>
      <c r="D17" s="8"/>
      <c r="E17" s="96"/>
    </row>
    <row r="18" spans="1:5" s="3" customFormat="1" ht="30" x14ac:dyDescent="0.3">
      <c r="A18" s="86" t="s">
        <v>85</v>
      </c>
      <c r="B18" s="86" t="s">
        <v>110</v>
      </c>
      <c r="C18" s="8"/>
      <c r="D18" s="8"/>
      <c r="E18" s="96"/>
    </row>
    <row r="19" spans="1:5" s="3" customFormat="1" ht="16.5" customHeight="1" x14ac:dyDescent="0.3">
      <c r="A19" s="77" t="s">
        <v>87</v>
      </c>
      <c r="B19" s="77" t="s">
        <v>387</v>
      </c>
      <c r="C19" s="95">
        <f>SUM(C20:C23)</f>
        <v>0</v>
      </c>
      <c r="D19" s="95">
        <f>SUM(D20:D23)</f>
        <v>0</v>
      </c>
      <c r="E19" s="96"/>
    </row>
    <row r="20" spans="1:5" s="3" customFormat="1" ht="16.5" customHeight="1" x14ac:dyDescent="0.3">
      <c r="A20" s="86" t="s">
        <v>88</v>
      </c>
      <c r="B20" s="86" t="s">
        <v>89</v>
      </c>
      <c r="C20" s="8"/>
      <c r="D20" s="8"/>
      <c r="E20" s="96"/>
    </row>
    <row r="21" spans="1:5" s="3" customFormat="1" ht="30" x14ac:dyDescent="0.3">
      <c r="A21" s="86" t="s">
        <v>92</v>
      </c>
      <c r="B21" s="86" t="s">
        <v>90</v>
      </c>
      <c r="C21" s="8"/>
      <c r="D21" s="8"/>
      <c r="E21" s="96"/>
    </row>
    <row r="22" spans="1:5" s="3" customFormat="1" ht="16.5" customHeight="1" x14ac:dyDescent="0.3">
      <c r="A22" s="86" t="s">
        <v>93</v>
      </c>
      <c r="B22" s="86" t="s">
        <v>91</v>
      </c>
      <c r="C22" s="8"/>
      <c r="D22" s="8"/>
      <c r="E22" s="96"/>
    </row>
    <row r="23" spans="1:5" s="3" customFormat="1" ht="16.5" customHeight="1" x14ac:dyDescent="0.3">
      <c r="A23" s="86" t="s">
        <v>94</v>
      </c>
      <c r="B23" s="86" t="s">
        <v>403</v>
      </c>
      <c r="C23" s="8"/>
      <c r="D23" s="8"/>
      <c r="E23" s="96"/>
    </row>
    <row r="24" spans="1:5" s="3" customFormat="1" ht="16.5" customHeight="1" x14ac:dyDescent="0.3">
      <c r="A24" s="77" t="s">
        <v>95</v>
      </c>
      <c r="B24" s="77" t="s">
        <v>404</v>
      </c>
      <c r="C24" s="215"/>
      <c r="D24" s="8"/>
      <c r="E24" s="96"/>
    </row>
    <row r="25" spans="1:5" s="3" customFormat="1" x14ac:dyDescent="0.3">
      <c r="A25" s="77" t="s">
        <v>245</v>
      </c>
      <c r="B25" s="77" t="s">
        <v>410</v>
      </c>
      <c r="C25" s="8">
        <v>85460.5</v>
      </c>
      <c r="D25" s="8">
        <v>85460.5</v>
      </c>
      <c r="E25" s="96"/>
    </row>
    <row r="26" spans="1:5" ht="16.5" customHeight="1" x14ac:dyDescent="0.3">
      <c r="A26" s="76">
        <v>1.2</v>
      </c>
      <c r="B26" s="76" t="s">
        <v>96</v>
      </c>
      <c r="C26" s="74">
        <f>SUM(C27,C35)</f>
        <v>0</v>
      </c>
      <c r="D26" s="74">
        <f>SUM(D27,D35)</f>
        <v>0</v>
      </c>
      <c r="E26" s="96"/>
    </row>
    <row r="27" spans="1:5" ht="16.5" customHeight="1" x14ac:dyDescent="0.3">
      <c r="A27" s="77" t="s">
        <v>32</v>
      </c>
      <c r="B27" s="77" t="s">
        <v>297</v>
      </c>
      <c r="C27" s="95">
        <f>SUM(C28:C30)</f>
        <v>0</v>
      </c>
      <c r="D27" s="95">
        <f>SUM(D28:D30)</f>
        <v>0</v>
      </c>
      <c r="E27" s="96"/>
    </row>
    <row r="28" spans="1:5" x14ac:dyDescent="0.3">
      <c r="A28" s="201" t="s">
        <v>98</v>
      </c>
      <c r="B28" s="201" t="s">
        <v>295</v>
      </c>
      <c r="C28" s="8"/>
      <c r="D28" s="8"/>
      <c r="E28" s="96"/>
    </row>
    <row r="29" spans="1:5" x14ac:dyDescent="0.3">
      <c r="A29" s="201" t="s">
        <v>99</v>
      </c>
      <c r="B29" s="201" t="s">
        <v>298</v>
      </c>
      <c r="C29" s="8"/>
      <c r="D29" s="8"/>
      <c r="E29" s="96"/>
    </row>
    <row r="30" spans="1:5" x14ac:dyDescent="0.3">
      <c r="A30" s="201" t="s">
        <v>412</v>
      </c>
      <c r="B30" s="201" t="s">
        <v>296</v>
      </c>
      <c r="C30" s="8"/>
      <c r="D30" s="8"/>
      <c r="E30" s="96"/>
    </row>
    <row r="31" spans="1:5" x14ac:dyDescent="0.3">
      <c r="A31" s="77" t="s">
        <v>33</v>
      </c>
      <c r="B31" s="77" t="s">
        <v>460</v>
      </c>
      <c r="C31" s="95">
        <f>SUM(C32:C34)</f>
        <v>0</v>
      </c>
      <c r="D31" s="95">
        <f>SUM(D32:D34)</f>
        <v>0</v>
      </c>
      <c r="E31" s="96"/>
    </row>
    <row r="32" spans="1:5" x14ac:dyDescent="0.3">
      <c r="A32" s="201" t="s">
        <v>12</v>
      </c>
      <c r="B32" s="201" t="s">
        <v>463</v>
      </c>
      <c r="C32" s="8"/>
      <c r="D32" s="8"/>
      <c r="E32" s="96"/>
    </row>
    <row r="33" spans="1:9" x14ac:dyDescent="0.3">
      <c r="A33" s="201" t="s">
        <v>13</v>
      </c>
      <c r="B33" s="201" t="s">
        <v>464</v>
      </c>
      <c r="C33" s="8"/>
      <c r="D33" s="8"/>
      <c r="E33" s="96"/>
    </row>
    <row r="34" spans="1:9" x14ac:dyDescent="0.3">
      <c r="A34" s="201" t="s">
        <v>268</v>
      </c>
      <c r="B34" s="201" t="s">
        <v>465</v>
      </c>
      <c r="C34" s="8"/>
      <c r="D34" s="8"/>
      <c r="E34" s="96"/>
    </row>
    <row r="35" spans="1:9" x14ac:dyDescent="0.3">
      <c r="A35" s="77" t="s">
        <v>34</v>
      </c>
      <c r="B35" s="212" t="s">
        <v>409</v>
      </c>
      <c r="C35" s="8"/>
      <c r="D35" s="8"/>
      <c r="E35" s="96"/>
    </row>
    <row r="36" spans="1:9" x14ac:dyDescent="0.3">
      <c r="D36" s="24"/>
      <c r="E36" s="97"/>
      <c r="F36" s="24"/>
    </row>
    <row r="37" spans="1:9" x14ac:dyDescent="0.3">
      <c r="A37" s="1"/>
      <c r="D37" s="24"/>
      <c r="E37" s="97"/>
      <c r="F37" s="24"/>
    </row>
    <row r="38" spans="1:9" x14ac:dyDescent="0.3">
      <c r="D38" s="24"/>
      <c r="E38" s="97"/>
      <c r="F38" s="24"/>
    </row>
    <row r="39" spans="1:9" x14ac:dyDescent="0.3">
      <c r="D39" s="24"/>
      <c r="E39" s="97"/>
      <c r="F39" s="24"/>
    </row>
    <row r="40" spans="1:9" x14ac:dyDescent="0.3">
      <c r="A40" s="62" t="s">
        <v>107</v>
      </c>
      <c r="D40" s="24"/>
      <c r="E40" s="97"/>
      <c r="F40" s="24"/>
    </row>
    <row r="41" spans="1:9" x14ac:dyDescent="0.3">
      <c r="D41" s="24"/>
      <c r="E41" s="98"/>
      <c r="F41" s="98"/>
      <c r="G41"/>
      <c r="H41"/>
      <c r="I41"/>
    </row>
    <row r="42" spans="1:9" x14ac:dyDescent="0.3">
      <c r="D42" s="99"/>
      <c r="E42" s="98"/>
      <c r="F42" s="98"/>
      <c r="G42"/>
      <c r="H42"/>
      <c r="I42"/>
    </row>
    <row r="43" spans="1:9" x14ac:dyDescent="0.3">
      <c r="A43"/>
      <c r="B43" s="62" t="s">
        <v>258</v>
      </c>
      <c r="D43" s="99"/>
      <c r="E43" s="98"/>
      <c r="F43" s="98"/>
      <c r="G43"/>
      <c r="H43"/>
      <c r="I43"/>
    </row>
    <row r="44" spans="1:9" x14ac:dyDescent="0.3">
      <c r="A44"/>
      <c r="B44" s="2" t="s">
        <v>257</v>
      </c>
      <c r="D44" s="99"/>
      <c r="E44" s="98"/>
      <c r="F44" s="98"/>
      <c r="G44"/>
      <c r="H44"/>
      <c r="I44"/>
    </row>
    <row r="45" spans="1:9" customFormat="1" ht="12.75" x14ac:dyDescent="0.2">
      <c r="B45" s="59" t="s">
        <v>138</v>
      </c>
      <c r="D45" s="98"/>
      <c r="E45" s="98"/>
      <c r="F45" s="98"/>
    </row>
    <row r="46" spans="1:9" x14ac:dyDescent="0.3">
      <c r="D46" s="24"/>
      <c r="E46" s="97"/>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0"/>
  <sheetViews>
    <sheetView view="pageBreakPreview" zoomScale="80" zoomScaleNormal="100" zoomScaleSheetLayoutView="80" workbookViewId="0">
      <selection activeCell="A26" sqref="A26:XFD38"/>
    </sheetView>
  </sheetViews>
  <sheetFormatPr defaultRowHeight="15" x14ac:dyDescent="0.3"/>
  <cols>
    <col min="1" max="1" width="12" style="159" customWidth="1"/>
    <col min="2" max="2" width="13.28515625" style="159" customWidth="1"/>
    <col min="3" max="3" width="21.42578125" style="159" customWidth="1"/>
    <col min="4" max="4" width="17.85546875" style="159" customWidth="1"/>
    <col min="5" max="5" width="12.7109375" style="159" customWidth="1"/>
    <col min="6" max="6" width="36.85546875" style="159" customWidth="1"/>
    <col min="7" max="7" width="22.28515625" style="159" customWidth="1"/>
    <col min="8" max="8" width="0.5703125" style="159" customWidth="1"/>
    <col min="9" max="16384" width="9.140625" style="159"/>
  </cols>
  <sheetData>
    <row r="1" spans="1:8" x14ac:dyDescent="0.3">
      <c r="A1" s="63" t="s">
        <v>348</v>
      </c>
      <c r="B1" s="65"/>
      <c r="C1" s="65"/>
      <c r="D1" s="65"/>
      <c r="E1" s="65"/>
      <c r="F1" s="65"/>
      <c r="G1" s="141" t="s">
        <v>109</v>
      </c>
      <c r="H1" s="142"/>
    </row>
    <row r="2" spans="1:8" x14ac:dyDescent="0.3">
      <c r="A2" s="65" t="s">
        <v>139</v>
      </c>
      <c r="B2" s="65"/>
      <c r="C2" s="65"/>
      <c r="D2" s="65"/>
      <c r="E2" s="65"/>
      <c r="F2" s="65"/>
      <c r="G2" s="143" t="str">
        <f>'ფორმა N1'!L2</f>
        <v>01.01.2019-31.12.2019</v>
      </c>
      <c r="H2" s="142"/>
    </row>
    <row r="3" spans="1:8" x14ac:dyDescent="0.3">
      <c r="A3" s="65"/>
      <c r="B3" s="65"/>
      <c r="C3" s="65"/>
      <c r="D3" s="65"/>
      <c r="E3" s="65"/>
      <c r="F3" s="65"/>
      <c r="G3" s="90"/>
      <c r="H3" s="142"/>
    </row>
    <row r="4" spans="1:8" x14ac:dyDescent="0.3">
      <c r="A4" s="66" t="str">
        <f>'[4]ფორმა N2'!A4</f>
        <v>ანგარიშვალდებული პირის დასახელება:</v>
      </c>
      <c r="B4" s="65"/>
      <c r="C4" s="65"/>
      <c r="D4" s="65"/>
      <c r="E4" s="65"/>
      <c r="F4" s="65"/>
      <c r="G4" s="65"/>
      <c r="H4" s="92"/>
    </row>
    <row r="5" spans="1:8" x14ac:dyDescent="0.3">
      <c r="A5" s="183" t="str">
        <f>'ფორმა N1'!A5</f>
        <v>პ/გ ”საქართველოს რესპუბლიკური პარტია”</v>
      </c>
      <c r="B5" s="183"/>
      <c r="C5" s="183"/>
      <c r="D5" s="183"/>
      <c r="E5" s="183"/>
      <c r="F5" s="183"/>
      <c r="G5" s="183"/>
      <c r="H5" s="92"/>
    </row>
    <row r="6" spans="1:8" x14ac:dyDescent="0.3">
      <c r="A6" s="66"/>
      <c r="B6" s="65"/>
      <c r="C6" s="65"/>
      <c r="D6" s="65"/>
      <c r="E6" s="65"/>
      <c r="F6" s="65"/>
      <c r="G6" s="65"/>
      <c r="H6" s="92"/>
    </row>
    <row r="7" spans="1:8" x14ac:dyDescent="0.3">
      <c r="A7" s="65"/>
      <c r="B7" s="65"/>
      <c r="C7" s="65"/>
      <c r="D7" s="65"/>
      <c r="E7" s="65"/>
      <c r="F7" s="65"/>
      <c r="G7" s="65"/>
      <c r="H7" s="93"/>
    </row>
    <row r="8" spans="1:8" ht="45.75" customHeight="1" x14ac:dyDescent="0.3">
      <c r="A8" s="144" t="s">
        <v>299</v>
      </c>
      <c r="B8" s="144" t="s">
        <v>140</v>
      </c>
      <c r="C8" s="145" t="s">
        <v>346</v>
      </c>
      <c r="D8" s="145" t="s">
        <v>347</v>
      </c>
      <c r="E8" s="145" t="s">
        <v>262</v>
      </c>
      <c r="F8" s="144" t="s">
        <v>304</v>
      </c>
      <c r="G8" s="145" t="s">
        <v>300</v>
      </c>
      <c r="H8" s="93"/>
    </row>
    <row r="9" spans="1:8" x14ac:dyDescent="0.3">
      <c r="A9" s="146" t="s">
        <v>301</v>
      </c>
      <c r="B9" s="147"/>
      <c r="C9" s="148"/>
      <c r="D9" s="149"/>
      <c r="E9" s="149"/>
      <c r="F9" s="149"/>
      <c r="G9" s="432">
        <v>418.19</v>
      </c>
      <c r="H9" s="93"/>
    </row>
    <row r="10" spans="1:8" ht="15.75" x14ac:dyDescent="0.3">
      <c r="A10" s="147">
        <v>1</v>
      </c>
      <c r="B10" s="133"/>
      <c r="C10" s="150"/>
      <c r="D10" s="151"/>
      <c r="E10" s="151"/>
      <c r="F10" s="151"/>
      <c r="G10" s="432"/>
      <c r="H10" s="93"/>
    </row>
    <row r="11" spans="1:8" ht="15.75" x14ac:dyDescent="0.3">
      <c r="A11" s="147">
        <v>2</v>
      </c>
      <c r="B11" s="133"/>
      <c r="C11" s="150"/>
      <c r="D11" s="151"/>
      <c r="E11" s="151"/>
      <c r="F11" s="151"/>
      <c r="G11" s="432"/>
      <c r="H11" s="93"/>
    </row>
    <row r="12" spans="1:8" ht="15.75" x14ac:dyDescent="0.3">
      <c r="A12" s="147">
        <v>3</v>
      </c>
      <c r="B12" s="133"/>
      <c r="C12" s="150"/>
      <c r="D12" s="151"/>
      <c r="E12" s="151"/>
      <c r="F12" s="151"/>
      <c r="G12" s="432"/>
      <c r="H12" s="93"/>
    </row>
    <row r="13" spans="1:8" ht="15.75" x14ac:dyDescent="0.3">
      <c r="A13" s="147">
        <v>4</v>
      </c>
      <c r="B13" s="133"/>
      <c r="C13" s="150"/>
      <c r="D13" s="151"/>
      <c r="E13" s="151"/>
      <c r="F13" s="151"/>
      <c r="G13" s="432"/>
      <c r="H13" s="93"/>
    </row>
    <row r="14" spans="1:8" ht="15.75" x14ac:dyDescent="0.3">
      <c r="A14" s="147">
        <v>5</v>
      </c>
      <c r="B14" s="133"/>
      <c r="C14" s="150"/>
      <c r="D14" s="151"/>
      <c r="E14" s="151"/>
      <c r="F14" s="151"/>
      <c r="G14" s="432"/>
      <c r="H14" s="93"/>
    </row>
    <row r="15" spans="1:8" ht="15.75" x14ac:dyDescent="0.3">
      <c r="A15" s="147">
        <v>6</v>
      </c>
      <c r="B15" s="133"/>
      <c r="C15" s="150"/>
      <c r="D15" s="151"/>
      <c r="E15" s="151"/>
      <c r="F15" s="151"/>
      <c r="G15" s="432"/>
      <c r="H15" s="93"/>
    </row>
    <row r="16" spans="1:8" ht="15.75" x14ac:dyDescent="0.3">
      <c r="A16" s="147">
        <v>7</v>
      </c>
      <c r="B16" s="133"/>
      <c r="C16" s="150"/>
      <c r="D16" s="151"/>
      <c r="E16" s="151"/>
      <c r="F16" s="151"/>
      <c r="G16" s="432"/>
      <c r="H16" s="93"/>
    </row>
    <row r="17" spans="1:10" ht="15.75" x14ac:dyDescent="0.3">
      <c r="A17" s="147">
        <v>8</v>
      </c>
      <c r="B17" s="133"/>
      <c r="C17" s="150"/>
      <c r="D17" s="151"/>
      <c r="E17" s="151"/>
      <c r="F17" s="151"/>
      <c r="G17" s="432"/>
      <c r="H17" s="93"/>
    </row>
    <row r="18" spans="1:10" ht="15.75" x14ac:dyDescent="0.3">
      <c r="A18" s="147">
        <v>9</v>
      </c>
      <c r="B18" s="133"/>
      <c r="C18" s="150"/>
      <c r="D18" s="151"/>
      <c r="E18" s="151"/>
      <c r="F18" s="151"/>
      <c r="G18" s="432"/>
      <c r="H18" s="93"/>
    </row>
    <row r="19" spans="1:10" ht="15.75" x14ac:dyDescent="0.3">
      <c r="A19" s="147">
        <v>10</v>
      </c>
      <c r="B19" s="133"/>
      <c r="C19" s="150"/>
      <c r="D19" s="151"/>
      <c r="E19" s="151"/>
      <c r="F19" s="151"/>
      <c r="G19" s="432"/>
      <c r="H19" s="93"/>
    </row>
    <row r="20" spans="1:10" ht="15.75" x14ac:dyDescent="0.3">
      <c r="A20" s="147">
        <v>11</v>
      </c>
      <c r="B20" s="133"/>
      <c r="C20" s="150"/>
      <c r="D20" s="151"/>
      <c r="E20" s="151"/>
      <c r="F20" s="151"/>
      <c r="G20" s="432"/>
      <c r="H20" s="93"/>
    </row>
    <row r="21" spans="1:10" ht="15.75" x14ac:dyDescent="0.3">
      <c r="A21" s="147">
        <v>12</v>
      </c>
      <c r="B21" s="133"/>
      <c r="C21" s="150"/>
      <c r="D21" s="151"/>
      <c r="E21" s="151"/>
      <c r="F21" s="151"/>
      <c r="G21" s="432"/>
      <c r="H21" s="93"/>
    </row>
    <row r="22" spans="1:10" ht="15.75" x14ac:dyDescent="0.3">
      <c r="A22" s="147">
        <v>13</v>
      </c>
      <c r="B22" s="133"/>
      <c r="C22" s="150"/>
      <c r="D22" s="151"/>
      <c r="E22" s="151"/>
      <c r="F22" s="151"/>
      <c r="G22" s="432"/>
      <c r="H22" s="93"/>
    </row>
    <row r="23" spans="1:10" ht="15.75" x14ac:dyDescent="0.3">
      <c r="A23" s="147">
        <v>14</v>
      </c>
      <c r="B23" s="133"/>
      <c r="C23" s="150"/>
      <c r="D23" s="151"/>
      <c r="E23" s="151"/>
      <c r="F23" s="151"/>
      <c r="G23" s="432"/>
      <c r="H23" s="93"/>
    </row>
    <row r="24" spans="1:10" ht="15.75" x14ac:dyDescent="0.3">
      <c r="A24" s="147">
        <v>15</v>
      </c>
      <c r="B24" s="133"/>
      <c r="C24" s="150"/>
      <c r="D24" s="151"/>
      <c r="E24" s="151"/>
      <c r="F24" s="151"/>
      <c r="G24" s="432"/>
      <c r="H24" s="93"/>
    </row>
    <row r="25" spans="1:10" ht="15.75" x14ac:dyDescent="0.3">
      <c r="A25" s="147">
        <v>16</v>
      </c>
      <c r="B25" s="133"/>
      <c r="C25" s="150"/>
      <c r="D25" s="151"/>
      <c r="E25" s="151"/>
      <c r="F25" s="151"/>
      <c r="G25" s="432"/>
      <c r="H25" s="93"/>
    </row>
    <row r="26" spans="1:10" ht="15.75" x14ac:dyDescent="0.3">
      <c r="A26" s="147" t="s">
        <v>265</v>
      </c>
      <c r="B26" s="133"/>
      <c r="C26" s="152"/>
      <c r="D26" s="153"/>
      <c r="E26" s="153"/>
      <c r="F26" s="153"/>
      <c r="G26" s="432"/>
      <c r="H26" s="93"/>
    </row>
    <row r="27" spans="1:10" x14ac:dyDescent="0.3">
      <c r="A27" s="154" t="s">
        <v>302</v>
      </c>
      <c r="B27" s="155"/>
      <c r="C27" s="156"/>
      <c r="D27" s="157"/>
      <c r="E27" s="157"/>
      <c r="F27" s="158"/>
      <c r="G27" s="432">
        <v>418.19</v>
      </c>
      <c r="H27" s="93"/>
    </row>
    <row r="31" spans="1:10" x14ac:dyDescent="0.3">
      <c r="B31" s="161" t="s">
        <v>107</v>
      </c>
      <c r="F31" s="162"/>
    </row>
    <row r="32" spans="1:10" x14ac:dyDescent="0.3">
      <c r="F32" s="160"/>
      <c r="G32" s="160"/>
      <c r="H32" s="160"/>
      <c r="I32" s="160"/>
      <c r="J32" s="160"/>
    </row>
    <row r="33" spans="1:10" x14ac:dyDescent="0.3">
      <c r="C33" s="163"/>
      <c r="F33" s="163"/>
      <c r="G33" s="164"/>
      <c r="H33" s="160"/>
      <c r="I33" s="160"/>
      <c r="J33" s="160"/>
    </row>
    <row r="34" spans="1:10" x14ac:dyDescent="0.3">
      <c r="A34" s="160"/>
      <c r="C34" s="165" t="s">
        <v>255</v>
      </c>
      <c r="F34" s="166" t="s">
        <v>260</v>
      </c>
      <c r="G34" s="164"/>
      <c r="H34" s="160"/>
      <c r="I34" s="160"/>
      <c r="J34" s="160"/>
    </row>
    <row r="35" spans="1:10" x14ac:dyDescent="0.3">
      <c r="A35" s="160"/>
      <c r="C35" s="167" t="s">
        <v>138</v>
      </c>
      <c r="F35" s="159" t="s">
        <v>256</v>
      </c>
      <c r="G35" s="160"/>
      <c r="H35" s="160"/>
      <c r="I35" s="160"/>
      <c r="J35" s="160"/>
    </row>
    <row r="36" spans="1:10" s="160" customFormat="1" x14ac:dyDescent="0.3">
      <c r="B36" s="159"/>
    </row>
    <row r="37" spans="1:10" s="160" customFormat="1" ht="12.75" x14ac:dyDescent="0.2"/>
    <row r="38" spans="1:10" s="160" customFormat="1" ht="12.75" x14ac:dyDescent="0.2"/>
    <row r="39" spans="1:10" s="160" customFormat="1" ht="12.75" x14ac:dyDescent="0.2"/>
    <row r="40" spans="1:10" s="160" customFormat="1" ht="12.75" x14ac:dyDescent="0.2"/>
  </sheetData>
  <dataValidations count="1">
    <dataValidation allowBlank="1" showInputMessage="1" showErrorMessage="1" prompt="თვე/დღე/წელი" sqref="B10:B26"/>
  </dataValidations>
  <printOptions gridLines="1"/>
  <pageMargins left="0.7" right="0.7" top="0.75" bottom="0.75" header="0.3" footer="0.3"/>
  <pageSetup scale="6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K54"/>
  <sheetViews>
    <sheetView showGridLines="0" view="pageBreakPreview" topLeftCell="A10" zoomScale="80" zoomScaleNormal="100" zoomScaleSheetLayoutView="80" workbookViewId="0">
      <selection activeCell="J16" sqref="J16"/>
    </sheetView>
  </sheetViews>
  <sheetFormatPr defaultRowHeight="12.75" x14ac:dyDescent="0.2"/>
  <cols>
    <col min="1" max="1" width="50" style="350" customWidth="1"/>
    <col min="2" max="2" width="18.5703125" style="350" customWidth="1"/>
    <col min="3" max="3" width="17.140625" style="350" customWidth="1"/>
    <col min="4" max="4" width="12.85546875" style="350" customWidth="1"/>
    <col min="5" max="5" width="15.5703125" style="350" customWidth="1"/>
    <col min="6" max="6" width="12.42578125" style="350" customWidth="1"/>
    <col min="7" max="7" width="16.5703125" style="350" customWidth="1"/>
    <col min="8" max="8" width="16.28515625" style="350" customWidth="1"/>
    <col min="9" max="9" width="16.140625" style="350" customWidth="1"/>
    <col min="10" max="10" width="23.28515625" style="350" customWidth="1"/>
    <col min="11" max="11" width="9.85546875" style="350" bestFit="1" customWidth="1"/>
    <col min="12" max="256" width="9.140625" style="350"/>
    <col min="257" max="257" width="50" style="350" customWidth="1"/>
    <col min="258" max="258" width="18.5703125" style="350" customWidth="1"/>
    <col min="259" max="259" width="17.140625" style="350" customWidth="1"/>
    <col min="260" max="260" width="12.85546875" style="350" customWidth="1"/>
    <col min="261" max="261" width="15.5703125" style="350" customWidth="1"/>
    <col min="262" max="262" width="12.42578125" style="350" customWidth="1"/>
    <col min="263" max="263" width="16.5703125" style="350" customWidth="1"/>
    <col min="264" max="264" width="16.28515625" style="350" customWidth="1"/>
    <col min="265" max="265" width="16.140625" style="350" customWidth="1"/>
    <col min="266" max="266" width="23.28515625" style="350" customWidth="1"/>
    <col min="267" max="267" width="9.85546875" style="350" bestFit="1" customWidth="1"/>
    <col min="268" max="512" width="9.140625" style="350"/>
    <col min="513" max="513" width="50" style="350" customWidth="1"/>
    <col min="514" max="514" width="18.5703125" style="350" customWidth="1"/>
    <col min="515" max="515" width="17.140625" style="350" customWidth="1"/>
    <col min="516" max="516" width="12.85546875" style="350" customWidth="1"/>
    <col min="517" max="517" width="15.5703125" style="350" customWidth="1"/>
    <col min="518" max="518" width="12.42578125" style="350" customWidth="1"/>
    <col min="519" max="519" width="16.5703125" style="350" customWidth="1"/>
    <col min="520" max="520" width="16.28515625" style="350" customWidth="1"/>
    <col min="521" max="521" width="16.140625" style="350" customWidth="1"/>
    <col min="522" max="522" width="23.28515625" style="350" customWidth="1"/>
    <col min="523" max="523" width="9.85546875" style="350" bestFit="1" customWidth="1"/>
    <col min="524" max="768" width="9.140625" style="350"/>
    <col min="769" max="769" width="50" style="350" customWidth="1"/>
    <col min="770" max="770" width="18.5703125" style="350" customWidth="1"/>
    <col min="771" max="771" width="17.140625" style="350" customWidth="1"/>
    <col min="772" max="772" width="12.85546875" style="350" customWidth="1"/>
    <col min="773" max="773" width="15.5703125" style="350" customWidth="1"/>
    <col min="774" max="774" width="12.42578125" style="350" customWidth="1"/>
    <col min="775" max="775" width="16.5703125" style="350" customWidth="1"/>
    <col min="776" max="776" width="16.28515625" style="350" customWidth="1"/>
    <col min="777" max="777" width="16.140625" style="350" customWidth="1"/>
    <col min="778" max="778" width="23.28515625" style="350" customWidth="1"/>
    <col min="779" max="779" width="9.85546875" style="350" bestFit="1" customWidth="1"/>
    <col min="780" max="1024" width="9.140625" style="350"/>
    <col min="1025" max="1025" width="50" style="350" customWidth="1"/>
    <col min="1026" max="1026" width="18.5703125" style="350" customWidth="1"/>
    <col min="1027" max="1027" width="17.140625" style="350" customWidth="1"/>
    <col min="1028" max="1028" width="12.85546875" style="350" customWidth="1"/>
    <col min="1029" max="1029" width="15.5703125" style="350" customWidth="1"/>
    <col min="1030" max="1030" width="12.42578125" style="350" customWidth="1"/>
    <col min="1031" max="1031" width="16.5703125" style="350" customWidth="1"/>
    <col min="1032" max="1032" width="16.28515625" style="350" customWidth="1"/>
    <col min="1033" max="1033" width="16.140625" style="350" customWidth="1"/>
    <col min="1034" max="1034" width="23.28515625" style="350" customWidth="1"/>
    <col min="1035" max="1035" width="9.85546875" style="350" bestFit="1" customWidth="1"/>
    <col min="1036" max="1280" width="9.140625" style="350"/>
    <col min="1281" max="1281" width="50" style="350" customWidth="1"/>
    <col min="1282" max="1282" width="18.5703125" style="350" customWidth="1"/>
    <col min="1283" max="1283" width="17.140625" style="350" customWidth="1"/>
    <col min="1284" max="1284" width="12.85546875" style="350" customWidth="1"/>
    <col min="1285" max="1285" width="15.5703125" style="350" customWidth="1"/>
    <col min="1286" max="1286" width="12.42578125" style="350" customWidth="1"/>
    <col min="1287" max="1287" width="16.5703125" style="350" customWidth="1"/>
    <col min="1288" max="1288" width="16.28515625" style="350" customWidth="1"/>
    <col min="1289" max="1289" width="16.140625" style="350" customWidth="1"/>
    <col min="1290" max="1290" width="23.28515625" style="350" customWidth="1"/>
    <col min="1291" max="1291" width="9.85546875" style="350" bestFit="1" customWidth="1"/>
    <col min="1292" max="1536" width="9.140625" style="350"/>
    <col min="1537" max="1537" width="50" style="350" customWidth="1"/>
    <col min="1538" max="1538" width="18.5703125" style="350" customWidth="1"/>
    <col min="1539" max="1539" width="17.140625" style="350" customWidth="1"/>
    <col min="1540" max="1540" width="12.85546875" style="350" customWidth="1"/>
    <col min="1541" max="1541" width="15.5703125" style="350" customWidth="1"/>
    <col min="1542" max="1542" width="12.42578125" style="350" customWidth="1"/>
    <col min="1543" max="1543" width="16.5703125" style="350" customWidth="1"/>
    <col min="1544" max="1544" width="16.28515625" style="350" customWidth="1"/>
    <col min="1545" max="1545" width="16.140625" style="350" customWidth="1"/>
    <col min="1546" max="1546" width="23.28515625" style="350" customWidth="1"/>
    <col min="1547" max="1547" width="9.85546875" style="350" bestFit="1" customWidth="1"/>
    <col min="1548" max="1792" width="9.140625" style="350"/>
    <col min="1793" max="1793" width="50" style="350" customWidth="1"/>
    <col min="1794" max="1794" width="18.5703125" style="350" customWidth="1"/>
    <col min="1795" max="1795" width="17.140625" style="350" customWidth="1"/>
    <col min="1796" max="1796" width="12.85546875" style="350" customWidth="1"/>
    <col min="1797" max="1797" width="15.5703125" style="350" customWidth="1"/>
    <col min="1798" max="1798" width="12.42578125" style="350" customWidth="1"/>
    <col min="1799" max="1799" width="16.5703125" style="350" customWidth="1"/>
    <col min="1800" max="1800" width="16.28515625" style="350" customWidth="1"/>
    <col min="1801" max="1801" width="16.140625" style="350" customWidth="1"/>
    <col min="1802" max="1802" width="23.28515625" style="350" customWidth="1"/>
    <col min="1803" max="1803" width="9.85546875" style="350" bestFit="1" customWidth="1"/>
    <col min="1804" max="2048" width="9.140625" style="350"/>
    <col min="2049" max="2049" width="50" style="350" customWidth="1"/>
    <col min="2050" max="2050" width="18.5703125" style="350" customWidth="1"/>
    <col min="2051" max="2051" width="17.140625" style="350" customWidth="1"/>
    <col min="2052" max="2052" width="12.85546875" style="350" customWidth="1"/>
    <col min="2053" max="2053" width="15.5703125" style="350" customWidth="1"/>
    <col min="2054" max="2054" width="12.42578125" style="350" customWidth="1"/>
    <col min="2055" max="2055" width="16.5703125" style="350" customWidth="1"/>
    <col min="2056" max="2056" width="16.28515625" style="350" customWidth="1"/>
    <col min="2057" max="2057" width="16.140625" style="350" customWidth="1"/>
    <col min="2058" max="2058" width="23.28515625" style="350" customWidth="1"/>
    <col min="2059" max="2059" width="9.85546875" style="350" bestFit="1" customWidth="1"/>
    <col min="2060" max="2304" width="9.140625" style="350"/>
    <col min="2305" max="2305" width="50" style="350" customWidth="1"/>
    <col min="2306" max="2306" width="18.5703125" style="350" customWidth="1"/>
    <col min="2307" max="2307" width="17.140625" style="350" customWidth="1"/>
    <col min="2308" max="2308" width="12.85546875" style="350" customWidth="1"/>
    <col min="2309" max="2309" width="15.5703125" style="350" customWidth="1"/>
    <col min="2310" max="2310" width="12.42578125" style="350" customWidth="1"/>
    <col min="2311" max="2311" width="16.5703125" style="350" customWidth="1"/>
    <col min="2312" max="2312" width="16.28515625" style="350" customWidth="1"/>
    <col min="2313" max="2313" width="16.140625" style="350" customWidth="1"/>
    <col min="2314" max="2314" width="23.28515625" style="350" customWidth="1"/>
    <col min="2315" max="2315" width="9.85546875" style="350" bestFit="1" customWidth="1"/>
    <col min="2316" max="2560" width="9.140625" style="350"/>
    <col min="2561" max="2561" width="50" style="350" customWidth="1"/>
    <col min="2562" max="2562" width="18.5703125" style="350" customWidth="1"/>
    <col min="2563" max="2563" width="17.140625" style="350" customWidth="1"/>
    <col min="2564" max="2564" width="12.85546875" style="350" customWidth="1"/>
    <col min="2565" max="2565" width="15.5703125" style="350" customWidth="1"/>
    <col min="2566" max="2566" width="12.42578125" style="350" customWidth="1"/>
    <col min="2567" max="2567" width="16.5703125" style="350" customWidth="1"/>
    <col min="2568" max="2568" width="16.28515625" style="350" customWidth="1"/>
    <col min="2569" max="2569" width="16.140625" style="350" customWidth="1"/>
    <col min="2570" max="2570" width="23.28515625" style="350" customWidth="1"/>
    <col min="2571" max="2571" width="9.85546875" style="350" bestFit="1" customWidth="1"/>
    <col min="2572" max="2816" width="9.140625" style="350"/>
    <col min="2817" max="2817" width="50" style="350" customWidth="1"/>
    <col min="2818" max="2818" width="18.5703125" style="350" customWidth="1"/>
    <col min="2819" max="2819" width="17.140625" style="350" customWidth="1"/>
    <col min="2820" max="2820" width="12.85546875" style="350" customWidth="1"/>
    <col min="2821" max="2821" width="15.5703125" style="350" customWidth="1"/>
    <col min="2822" max="2822" width="12.42578125" style="350" customWidth="1"/>
    <col min="2823" max="2823" width="16.5703125" style="350" customWidth="1"/>
    <col min="2824" max="2824" width="16.28515625" style="350" customWidth="1"/>
    <col min="2825" max="2825" width="16.140625" style="350" customWidth="1"/>
    <col min="2826" max="2826" width="23.28515625" style="350" customWidth="1"/>
    <col min="2827" max="2827" width="9.85546875" style="350" bestFit="1" customWidth="1"/>
    <col min="2828" max="3072" width="9.140625" style="350"/>
    <col min="3073" max="3073" width="50" style="350" customWidth="1"/>
    <col min="3074" max="3074" width="18.5703125" style="350" customWidth="1"/>
    <col min="3075" max="3075" width="17.140625" style="350" customWidth="1"/>
    <col min="3076" max="3076" width="12.85546875" style="350" customWidth="1"/>
    <col min="3077" max="3077" width="15.5703125" style="350" customWidth="1"/>
    <col min="3078" max="3078" width="12.42578125" style="350" customWidth="1"/>
    <col min="3079" max="3079" width="16.5703125" style="350" customWidth="1"/>
    <col min="3080" max="3080" width="16.28515625" style="350" customWidth="1"/>
    <col min="3081" max="3081" width="16.140625" style="350" customWidth="1"/>
    <col min="3082" max="3082" width="23.28515625" style="350" customWidth="1"/>
    <col min="3083" max="3083" width="9.85546875" style="350" bestFit="1" customWidth="1"/>
    <col min="3084" max="3328" width="9.140625" style="350"/>
    <col min="3329" max="3329" width="50" style="350" customWidth="1"/>
    <col min="3330" max="3330" width="18.5703125" style="350" customWidth="1"/>
    <col min="3331" max="3331" width="17.140625" style="350" customWidth="1"/>
    <col min="3332" max="3332" width="12.85546875" style="350" customWidth="1"/>
    <col min="3333" max="3333" width="15.5703125" style="350" customWidth="1"/>
    <col min="3334" max="3334" width="12.42578125" style="350" customWidth="1"/>
    <col min="3335" max="3335" width="16.5703125" style="350" customWidth="1"/>
    <col min="3336" max="3336" width="16.28515625" style="350" customWidth="1"/>
    <col min="3337" max="3337" width="16.140625" style="350" customWidth="1"/>
    <col min="3338" max="3338" width="23.28515625" style="350" customWidth="1"/>
    <col min="3339" max="3339" width="9.85546875" style="350" bestFit="1" customWidth="1"/>
    <col min="3340" max="3584" width="9.140625" style="350"/>
    <col min="3585" max="3585" width="50" style="350" customWidth="1"/>
    <col min="3586" max="3586" width="18.5703125" style="350" customWidth="1"/>
    <col min="3587" max="3587" width="17.140625" style="350" customWidth="1"/>
    <col min="3588" max="3588" width="12.85546875" style="350" customWidth="1"/>
    <col min="3589" max="3589" width="15.5703125" style="350" customWidth="1"/>
    <col min="3590" max="3590" width="12.42578125" style="350" customWidth="1"/>
    <col min="3591" max="3591" width="16.5703125" style="350" customWidth="1"/>
    <col min="3592" max="3592" width="16.28515625" style="350" customWidth="1"/>
    <col min="3593" max="3593" width="16.140625" style="350" customWidth="1"/>
    <col min="3594" max="3594" width="23.28515625" style="350" customWidth="1"/>
    <col min="3595" max="3595" width="9.85546875" style="350" bestFit="1" customWidth="1"/>
    <col min="3596" max="3840" width="9.140625" style="350"/>
    <col min="3841" max="3841" width="50" style="350" customWidth="1"/>
    <col min="3842" max="3842" width="18.5703125" style="350" customWidth="1"/>
    <col min="3843" max="3843" width="17.140625" style="350" customWidth="1"/>
    <col min="3844" max="3844" width="12.85546875" style="350" customWidth="1"/>
    <col min="3845" max="3845" width="15.5703125" style="350" customWidth="1"/>
    <col min="3846" max="3846" width="12.42578125" style="350" customWidth="1"/>
    <col min="3847" max="3847" width="16.5703125" style="350" customWidth="1"/>
    <col min="3848" max="3848" width="16.28515625" style="350" customWidth="1"/>
    <col min="3849" max="3849" width="16.140625" style="350" customWidth="1"/>
    <col min="3850" max="3850" width="23.28515625" style="350" customWidth="1"/>
    <col min="3851" max="3851" width="9.85546875" style="350" bestFit="1" customWidth="1"/>
    <col min="3852" max="4096" width="9.140625" style="350"/>
    <col min="4097" max="4097" width="50" style="350" customWidth="1"/>
    <col min="4098" max="4098" width="18.5703125" style="350" customWidth="1"/>
    <col min="4099" max="4099" width="17.140625" style="350" customWidth="1"/>
    <col min="4100" max="4100" width="12.85546875" style="350" customWidth="1"/>
    <col min="4101" max="4101" width="15.5703125" style="350" customWidth="1"/>
    <col min="4102" max="4102" width="12.42578125" style="350" customWidth="1"/>
    <col min="4103" max="4103" width="16.5703125" style="350" customWidth="1"/>
    <col min="4104" max="4104" width="16.28515625" style="350" customWidth="1"/>
    <col min="4105" max="4105" width="16.140625" style="350" customWidth="1"/>
    <col min="4106" max="4106" width="23.28515625" style="350" customWidth="1"/>
    <col min="4107" max="4107" width="9.85546875" style="350" bestFit="1" customWidth="1"/>
    <col min="4108" max="4352" width="9.140625" style="350"/>
    <col min="4353" max="4353" width="50" style="350" customWidth="1"/>
    <col min="4354" max="4354" width="18.5703125" style="350" customWidth="1"/>
    <col min="4355" max="4355" width="17.140625" style="350" customWidth="1"/>
    <col min="4356" max="4356" width="12.85546875" style="350" customWidth="1"/>
    <col min="4357" max="4357" width="15.5703125" style="350" customWidth="1"/>
    <col min="4358" max="4358" width="12.42578125" style="350" customWidth="1"/>
    <col min="4359" max="4359" width="16.5703125" style="350" customWidth="1"/>
    <col min="4360" max="4360" width="16.28515625" style="350" customWidth="1"/>
    <col min="4361" max="4361" width="16.140625" style="350" customWidth="1"/>
    <col min="4362" max="4362" width="23.28515625" style="350" customWidth="1"/>
    <col min="4363" max="4363" width="9.85546875" style="350" bestFit="1" customWidth="1"/>
    <col min="4364" max="4608" width="9.140625" style="350"/>
    <col min="4609" max="4609" width="50" style="350" customWidth="1"/>
    <col min="4610" max="4610" width="18.5703125" style="350" customWidth="1"/>
    <col min="4611" max="4611" width="17.140625" style="350" customWidth="1"/>
    <col min="4612" max="4612" width="12.85546875" style="350" customWidth="1"/>
    <col min="4613" max="4613" width="15.5703125" style="350" customWidth="1"/>
    <col min="4614" max="4614" width="12.42578125" style="350" customWidth="1"/>
    <col min="4615" max="4615" width="16.5703125" style="350" customWidth="1"/>
    <col min="4616" max="4616" width="16.28515625" style="350" customWidth="1"/>
    <col min="4617" max="4617" width="16.140625" style="350" customWidth="1"/>
    <col min="4618" max="4618" width="23.28515625" style="350" customWidth="1"/>
    <col min="4619" max="4619" width="9.85546875" style="350" bestFit="1" customWidth="1"/>
    <col min="4620" max="4864" width="9.140625" style="350"/>
    <col min="4865" max="4865" width="50" style="350" customWidth="1"/>
    <col min="4866" max="4866" width="18.5703125" style="350" customWidth="1"/>
    <col min="4867" max="4867" width="17.140625" style="350" customWidth="1"/>
    <col min="4868" max="4868" width="12.85546875" style="350" customWidth="1"/>
    <col min="4869" max="4869" width="15.5703125" style="350" customWidth="1"/>
    <col min="4870" max="4870" width="12.42578125" style="350" customWidth="1"/>
    <col min="4871" max="4871" width="16.5703125" style="350" customWidth="1"/>
    <col min="4872" max="4872" width="16.28515625" style="350" customWidth="1"/>
    <col min="4873" max="4873" width="16.140625" style="350" customWidth="1"/>
    <col min="4874" max="4874" width="23.28515625" style="350" customWidth="1"/>
    <col min="4875" max="4875" width="9.85546875" style="350" bestFit="1" customWidth="1"/>
    <col min="4876" max="5120" width="9.140625" style="350"/>
    <col min="5121" max="5121" width="50" style="350" customWidth="1"/>
    <col min="5122" max="5122" width="18.5703125" style="350" customWidth="1"/>
    <col min="5123" max="5123" width="17.140625" style="350" customWidth="1"/>
    <col min="5124" max="5124" width="12.85546875" style="350" customWidth="1"/>
    <col min="5125" max="5125" width="15.5703125" style="350" customWidth="1"/>
    <col min="5126" max="5126" width="12.42578125" style="350" customWidth="1"/>
    <col min="5127" max="5127" width="16.5703125" style="350" customWidth="1"/>
    <col min="5128" max="5128" width="16.28515625" style="350" customWidth="1"/>
    <col min="5129" max="5129" width="16.140625" style="350" customWidth="1"/>
    <col min="5130" max="5130" width="23.28515625" style="350" customWidth="1"/>
    <col min="5131" max="5131" width="9.85546875" style="350" bestFit="1" customWidth="1"/>
    <col min="5132" max="5376" width="9.140625" style="350"/>
    <col min="5377" max="5377" width="50" style="350" customWidth="1"/>
    <col min="5378" max="5378" width="18.5703125" style="350" customWidth="1"/>
    <col min="5379" max="5379" width="17.140625" style="350" customWidth="1"/>
    <col min="5380" max="5380" width="12.85546875" style="350" customWidth="1"/>
    <col min="5381" max="5381" width="15.5703125" style="350" customWidth="1"/>
    <col min="5382" max="5382" width="12.42578125" style="350" customWidth="1"/>
    <col min="5383" max="5383" width="16.5703125" style="350" customWidth="1"/>
    <col min="5384" max="5384" width="16.28515625" style="350" customWidth="1"/>
    <col min="5385" max="5385" width="16.140625" style="350" customWidth="1"/>
    <col min="5386" max="5386" width="23.28515625" style="350" customWidth="1"/>
    <col min="5387" max="5387" width="9.85546875" style="350" bestFit="1" customWidth="1"/>
    <col min="5388" max="5632" width="9.140625" style="350"/>
    <col min="5633" max="5633" width="50" style="350" customWidth="1"/>
    <col min="5634" max="5634" width="18.5703125" style="350" customWidth="1"/>
    <col min="5635" max="5635" width="17.140625" style="350" customWidth="1"/>
    <col min="5636" max="5636" width="12.85546875" style="350" customWidth="1"/>
    <col min="5637" max="5637" width="15.5703125" style="350" customWidth="1"/>
    <col min="5638" max="5638" width="12.42578125" style="350" customWidth="1"/>
    <col min="5639" max="5639" width="16.5703125" style="350" customWidth="1"/>
    <col min="5640" max="5640" width="16.28515625" style="350" customWidth="1"/>
    <col min="5641" max="5641" width="16.140625" style="350" customWidth="1"/>
    <col min="5642" max="5642" width="23.28515625" style="350" customWidth="1"/>
    <col min="5643" max="5643" width="9.85546875" style="350" bestFit="1" customWidth="1"/>
    <col min="5644" max="5888" width="9.140625" style="350"/>
    <col min="5889" max="5889" width="50" style="350" customWidth="1"/>
    <col min="5890" max="5890" width="18.5703125" style="350" customWidth="1"/>
    <col min="5891" max="5891" width="17.140625" style="350" customWidth="1"/>
    <col min="5892" max="5892" width="12.85546875" style="350" customWidth="1"/>
    <col min="5893" max="5893" width="15.5703125" style="350" customWidth="1"/>
    <col min="5894" max="5894" width="12.42578125" style="350" customWidth="1"/>
    <col min="5895" max="5895" width="16.5703125" style="350" customWidth="1"/>
    <col min="5896" max="5896" width="16.28515625" style="350" customWidth="1"/>
    <col min="5897" max="5897" width="16.140625" style="350" customWidth="1"/>
    <col min="5898" max="5898" width="23.28515625" style="350" customWidth="1"/>
    <col min="5899" max="5899" width="9.85546875" style="350" bestFit="1" customWidth="1"/>
    <col min="5900" max="6144" width="9.140625" style="350"/>
    <col min="6145" max="6145" width="50" style="350" customWidth="1"/>
    <col min="6146" max="6146" width="18.5703125" style="350" customWidth="1"/>
    <col min="6147" max="6147" width="17.140625" style="350" customWidth="1"/>
    <col min="6148" max="6148" width="12.85546875" style="350" customWidth="1"/>
    <col min="6149" max="6149" width="15.5703125" style="350" customWidth="1"/>
    <col min="6150" max="6150" width="12.42578125" style="350" customWidth="1"/>
    <col min="6151" max="6151" width="16.5703125" style="350" customWidth="1"/>
    <col min="6152" max="6152" width="16.28515625" style="350" customWidth="1"/>
    <col min="6153" max="6153" width="16.140625" style="350" customWidth="1"/>
    <col min="6154" max="6154" width="23.28515625" style="350" customWidth="1"/>
    <col min="6155" max="6155" width="9.85546875" style="350" bestFit="1" customWidth="1"/>
    <col min="6156" max="6400" width="9.140625" style="350"/>
    <col min="6401" max="6401" width="50" style="350" customWidth="1"/>
    <col min="6402" max="6402" width="18.5703125" style="350" customWidth="1"/>
    <col min="6403" max="6403" width="17.140625" style="350" customWidth="1"/>
    <col min="6404" max="6404" width="12.85546875" style="350" customWidth="1"/>
    <col min="6405" max="6405" width="15.5703125" style="350" customWidth="1"/>
    <col min="6406" max="6406" width="12.42578125" style="350" customWidth="1"/>
    <col min="6407" max="6407" width="16.5703125" style="350" customWidth="1"/>
    <col min="6408" max="6408" width="16.28515625" style="350" customWidth="1"/>
    <col min="6409" max="6409" width="16.140625" style="350" customWidth="1"/>
    <col min="6410" max="6410" width="23.28515625" style="350" customWidth="1"/>
    <col min="6411" max="6411" width="9.85546875" style="350" bestFit="1" customWidth="1"/>
    <col min="6412" max="6656" width="9.140625" style="350"/>
    <col min="6657" max="6657" width="50" style="350" customWidth="1"/>
    <col min="6658" max="6658" width="18.5703125" style="350" customWidth="1"/>
    <col min="6659" max="6659" width="17.140625" style="350" customWidth="1"/>
    <col min="6660" max="6660" width="12.85546875" style="350" customWidth="1"/>
    <col min="6661" max="6661" width="15.5703125" style="350" customWidth="1"/>
    <col min="6662" max="6662" width="12.42578125" style="350" customWidth="1"/>
    <col min="6663" max="6663" width="16.5703125" style="350" customWidth="1"/>
    <col min="6664" max="6664" width="16.28515625" style="350" customWidth="1"/>
    <col min="6665" max="6665" width="16.140625" style="350" customWidth="1"/>
    <col min="6666" max="6666" width="23.28515625" style="350" customWidth="1"/>
    <col min="6667" max="6667" width="9.85546875" style="350" bestFit="1" customWidth="1"/>
    <col min="6668" max="6912" width="9.140625" style="350"/>
    <col min="6913" max="6913" width="50" style="350" customWidth="1"/>
    <col min="6914" max="6914" width="18.5703125" style="350" customWidth="1"/>
    <col min="6915" max="6915" width="17.140625" style="350" customWidth="1"/>
    <col min="6916" max="6916" width="12.85546875" style="350" customWidth="1"/>
    <col min="6917" max="6917" width="15.5703125" style="350" customWidth="1"/>
    <col min="6918" max="6918" width="12.42578125" style="350" customWidth="1"/>
    <col min="6919" max="6919" width="16.5703125" style="350" customWidth="1"/>
    <col min="6920" max="6920" width="16.28515625" style="350" customWidth="1"/>
    <col min="6921" max="6921" width="16.140625" style="350" customWidth="1"/>
    <col min="6922" max="6922" width="23.28515625" style="350" customWidth="1"/>
    <col min="6923" max="6923" width="9.85546875" style="350" bestFit="1" customWidth="1"/>
    <col min="6924" max="7168" width="9.140625" style="350"/>
    <col min="7169" max="7169" width="50" style="350" customWidth="1"/>
    <col min="7170" max="7170" width="18.5703125" style="350" customWidth="1"/>
    <col min="7171" max="7171" width="17.140625" style="350" customWidth="1"/>
    <col min="7172" max="7172" width="12.85546875" style="350" customWidth="1"/>
    <col min="7173" max="7173" width="15.5703125" style="350" customWidth="1"/>
    <col min="7174" max="7174" width="12.42578125" style="350" customWidth="1"/>
    <col min="7175" max="7175" width="16.5703125" style="350" customWidth="1"/>
    <col min="7176" max="7176" width="16.28515625" style="350" customWidth="1"/>
    <col min="7177" max="7177" width="16.140625" style="350" customWidth="1"/>
    <col min="7178" max="7178" width="23.28515625" style="350" customWidth="1"/>
    <col min="7179" max="7179" width="9.85546875" style="350" bestFit="1" customWidth="1"/>
    <col min="7180" max="7424" width="9.140625" style="350"/>
    <col min="7425" max="7425" width="50" style="350" customWidth="1"/>
    <col min="7426" max="7426" width="18.5703125" style="350" customWidth="1"/>
    <col min="7427" max="7427" width="17.140625" style="350" customWidth="1"/>
    <col min="7428" max="7428" width="12.85546875" style="350" customWidth="1"/>
    <col min="7429" max="7429" width="15.5703125" style="350" customWidth="1"/>
    <col min="7430" max="7430" width="12.42578125" style="350" customWidth="1"/>
    <col min="7431" max="7431" width="16.5703125" style="350" customWidth="1"/>
    <col min="7432" max="7432" width="16.28515625" style="350" customWidth="1"/>
    <col min="7433" max="7433" width="16.140625" style="350" customWidth="1"/>
    <col min="7434" max="7434" width="23.28515625" style="350" customWidth="1"/>
    <col min="7435" max="7435" width="9.85546875" style="350" bestFit="1" customWidth="1"/>
    <col min="7436" max="7680" width="9.140625" style="350"/>
    <col min="7681" max="7681" width="50" style="350" customWidth="1"/>
    <col min="7682" max="7682" width="18.5703125" style="350" customWidth="1"/>
    <col min="7683" max="7683" width="17.140625" style="350" customWidth="1"/>
    <col min="7684" max="7684" width="12.85546875" style="350" customWidth="1"/>
    <col min="7685" max="7685" width="15.5703125" style="350" customWidth="1"/>
    <col min="7686" max="7686" width="12.42578125" style="350" customWidth="1"/>
    <col min="7687" max="7687" width="16.5703125" style="350" customWidth="1"/>
    <col min="7688" max="7688" width="16.28515625" style="350" customWidth="1"/>
    <col min="7689" max="7689" width="16.140625" style="350" customWidth="1"/>
    <col min="7690" max="7690" width="23.28515625" style="350" customWidth="1"/>
    <col min="7691" max="7691" width="9.85546875" style="350" bestFit="1" customWidth="1"/>
    <col min="7692" max="7936" width="9.140625" style="350"/>
    <col min="7937" max="7937" width="50" style="350" customWidth="1"/>
    <col min="7938" max="7938" width="18.5703125" style="350" customWidth="1"/>
    <col min="7939" max="7939" width="17.140625" style="350" customWidth="1"/>
    <col min="7940" max="7940" width="12.85546875" style="350" customWidth="1"/>
    <col min="7941" max="7941" width="15.5703125" style="350" customWidth="1"/>
    <col min="7942" max="7942" width="12.42578125" style="350" customWidth="1"/>
    <col min="7943" max="7943" width="16.5703125" style="350" customWidth="1"/>
    <col min="7944" max="7944" width="16.28515625" style="350" customWidth="1"/>
    <col min="7945" max="7945" width="16.140625" style="350" customWidth="1"/>
    <col min="7946" max="7946" width="23.28515625" style="350" customWidth="1"/>
    <col min="7947" max="7947" width="9.85546875" style="350" bestFit="1" customWidth="1"/>
    <col min="7948" max="8192" width="9.140625" style="350"/>
    <col min="8193" max="8193" width="50" style="350" customWidth="1"/>
    <col min="8194" max="8194" width="18.5703125" style="350" customWidth="1"/>
    <col min="8195" max="8195" width="17.140625" style="350" customWidth="1"/>
    <col min="8196" max="8196" width="12.85546875" style="350" customWidth="1"/>
    <col min="8197" max="8197" width="15.5703125" style="350" customWidth="1"/>
    <col min="8198" max="8198" width="12.42578125" style="350" customWidth="1"/>
    <col min="8199" max="8199" width="16.5703125" style="350" customWidth="1"/>
    <col min="8200" max="8200" width="16.28515625" style="350" customWidth="1"/>
    <col min="8201" max="8201" width="16.140625" style="350" customWidth="1"/>
    <col min="8202" max="8202" width="23.28515625" style="350" customWidth="1"/>
    <col min="8203" max="8203" width="9.85546875" style="350" bestFit="1" customWidth="1"/>
    <col min="8204" max="8448" width="9.140625" style="350"/>
    <col min="8449" max="8449" width="50" style="350" customWidth="1"/>
    <col min="8450" max="8450" width="18.5703125" style="350" customWidth="1"/>
    <col min="8451" max="8451" width="17.140625" style="350" customWidth="1"/>
    <col min="8452" max="8452" width="12.85546875" style="350" customWidth="1"/>
    <col min="8453" max="8453" width="15.5703125" style="350" customWidth="1"/>
    <col min="8454" max="8454" width="12.42578125" style="350" customWidth="1"/>
    <col min="8455" max="8455" width="16.5703125" style="350" customWidth="1"/>
    <col min="8456" max="8456" width="16.28515625" style="350" customWidth="1"/>
    <col min="8457" max="8457" width="16.140625" style="350" customWidth="1"/>
    <col min="8458" max="8458" width="23.28515625" style="350" customWidth="1"/>
    <col min="8459" max="8459" width="9.85546875" style="350" bestFit="1" customWidth="1"/>
    <col min="8460" max="8704" width="9.140625" style="350"/>
    <col min="8705" max="8705" width="50" style="350" customWidth="1"/>
    <col min="8706" max="8706" width="18.5703125" style="350" customWidth="1"/>
    <col min="8707" max="8707" width="17.140625" style="350" customWidth="1"/>
    <col min="8708" max="8708" width="12.85546875" style="350" customWidth="1"/>
    <col min="8709" max="8709" width="15.5703125" style="350" customWidth="1"/>
    <col min="8710" max="8710" width="12.42578125" style="350" customWidth="1"/>
    <col min="8711" max="8711" width="16.5703125" style="350" customWidth="1"/>
    <col min="8712" max="8712" width="16.28515625" style="350" customWidth="1"/>
    <col min="8713" max="8713" width="16.140625" style="350" customWidth="1"/>
    <col min="8714" max="8714" width="23.28515625" style="350" customWidth="1"/>
    <col min="8715" max="8715" width="9.85546875" style="350" bestFit="1" customWidth="1"/>
    <col min="8716" max="8960" width="9.140625" style="350"/>
    <col min="8961" max="8961" width="50" style="350" customWidth="1"/>
    <col min="8962" max="8962" width="18.5703125" style="350" customWidth="1"/>
    <col min="8963" max="8963" width="17.140625" style="350" customWidth="1"/>
    <col min="8964" max="8964" width="12.85546875" style="350" customWidth="1"/>
    <col min="8965" max="8965" width="15.5703125" style="350" customWidth="1"/>
    <col min="8966" max="8966" width="12.42578125" style="350" customWidth="1"/>
    <col min="8967" max="8967" width="16.5703125" style="350" customWidth="1"/>
    <col min="8968" max="8968" width="16.28515625" style="350" customWidth="1"/>
    <col min="8969" max="8969" width="16.140625" style="350" customWidth="1"/>
    <col min="8970" max="8970" width="23.28515625" style="350" customWidth="1"/>
    <col min="8971" max="8971" width="9.85546875" style="350" bestFit="1" customWidth="1"/>
    <col min="8972" max="9216" width="9.140625" style="350"/>
    <col min="9217" max="9217" width="50" style="350" customWidth="1"/>
    <col min="9218" max="9218" width="18.5703125" style="350" customWidth="1"/>
    <col min="9219" max="9219" width="17.140625" style="350" customWidth="1"/>
    <col min="9220" max="9220" width="12.85546875" style="350" customWidth="1"/>
    <col min="9221" max="9221" width="15.5703125" style="350" customWidth="1"/>
    <col min="9222" max="9222" width="12.42578125" style="350" customWidth="1"/>
    <col min="9223" max="9223" width="16.5703125" style="350" customWidth="1"/>
    <col min="9224" max="9224" width="16.28515625" style="350" customWidth="1"/>
    <col min="9225" max="9225" width="16.140625" style="350" customWidth="1"/>
    <col min="9226" max="9226" width="23.28515625" style="350" customWidth="1"/>
    <col min="9227" max="9227" width="9.85546875" style="350" bestFit="1" customWidth="1"/>
    <col min="9228" max="9472" width="9.140625" style="350"/>
    <col min="9473" max="9473" width="50" style="350" customWidth="1"/>
    <col min="9474" max="9474" width="18.5703125" style="350" customWidth="1"/>
    <col min="9475" max="9475" width="17.140625" style="350" customWidth="1"/>
    <col min="9476" max="9476" width="12.85546875" style="350" customWidth="1"/>
    <col min="9477" max="9477" width="15.5703125" style="350" customWidth="1"/>
    <col min="9478" max="9478" width="12.42578125" style="350" customWidth="1"/>
    <col min="9479" max="9479" width="16.5703125" style="350" customWidth="1"/>
    <col min="9480" max="9480" width="16.28515625" style="350" customWidth="1"/>
    <col min="9481" max="9481" width="16.140625" style="350" customWidth="1"/>
    <col min="9482" max="9482" width="23.28515625" style="350" customWidth="1"/>
    <col min="9483" max="9483" width="9.85546875" style="350" bestFit="1" customWidth="1"/>
    <col min="9484" max="9728" width="9.140625" style="350"/>
    <col min="9729" max="9729" width="50" style="350" customWidth="1"/>
    <col min="9730" max="9730" width="18.5703125" style="350" customWidth="1"/>
    <col min="9731" max="9731" width="17.140625" style="350" customWidth="1"/>
    <col min="9732" max="9732" width="12.85546875" style="350" customWidth="1"/>
    <col min="9733" max="9733" width="15.5703125" style="350" customWidth="1"/>
    <col min="9734" max="9734" width="12.42578125" style="350" customWidth="1"/>
    <col min="9735" max="9735" width="16.5703125" style="350" customWidth="1"/>
    <col min="9736" max="9736" width="16.28515625" style="350" customWidth="1"/>
    <col min="9737" max="9737" width="16.140625" style="350" customWidth="1"/>
    <col min="9738" max="9738" width="23.28515625" style="350" customWidth="1"/>
    <col min="9739" max="9739" width="9.85546875" style="350" bestFit="1" customWidth="1"/>
    <col min="9740" max="9984" width="9.140625" style="350"/>
    <col min="9985" max="9985" width="50" style="350" customWidth="1"/>
    <col min="9986" max="9986" width="18.5703125" style="350" customWidth="1"/>
    <col min="9987" max="9987" width="17.140625" style="350" customWidth="1"/>
    <col min="9988" max="9988" width="12.85546875" style="350" customWidth="1"/>
    <col min="9989" max="9989" width="15.5703125" style="350" customWidth="1"/>
    <col min="9990" max="9990" width="12.42578125" style="350" customWidth="1"/>
    <col min="9991" max="9991" width="16.5703125" style="350" customWidth="1"/>
    <col min="9992" max="9992" width="16.28515625" style="350" customWidth="1"/>
    <col min="9993" max="9993" width="16.140625" style="350" customWidth="1"/>
    <col min="9994" max="9994" width="23.28515625" style="350" customWidth="1"/>
    <col min="9995" max="9995" width="9.85546875" style="350" bestFit="1" customWidth="1"/>
    <col min="9996" max="10240" width="9.140625" style="350"/>
    <col min="10241" max="10241" width="50" style="350" customWidth="1"/>
    <col min="10242" max="10242" width="18.5703125" style="350" customWidth="1"/>
    <col min="10243" max="10243" width="17.140625" style="350" customWidth="1"/>
    <col min="10244" max="10244" width="12.85546875" style="350" customWidth="1"/>
    <col min="10245" max="10245" width="15.5703125" style="350" customWidth="1"/>
    <col min="10246" max="10246" width="12.42578125" style="350" customWidth="1"/>
    <col min="10247" max="10247" width="16.5703125" style="350" customWidth="1"/>
    <col min="10248" max="10248" width="16.28515625" style="350" customWidth="1"/>
    <col min="10249" max="10249" width="16.140625" style="350" customWidth="1"/>
    <col min="10250" max="10250" width="23.28515625" style="350" customWidth="1"/>
    <col min="10251" max="10251" width="9.85546875" style="350" bestFit="1" customWidth="1"/>
    <col min="10252" max="10496" width="9.140625" style="350"/>
    <col min="10497" max="10497" width="50" style="350" customWidth="1"/>
    <col min="10498" max="10498" width="18.5703125" style="350" customWidth="1"/>
    <col min="10499" max="10499" width="17.140625" style="350" customWidth="1"/>
    <col min="10500" max="10500" width="12.85546875" style="350" customWidth="1"/>
    <col min="10501" max="10501" width="15.5703125" style="350" customWidth="1"/>
    <col min="10502" max="10502" width="12.42578125" style="350" customWidth="1"/>
    <col min="10503" max="10503" width="16.5703125" style="350" customWidth="1"/>
    <col min="10504" max="10504" width="16.28515625" style="350" customWidth="1"/>
    <col min="10505" max="10505" width="16.140625" style="350" customWidth="1"/>
    <col min="10506" max="10506" width="23.28515625" style="350" customWidth="1"/>
    <col min="10507" max="10507" width="9.85546875" style="350" bestFit="1" customWidth="1"/>
    <col min="10508" max="10752" width="9.140625" style="350"/>
    <col min="10753" max="10753" width="50" style="350" customWidth="1"/>
    <col min="10754" max="10754" width="18.5703125" style="350" customWidth="1"/>
    <col min="10755" max="10755" width="17.140625" style="350" customWidth="1"/>
    <col min="10756" max="10756" width="12.85546875" style="350" customWidth="1"/>
    <col min="10757" max="10757" width="15.5703125" style="350" customWidth="1"/>
    <col min="10758" max="10758" width="12.42578125" style="350" customWidth="1"/>
    <col min="10759" max="10759" width="16.5703125" style="350" customWidth="1"/>
    <col min="10760" max="10760" width="16.28515625" style="350" customWidth="1"/>
    <col min="10761" max="10761" width="16.140625" style="350" customWidth="1"/>
    <col min="10762" max="10762" width="23.28515625" style="350" customWidth="1"/>
    <col min="10763" max="10763" width="9.85546875" style="350" bestFit="1" customWidth="1"/>
    <col min="10764" max="11008" width="9.140625" style="350"/>
    <col min="11009" max="11009" width="50" style="350" customWidth="1"/>
    <col min="11010" max="11010" width="18.5703125" style="350" customWidth="1"/>
    <col min="11011" max="11011" width="17.140625" style="350" customWidth="1"/>
    <col min="11012" max="11012" width="12.85546875" style="350" customWidth="1"/>
    <col min="11013" max="11013" width="15.5703125" style="350" customWidth="1"/>
    <col min="11014" max="11014" width="12.42578125" style="350" customWidth="1"/>
    <col min="11015" max="11015" width="16.5703125" style="350" customWidth="1"/>
    <col min="11016" max="11016" width="16.28515625" style="350" customWidth="1"/>
    <col min="11017" max="11017" width="16.140625" style="350" customWidth="1"/>
    <col min="11018" max="11018" width="23.28515625" style="350" customWidth="1"/>
    <col min="11019" max="11019" width="9.85546875" style="350" bestFit="1" customWidth="1"/>
    <col min="11020" max="11264" width="9.140625" style="350"/>
    <col min="11265" max="11265" width="50" style="350" customWidth="1"/>
    <col min="11266" max="11266" width="18.5703125" style="350" customWidth="1"/>
    <col min="11267" max="11267" width="17.140625" style="350" customWidth="1"/>
    <col min="11268" max="11268" width="12.85546875" style="350" customWidth="1"/>
    <col min="11269" max="11269" width="15.5703125" style="350" customWidth="1"/>
    <col min="11270" max="11270" width="12.42578125" style="350" customWidth="1"/>
    <col min="11271" max="11271" width="16.5703125" style="350" customWidth="1"/>
    <col min="11272" max="11272" width="16.28515625" style="350" customWidth="1"/>
    <col min="11273" max="11273" width="16.140625" style="350" customWidth="1"/>
    <col min="11274" max="11274" width="23.28515625" style="350" customWidth="1"/>
    <col min="11275" max="11275" width="9.85546875" style="350" bestFit="1" customWidth="1"/>
    <col min="11276" max="11520" width="9.140625" style="350"/>
    <col min="11521" max="11521" width="50" style="350" customWidth="1"/>
    <col min="11522" max="11522" width="18.5703125" style="350" customWidth="1"/>
    <col min="11523" max="11523" width="17.140625" style="350" customWidth="1"/>
    <col min="11524" max="11524" width="12.85546875" style="350" customWidth="1"/>
    <col min="11525" max="11525" width="15.5703125" style="350" customWidth="1"/>
    <col min="11526" max="11526" width="12.42578125" style="350" customWidth="1"/>
    <col min="11527" max="11527" width="16.5703125" style="350" customWidth="1"/>
    <col min="11528" max="11528" width="16.28515625" style="350" customWidth="1"/>
    <col min="11529" max="11529" width="16.140625" style="350" customWidth="1"/>
    <col min="11530" max="11530" width="23.28515625" style="350" customWidth="1"/>
    <col min="11531" max="11531" width="9.85546875" style="350" bestFit="1" customWidth="1"/>
    <col min="11532" max="11776" width="9.140625" style="350"/>
    <col min="11777" max="11777" width="50" style="350" customWidth="1"/>
    <col min="11778" max="11778" width="18.5703125" style="350" customWidth="1"/>
    <col min="11779" max="11779" width="17.140625" style="350" customWidth="1"/>
    <col min="11780" max="11780" width="12.85546875" style="350" customWidth="1"/>
    <col min="11781" max="11781" width="15.5703125" style="350" customWidth="1"/>
    <col min="11782" max="11782" width="12.42578125" style="350" customWidth="1"/>
    <col min="11783" max="11783" width="16.5703125" style="350" customWidth="1"/>
    <col min="11784" max="11784" width="16.28515625" style="350" customWidth="1"/>
    <col min="11785" max="11785" width="16.140625" style="350" customWidth="1"/>
    <col min="11786" max="11786" width="23.28515625" style="350" customWidth="1"/>
    <col min="11787" max="11787" width="9.85546875" style="350" bestFit="1" customWidth="1"/>
    <col min="11788" max="12032" width="9.140625" style="350"/>
    <col min="12033" max="12033" width="50" style="350" customWidth="1"/>
    <col min="12034" max="12034" width="18.5703125" style="350" customWidth="1"/>
    <col min="12035" max="12035" width="17.140625" style="350" customWidth="1"/>
    <col min="12036" max="12036" width="12.85546875" style="350" customWidth="1"/>
    <col min="12037" max="12037" width="15.5703125" style="350" customWidth="1"/>
    <col min="12038" max="12038" width="12.42578125" style="350" customWidth="1"/>
    <col min="12039" max="12039" width="16.5703125" style="350" customWidth="1"/>
    <col min="12040" max="12040" width="16.28515625" style="350" customWidth="1"/>
    <col min="12041" max="12041" width="16.140625" style="350" customWidth="1"/>
    <col min="12042" max="12042" width="23.28515625" style="350" customWidth="1"/>
    <col min="12043" max="12043" width="9.85546875" style="350" bestFit="1" customWidth="1"/>
    <col min="12044" max="12288" width="9.140625" style="350"/>
    <col min="12289" max="12289" width="50" style="350" customWidth="1"/>
    <col min="12290" max="12290" width="18.5703125" style="350" customWidth="1"/>
    <col min="12291" max="12291" width="17.140625" style="350" customWidth="1"/>
    <col min="12292" max="12292" width="12.85546875" style="350" customWidth="1"/>
    <col min="12293" max="12293" width="15.5703125" style="350" customWidth="1"/>
    <col min="12294" max="12294" width="12.42578125" style="350" customWidth="1"/>
    <col min="12295" max="12295" width="16.5703125" style="350" customWidth="1"/>
    <col min="12296" max="12296" width="16.28515625" style="350" customWidth="1"/>
    <col min="12297" max="12297" width="16.140625" style="350" customWidth="1"/>
    <col min="12298" max="12298" width="23.28515625" style="350" customWidth="1"/>
    <col min="12299" max="12299" width="9.85546875" style="350" bestFit="1" customWidth="1"/>
    <col min="12300" max="12544" width="9.140625" style="350"/>
    <col min="12545" max="12545" width="50" style="350" customWidth="1"/>
    <col min="12546" max="12546" width="18.5703125" style="350" customWidth="1"/>
    <col min="12547" max="12547" width="17.140625" style="350" customWidth="1"/>
    <col min="12548" max="12548" width="12.85546875" style="350" customWidth="1"/>
    <col min="12549" max="12549" width="15.5703125" style="350" customWidth="1"/>
    <col min="12550" max="12550" width="12.42578125" style="350" customWidth="1"/>
    <col min="12551" max="12551" width="16.5703125" style="350" customWidth="1"/>
    <col min="12552" max="12552" width="16.28515625" style="350" customWidth="1"/>
    <col min="12553" max="12553" width="16.140625" style="350" customWidth="1"/>
    <col min="12554" max="12554" width="23.28515625" style="350" customWidth="1"/>
    <col min="12555" max="12555" width="9.85546875" style="350" bestFit="1" customWidth="1"/>
    <col min="12556" max="12800" width="9.140625" style="350"/>
    <col min="12801" max="12801" width="50" style="350" customWidth="1"/>
    <col min="12802" max="12802" width="18.5703125" style="350" customWidth="1"/>
    <col min="12803" max="12803" width="17.140625" style="350" customWidth="1"/>
    <col min="12804" max="12804" width="12.85546875" style="350" customWidth="1"/>
    <col min="12805" max="12805" width="15.5703125" style="350" customWidth="1"/>
    <col min="12806" max="12806" width="12.42578125" style="350" customWidth="1"/>
    <col min="12807" max="12807" width="16.5703125" style="350" customWidth="1"/>
    <col min="12808" max="12808" width="16.28515625" style="350" customWidth="1"/>
    <col min="12809" max="12809" width="16.140625" style="350" customWidth="1"/>
    <col min="12810" max="12810" width="23.28515625" style="350" customWidth="1"/>
    <col min="12811" max="12811" width="9.85546875" style="350" bestFit="1" customWidth="1"/>
    <col min="12812" max="13056" width="9.140625" style="350"/>
    <col min="13057" max="13057" width="50" style="350" customWidth="1"/>
    <col min="13058" max="13058" width="18.5703125" style="350" customWidth="1"/>
    <col min="13059" max="13059" width="17.140625" style="350" customWidth="1"/>
    <col min="13060" max="13060" width="12.85546875" style="350" customWidth="1"/>
    <col min="13061" max="13061" width="15.5703125" style="350" customWidth="1"/>
    <col min="13062" max="13062" width="12.42578125" style="350" customWidth="1"/>
    <col min="13063" max="13063" width="16.5703125" style="350" customWidth="1"/>
    <col min="13064" max="13064" width="16.28515625" style="350" customWidth="1"/>
    <col min="13065" max="13065" width="16.140625" style="350" customWidth="1"/>
    <col min="13066" max="13066" width="23.28515625" style="350" customWidth="1"/>
    <col min="13067" max="13067" width="9.85546875" style="350" bestFit="1" customWidth="1"/>
    <col min="13068" max="13312" width="9.140625" style="350"/>
    <col min="13313" max="13313" width="50" style="350" customWidth="1"/>
    <col min="13314" max="13314" width="18.5703125" style="350" customWidth="1"/>
    <col min="13315" max="13315" width="17.140625" style="350" customWidth="1"/>
    <col min="13316" max="13316" width="12.85546875" style="350" customWidth="1"/>
    <col min="13317" max="13317" width="15.5703125" style="350" customWidth="1"/>
    <col min="13318" max="13318" width="12.42578125" style="350" customWidth="1"/>
    <col min="13319" max="13319" width="16.5703125" style="350" customWidth="1"/>
    <col min="13320" max="13320" width="16.28515625" style="350" customWidth="1"/>
    <col min="13321" max="13321" width="16.140625" style="350" customWidth="1"/>
    <col min="13322" max="13322" width="23.28515625" style="350" customWidth="1"/>
    <col min="13323" max="13323" width="9.85546875" style="350" bestFit="1" customWidth="1"/>
    <col min="13324" max="13568" width="9.140625" style="350"/>
    <col min="13569" max="13569" width="50" style="350" customWidth="1"/>
    <col min="13570" max="13570" width="18.5703125" style="350" customWidth="1"/>
    <col min="13571" max="13571" width="17.140625" style="350" customWidth="1"/>
    <col min="13572" max="13572" width="12.85546875" style="350" customWidth="1"/>
    <col min="13573" max="13573" width="15.5703125" style="350" customWidth="1"/>
    <col min="13574" max="13574" width="12.42578125" style="350" customWidth="1"/>
    <col min="13575" max="13575" width="16.5703125" style="350" customWidth="1"/>
    <col min="13576" max="13576" width="16.28515625" style="350" customWidth="1"/>
    <col min="13577" max="13577" width="16.140625" style="350" customWidth="1"/>
    <col min="13578" max="13578" width="23.28515625" style="350" customWidth="1"/>
    <col min="13579" max="13579" width="9.85546875" style="350" bestFit="1" customWidth="1"/>
    <col min="13580" max="13824" width="9.140625" style="350"/>
    <col min="13825" max="13825" width="50" style="350" customWidth="1"/>
    <col min="13826" max="13826" width="18.5703125" style="350" customWidth="1"/>
    <col min="13827" max="13827" width="17.140625" style="350" customWidth="1"/>
    <col min="13828" max="13828" width="12.85546875" style="350" customWidth="1"/>
    <col min="13829" max="13829" width="15.5703125" style="350" customWidth="1"/>
    <col min="13830" max="13830" width="12.42578125" style="350" customWidth="1"/>
    <col min="13831" max="13831" width="16.5703125" style="350" customWidth="1"/>
    <col min="13832" max="13832" width="16.28515625" style="350" customWidth="1"/>
    <col min="13833" max="13833" width="16.140625" style="350" customWidth="1"/>
    <col min="13834" max="13834" width="23.28515625" style="350" customWidth="1"/>
    <col min="13835" max="13835" width="9.85546875" style="350" bestFit="1" customWidth="1"/>
    <col min="13836" max="14080" width="9.140625" style="350"/>
    <col min="14081" max="14081" width="50" style="350" customWidth="1"/>
    <col min="14082" max="14082" width="18.5703125" style="350" customWidth="1"/>
    <col min="14083" max="14083" width="17.140625" style="350" customWidth="1"/>
    <col min="14084" max="14084" width="12.85546875" style="350" customWidth="1"/>
    <col min="14085" max="14085" width="15.5703125" style="350" customWidth="1"/>
    <col min="14086" max="14086" width="12.42578125" style="350" customWidth="1"/>
    <col min="14087" max="14087" width="16.5703125" style="350" customWidth="1"/>
    <col min="14088" max="14088" width="16.28515625" style="350" customWidth="1"/>
    <col min="14089" max="14089" width="16.140625" style="350" customWidth="1"/>
    <col min="14090" max="14090" width="23.28515625" style="350" customWidth="1"/>
    <col min="14091" max="14091" width="9.85546875" style="350" bestFit="1" customWidth="1"/>
    <col min="14092" max="14336" width="9.140625" style="350"/>
    <col min="14337" max="14337" width="50" style="350" customWidth="1"/>
    <col min="14338" max="14338" width="18.5703125" style="350" customWidth="1"/>
    <col min="14339" max="14339" width="17.140625" style="350" customWidth="1"/>
    <col min="14340" max="14340" width="12.85546875" style="350" customWidth="1"/>
    <col min="14341" max="14341" width="15.5703125" style="350" customWidth="1"/>
    <col min="14342" max="14342" width="12.42578125" style="350" customWidth="1"/>
    <col min="14343" max="14343" width="16.5703125" style="350" customWidth="1"/>
    <col min="14344" max="14344" width="16.28515625" style="350" customWidth="1"/>
    <col min="14345" max="14345" width="16.140625" style="350" customWidth="1"/>
    <col min="14346" max="14346" width="23.28515625" style="350" customWidth="1"/>
    <col min="14347" max="14347" width="9.85546875" style="350" bestFit="1" customWidth="1"/>
    <col min="14348" max="14592" width="9.140625" style="350"/>
    <col min="14593" max="14593" width="50" style="350" customWidth="1"/>
    <col min="14594" max="14594" width="18.5703125" style="350" customWidth="1"/>
    <col min="14595" max="14595" width="17.140625" style="350" customWidth="1"/>
    <col min="14596" max="14596" width="12.85546875" style="350" customWidth="1"/>
    <col min="14597" max="14597" width="15.5703125" style="350" customWidth="1"/>
    <col min="14598" max="14598" width="12.42578125" style="350" customWidth="1"/>
    <col min="14599" max="14599" width="16.5703125" style="350" customWidth="1"/>
    <col min="14600" max="14600" width="16.28515625" style="350" customWidth="1"/>
    <col min="14601" max="14601" width="16.140625" style="350" customWidth="1"/>
    <col min="14602" max="14602" width="23.28515625" style="350" customWidth="1"/>
    <col min="14603" max="14603" width="9.85546875" style="350" bestFit="1" customWidth="1"/>
    <col min="14604" max="14848" width="9.140625" style="350"/>
    <col min="14849" max="14849" width="50" style="350" customWidth="1"/>
    <col min="14850" max="14850" width="18.5703125" style="350" customWidth="1"/>
    <col min="14851" max="14851" width="17.140625" style="350" customWidth="1"/>
    <col min="14852" max="14852" width="12.85546875" style="350" customWidth="1"/>
    <col min="14853" max="14853" width="15.5703125" style="350" customWidth="1"/>
    <col min="14854" max="14854" width="12.42578125" style="350" customWidth="1"/>
    <col min="14855" max="14855" width="16.5703125" style="350" customWidth="1"/>
    <col min="14856" max="14856" width="16.28515625" style="350" customWidth="1"/>
    <col min="14857" max="14857" width="16.140625" style="350" customWidth="1"/>
    <col min="14858" max="14858" width="23.28515625" style="350" customWidth="1"/>
    <col min="14859" max="14859" width="9.85546875" style="350" bestFit="1" customWidth="1"/>
    <col min="14860" max="15104" width="9.140625" style="350"/>
    <col min="15105" max="15105" width="50" style="350" customWidth="1"/>
    <col min="15106" max="15106" width="18.5703125" style="350" customWidth="1"/>
    <col min="15107" max="15107" width="17.140625" style="350" customWidth="1"/>
    <col min="15108" max="15108" width="12.85546875" style="350" customWidth="1"/>
    <col min="15109" max="15109" width="15.5703125" style="350" customWidth="1"/>
    <col min="15110" max="15110" width="12.42578125" style="350" customWidth="1"/>
    <col min="15111" max="15111" width="16.5703125" style="350" customWidth="1"/>
    <col min="15112" max="15112" width="16.28515625" style="350" customWidth="1"/>
    <col min="15113" max="15113" width="16.140625" style="350" customWidth="1"/>
    <col min="15114" max="15114" width="23.28515625" style="350" customWidth="1"/>
    <col min="15115" max="15115" width="9.85546875" style="350" bestFit="1" customWidth="1"/>
    <col min="15116" max="15360" width="9.140625" style="350"/>
    <col min="15361" max="15361" width="50" style="350" customWidth="1"/>
    <col min="15362" max="15362" width="18.5703125" style="350" customWidth="1"/>
    <col min="15363" max="15363" width="17.140625" style="350" customWidth="1"/>
    <col min="15364" max="15364" width="12.85546875" style="350" customWidth="1"/>
    <col min="15365" max="15365" width="15.5703125" style="350" customWidth="1"/>
    <col min="15366" max="15366" width="12.42578125" style="350" customWidth="1"/>
    <col min="15367" max="15367" width="16.5703125" style="350" customWidth="1"/>
    <col min="15368" max="15368" width="16.28515625" style="350" customWidth="1"/>
    <col min="15369" max="15369" width="16.140625" style="350" customWidth="1"/>
    <col min="15370" max="15370" width="23.28515625" style="350" customWidth="1"/>
    <col min="15371" max="15371" width="9.85546875" style="350" bestFit="1" customWidth="1"/>
    <col min="15372" max="15616" width="9.140625" style="350"/>
    <col min="15617" max="15617" width="50" style="350" customWidth="1"/>
    <col min="15618" max="15618" width="18.5703125" style="350" customWidth="1"/>
    <col min="15619" max="15619" width="17.140625" style="350" customWidth="1"/>
    <col min="15620" max="15620" width="12.85546875" style="350" customWidth="1"/>
    <col min="15621" max="15621" width="15.5703125" style="350" customWidth="1"/>
    <col min="15622" max="15622" width="12.42578125" style="350" customWidth="1"/>
    <col min="15623" max="15623" width="16.5703125" style="350" customWidth="1"/>
    <col min="15624" max="15624" width="16.28515625" style="350" customWidth="1"/>
    <col min="15625" max="15625" width="16.140625" style="350" customWidth="1"/>
    <col min="15626" max="15626" width="23.28515625" style="350" customWidth="1"/>
    <col min="15627" max="15627" width="9.85546875" style="350" bestFit="1" customWidth="1"/>
    <col min="15628" max="15872" width="9.140625" style="350"/>
    <col min="15873" max="15873" width="50" style="350" customWidth="1"/>
    <col min="15874" max="15874" width="18.5703125" style="350" customWidth="1"/>
    <col min="15875" max="15875" width="17.140625" style="350" customWidth="1"/>
    <col min="15876" max="15876" width="12.85546875" style="350" customWidth="1"/>
    <col min="15877" max="15877" width="15.5703125" style="350" customWidth="1"/>
    <col min="15878" max="15878" width="12.42578125" style="350" customWidth="1"/>
    <col min="15879" max="15879" width="16.5703125" style="350" customWidth="1"/>
    <col min="15880" max="15880" width="16.28515625" style="350" customWidth="1"/>
    <col min="15881" max="15881" width="16.140625" style="350" customWidth="1"/>
    <col min="15882" max="15882" width="23.28515625" style="350" customWidth="1"/>
    <col min="15883" max="15883" width="9.85546875" style="350" bestFit="1" customWidth="1"/>
    <col min="15884" max="16128" width="9.140625" style="350"/>
    <col min="16129" max="16129" width="50" style="350" customWidth="1"/>
    <col min="16130" max="16130" width="18.5703125" style="350" customWidth="1"/>
    <col min="16131" max="16131" width="17.140625" style="350" customWidth="1"/>
    <col min="16132" max="16132" width="12.85546875" style="350" customWidth="1"/>
    <col min="16133" max="16133" width="15.5703125" style="350" customWidth="1"/>
    <col min="16134" max="16134" width="12.42578125" style="350" customWidth="1"/>
    <col min="16135" max="16135" width="16.5703125" style="350" customWidth="1"/>
    <col min="16136" max="16136" width="16.28515625" style="350" customWidth="1"/>
    <col min="16137" max="16137" width="16.140625" style="350" customWidth="1"/>
    <col min="16138" max="16138" width="23.28515625" style="350" customWidth="1"/>
    <col min="16139" max="16139" width="9.85546875" style="350" bestFit="1" customWidth="1"/>
    <col min="16140" max="16384" width="9.140625" style="350"/>
  </cols>
  <sheetData>
    <row r="1" spans="1:11" s="435" customFormat="1" ht="15" x14ac:dyDescent="0.2">
      <c r="A1" s="433" t="s">
        <v>291</v>
      </c>
      <c r="B1" s="434"/>
      <c r="C1" s="434"/>
      <c r="D1" s="434"/>
      <c r="E1" s="434"/>
      <c r="F1" s="67"/>
      <c r="G1" s="67"/>
      <c r="H1" s="67"/>
      <c r="I1" s="518" t="s">
        <v>109</v>
      </c>
      <c r="J1" s="518"/>
    </row>
    <row r="2" spans="1:11" s="435" customFormat="1" ht="15" x14ac:dyDescent="0.3">
      <c r="A2" s="410" t="s">
        <v>139</v>
      </c>
      <c r="B2" s="434"/>
      <c r="C2" s="434"/>
      <c r="D2" s="434"/>
      <c r="E2" s="434"/>
      <c r="F2" s="122"/>
      <c r="G2" s="123"/>
      <c r="H2" s="123"/>
      <c r="I2" s="521" t="s">
        <v>505</v>
      </c>
      <c r="J2" s="521"/>
      <c r="K2" s="522"/>
    </row>
    <row r="3" spans="1:11" s="435" customFormat="1" ht="15" x14ac:dyDescent="0.2">
      <c r="A3" s="434"/>
      <c r="B3" s="434"/>
      <c r="C3" s="434"/>
      <c r="D3" s="434"/>
      <c r="E3" s="434"/>
      <c r="F3" s="122"/>
      <c r="G3" s="123"/>
      <c r="H3" s="123"/>
      <c r="I3" s="124"/>
      <c r="J3" s="387"/>
    </row>
    <row r="4" spans="1:11" s="411" customFormat="1" ht="15" x14ac:dyDescent="0.3">
      <c r="A4" s="409" t="str">
        <f>'[5]ფორმა N2'!A4</f>
        <v>ანგარიშვალდებული პირის დასახელება:</v>
      </c>
      <c r="B4" s="409"/>
      <c r="C4" s="409"/>
      <c r="D4" s="409"/>
      <c r="E4" s="409"/>
      <c r="F4" s="416"/>
      <c r="G4" s="416"/>
      <c r="H4" s="416"/>
      <c r="I4" s="412"/>
      <c r="J4" s="409"/>
    </row>
    <row r="5" spans="1:11" s="411" customFormat="1" ht="15" x14ac:dyDescent="0.3">
      <c r="A5" s="413" t="s">
        <v>504</v>
      </c>
      <c r="B5" s="436"/>
      <c r="C5" s="436"/>
      <c r="D5" s="437"/>
      <c r="E5" s="437"/>
      <c r="F5" s="438"/>
      <c r="G5" s="438"/>
      <c r="H5" s="438"/>
      <c r="I5" s="439"/>
      <c r="J5" s="438"/>
    </row>
    <row r="6" spans="1:11" s="435" customFormat="1" ht="13.5" x14ac:dyDescent="0.2">
      <c r="A6" s="125"/>
      <c r="B6" s="440"/>
      <c r="C6" s="440"/>
      <c r="D6" s="434"/>
      <c r="E6" s="434"/>
      <c r="F6" s="434"/>
      <c r="G6" s="434"/>
      <c r="H6" s="434"/>
      <c r="I6" s="434"/>
      <c r="J6" s="434"/>
    </row>
    <row r="7" spans="1:11" s="443" customFormat="1" ht="53.25" customHeight="1" x14ac:dyDescent="0.3">
      <c r="A7" s="441"/>
      <c r="B7" s="520" t="s">
        <v>219</v>
      </c>
      <c r="C7" s="520"/>
      <c r="D7" s="520" t="s">
        <v>279</v>
      </c>
      <c r="E7" s="520"/>
      <c r="F7" s="520" t="s">
        <v>280</v>
      </c>
      <c r="G7" s="520"/>
      <c r="H7" s="442" t="s">
        <v>266</v>
      </c>
      <c r="I7" s="520" t="s">
        <v>222</v>
      </c>
      <c r="J7" s="520"/>
    </row>
    <row r="8" spans="1:11" s="443" customFormat="1" ht="15" x14ac:dyDescent="0.3">
      <c r="A8" s="444" t="s">
        <v>115</v>
      </c>
      <c r="B8" s="445" t="s">
        <v>221</v>
      </c>
      <c r="C8" s="446" t="s">
        <v>220</v>
      </c>
      <c r="D8" s="445" t="s">
        <v>221</v>
      </c>
      <c r="E8" s="446" t="s">
        <v>220</v>
      </c>
      <c r="F8" s="445" t="s">
        <v>221</v>
      </c>
      <c r="G8" s="446" t="s">
        <v>220</v>
      </c>
      <c r="H8" s="446" t="s">
        <v>220</v>
      </c>
      <c r="I8" s="445" t="s">
        <v>221</v>
      </c>
      <c r="J8" s="446" t="s">
        <v>220</v>
      </c>
    </row>
    <row r="9" spans="1:11" s="443" customFormat="1" ht="15" x14ac:dyDescent="0.3">
      <c r="A9" s="447" t="s">
        <v>116</v>
      </c>
      <c r="B9" s="448">
        <v>676</v>
      </c>
      <c r="C9" s="448">
        <f>C10+C14</f>
        <v>565211.33907500003</v>
      </c>
      <c r="D9" s="448">
        <f t="shared" ref="D9:I9" si="0">D10+D14+D17</f>
        <v>0</v>
      </c>
      <c r="E9" s="448">
        <f t="shared" si="0"/>
        <v>0</v>
      </c>
      <c r="F9" s="448">
        <f t="shared" si="0"/>
        <v>4</v>
      </c>
      <c r="G9" s="448">
        <f t="shared" si="0"/>
        <v>360</v>
      </c>
      <c r="H9" s="448">
        <f t="shared" si="0"/>
        <v>50612.137504166676</v>
      </c>
      <c r="I9" s="448">
        <f t="shared" si="0"/>
        <v>672</v>
      </c>
      <c r="J9" s="448">
        <f>J10+J14</f>
        <v>514239.20157083333</v>
      </c>
    </row>
    <row r="10" spans="1:11" s="443" customFormat="1" ht="15" x14ac:dyDescent="0.3">
      <c r="A10" s="449" t="s">
        <v>117</v>
      </c>
      <c r="B10" s="450">
        <f>SUM(B11:B13)</f>
        <v>1</v>
      </c>
      <c r="C10" s="450">
        <f>SUM(C11:C13)</f>
        <v>497429.91187499999</v>
      </c>
      <c r="D10" s="450">
        <v>0</v>
      </c>
      <c r="E10" s="450">
        <v>0</v>
      </c>
      <c r="F10" s="450">
        <f>SUM(F11:F13)</f>
        <v>0</v>
      </c>
      <c r="G10" s="450">
        <f>SUM(G11:G13)</f>
        <v>0</v>
      </c>
      <c r="H10" s="450">
        <f>SUM(H11:H13)</f>
        <v>27634.995104166668</v>
      </c>
      <c r="I10" s="450">
        <v>1</v>
      </c>
      <c r="J10" s="450">
        <f>J11+J12+J13</f>
        <v>469794.91677083331</v>
      </c>
      <c r="K10" s="451"/>
    </row>
    <row r="11" spans="1:11" s="443" customFormat="1" ht="15" x14ac:dyDescent="0.3">
      <c r="A11" s="449" t="s">
        <v>118</v>
      </c>
      <c r="B11" s="452">
        <v>0</v>
      </c>
      <c r="C11" s="452">
        <v>0</v>
      </c>
      <c r="D11" s="452">
        <v>0</v>
      </c>
      <c r="E11" s="452">
        <v>0</v>
      </c>
      <c r="F11" s="452">
        <v>0</v>
      </c>
      <c r="G11" s="452">
        <v>0</v>
      </c>
      <c r="H11" s="452">
        <v>0</v>
      </c>
      <c r="I11" s="452">
        <f>B11+D11-F11</f>
        <v>0</v>
      </c>
      <c r="J11" s="452">
        <f>C11+E11-G11-H11</f>
        <v>0</v>
      </c>
    </row>
    <row r="12" spans="1:11" s="443" customFormat="1" ht="15" x14ac:dyDescent="0.3">
      <c r="A12" s="449" t="s">
        <v>119</v>
      </c>
      <c r="B12" s="452">
        <v>1</v>
      </c>
      <c r="C12" s="452">
        <v>497429.91187499999</v>
      </c>
      <c r="D12" s="452">
        <v>0</v>
      </c>
      <c r="E12" s="452">
        <v>0</v>
      </c>
      <c r="F12" s="452">
        <v>0</v>
      </c>
      <c r="G12" s="452">
        <v>0</v>
      </c>
      <c r="H12" s="452">
        <v>27634.995104166668</v>
      </c>
      <c r="I12" s="452">
        <f>B12+D12-F12</f>
        <v>1</v>
      </c>
      <c r="J12" s="452">
        <f>C12+E12-G12-H12</f>
        <v>469794.91677083331</v>
      </c>
      <c r="K12" s="451"/>
    </row>
    <row r="13" spans="1:11" s="443" customFormat="1" ht="15" x14ac:dyDescent="0.3">
      <c r="A13" s="449" t="s">
        <v>120</v>
      </c>
      <c r="B13" s="452">
        <v>0</v>
      </c>
      <c r="C13" s="452">
        <v>0</v>
      </c>
      <c r="D13" s="452">
        <v>0</v>
      </c>
      <c r="E13" s="452">
        <v>0</v>
      </c>
      <c r="F13" s="452">
        <v>0</v>
      </c>
      <c r="G13" s="452">
        <v>0</v>
      </c>
      <c r="H13" s="452">
        <v>0</v>
      </c>
      <c r="I13" s="452">
        <f>B13+D13-F13</f>
        <v>0</v>
      </c>
      <c r="J13" s="452">
        <f>C13+E13-G13-H13</f>
        <v>0</v>
      </c>
    </row>
    <row r="14" spans="1:11" s="443" customFormat="1" ht="15" x14ac:dyDescent="0.3">
      <c r="A14" s="449" t="s">
        <v>121</v>
      </c>
      <c r="B14" s="453">
        <v>675</v>
      </c>
      <c r="C14" s="453">
        <f t="shared" ref="C14:J14" si="1">SUM(C15:C23)</f>
        <v>67781.427200000006</v>
      </c>
      <c r="D14" s="453">
        <f t="shared" si="1"/>
        <v>0</v>
      </c>
      <c r="E14" s="453">
        <f t="shared" si="1"/>
        <v>0</v>
      </c>
      <c r="F14" s="453">
        <f t="shared" si="1"/>
        <v>4</v>
      </c>
      <c r="G14" s="453">
        <f t="shared" si="1"/>
        <v>360</v>
      </c>
      <c r="H14" s="453">
        <f t="shared" si="1"/>
        <v>22977.142400000004</v>
      </c>
      <c r="I14" s="453">
        <f>SUM(I15:I23)</f>
        <v>671</v>
      </c>
      <c r="J14" s="453">
        <f t="shared" si="1"/>
        <v>44444.284800000001</v>
      </c>
    </row>
    <row r="15" spans="1:11" s="457" customFormat="1" ht="15" x14ac:dyDescent="0.3">
      <c r="A15" s="454" t="s">
        <v>122</v>
      </c>
      <c r="B15" s="455">
        <v>0</v>
      </c>
      <c r="C15" s="455">
        <v>0</v>
      </c>
      <c r="D15" s="455">
        <v>0</v>
      </c>
      <c r="E15" s="455">
        <v>0</v>
      </c>
      <c r="F15" s="455">
        <v>0</v>
      </c>
      <c r="G15" s="455">
        <v>0</v>
      </c>
      <c r="H15" s="455">
        <v>0</v>
      </c>
      <c r="I15" s="455">
        <f>B15+D15-F15</f>
        <v>0</v>
      </c>
      <c r="J15" s="455">
        <f>C15+E15-G15-H15</f>
        <v>0</v>
      </c>
      <c r="K15" s="456"/>
    </row>
    <row r="16" spans="1:11" s="457" customFormat="1" ht="15" x14ac:dyDescent="0.3">
      <c r="A16" s="454" t="s">
        <v>558</v>
      </c>
      <c r="B16" s="455">
        <v>675</v>
      </c>
      <c r="C16" s="455">
        <v>67781.427200000006</v>
      </c>
      <c r="D16" s="455">
        <v>0</v>
      </c>
      <c r="E16" s="455">
        <v>0</v>
      </c>
      <c r="F16" s="455">
        <v>4</v>
      </c>
      <c r="G16" s="455">
        <v>360</v>
      </c>
      <c r="H16" s="455">
        <v>22977.142400000004</v>
      </c>
      <c r="I16" s="455">
        <f>B16+D16-F16</f>
        <v>671</v>
      </c>
      <c r="J16" s="455">
        <f>C16+E16-G16-H16</f>
        <v>44444.284800000001</v>
      </c>
      <c r="K16" s="456"/>
    </row>
    <row r="17" spans="1:11" s="457" customFormat="1" ht="15" x14ac:dyDescent="0.3">
      <c r="A17" s="454" t="s">
        <v>123</v>
      </c>
      <c r="B17" s="458">
        <v>0</v>
      </c>
      <c r="C17" s="458">
        <v>0</v>
      </c>
      <c r="D17" s="458">
        <v>0</v>
      </c>
      <c r="E17" s="458">
        <v>0</v>
      </c>
      <c r="F17" s="458">
        <v>0</v>
      </c>
      <c r="G17" s="458">
        <v>0</v>
      </c>
      <c r="H17" s="458">
        <v>0</v>
      </c>
      <c r="I17" s="455">
        <f t="shared" ref="I17:J25" si="2">B17+D17-F17</f>
        <v>0</v>
      </c>
      <c r="J17" s="455">
        <f t="shared" si="2"/>
        <v>0</v>
      </c>
    </row>
    <row r="18" spans="1:11" s="457" customFormat="1" ht="15" x14ac:dyDescent="0.3">
      <c r="A18" s="454" t="s">
        <v>124</v>
      </c>
      <c r="B18" s="455">
        <v>0</v>
      </c>
      <c r="C18" s="455">
        <v>0</v>
      </c>
      <c r="D18" s="458">
        <v>0</v>
      </c>
      <c r="E18" s="458">
        <v>0</v>
      </c>
      <c r="F18" s="458">
        <v>0</v>
      </c>
      <c r="G18" s="458">
        <v>0</v>
      </c>
      <c r="H18" s="458">
        <v>0</v>
      </c>
      <c r="I18" s="455">
        <f t="shared" si="2"/>
        <v>0</v>
      </c>
      <c r="J18" s="455">
        <f t="shared" si="2"/>
        <v>0</v>
      </c>
    </row>
    <row r="19" spans="1:11" s="457" customFormat="1" ht="15" x14ac:dyDescent="0.3">
      <c r="A19" s="454" t="s">
        <v>125</v>
      </c>
      <c r="B19" s="458">
        <v>0</v>
      </c>
      <c r="C19" s="458">
        <v>0</v>
      </c>
      <c r="D19" s="458">
        <v>0</v>
      </c>
      <c r="E19" s="458">
        <v>0</v>
      </c>
      <c r="F19" s="458">
        <v>0</v>
      </c>
      <c r="G19" s="458">
        <v>0</v>
      </c>
      <c r="H19" s="458">
        <v>0</v>
      </c>
      <c r="I19" s="455">
        <f t="shared" si="2"/>
        <v>0</v>
      </c>
      <c r="J19" s="455">
        <f t="shared" si="2"/>
        <v>0</v>
      </c>
    </row>
    <row r="20" spans="1:11" s="457" customFormat="1" ht="15" x14ac:dyDescent="0.3">
      <c r="A20" s="454" t="s">
        <v>126</v>
      </c>
      <c r="B20" s="455">
        <v>0</v>
      </c>
      <c r="C20" s="455">
        <v>0</v>
      </c>
      <c r="D20" s="458">
        <v>0</v>
      </c>
      <c r="E20" s="458">
        <v>0</v>
      </c>
      <c r="F20" s="458">
        <v>0</v>
      </c>
      <c r="G20" s="458">
        <v>0</v>
      </c>
      <c r="H20" s="458">
        <v>0</v>
      </c>
      <c r="I20" s="455">
        <f t="shared" si="2"/>
        <v>0</v>
      </c>
      <c r="J20" s="455">
        <f t="shared" si="2"/>
        <v>0</v>
      </c>
    </row>
    <row r="21" spans="1:11" s="457" customFormat="1" ht="15" x14ac:dyDescent="0.3">
      <c r="A21" s="454" t="s">
        <v>127</v>
      </c>
      <c r="B21" s="455">
        <v>0</v>
      </c>
      <c r="C21" s="455">
        <v>0</v>
      </c>
      <c r="D21" s="458">
        <v>0</v>
      </c>
      <c r="E21" s="458">
        <v>0</v>
      </c>
      <c r="F21" s="458">
        <v>0</v>
      </c>
      <c r="G21" s="458">
        <v>0</v>
      </c>
      <c r="H21" s="458">
        <v>0</v>
      </c>
      <c r="I21" s="455">
        <f t="shared" si="2"/>
        <v>0</v>
      </c>
      <c r="J21" s="455">
        <f t="shared" si="2"/>
        <v>0</v>
      </c>
    </row>
    <row r="22" spans="1:11" s="457" customFormat="1" ht="15" x14ac:dyDescent="0.3">
      <c r="A22" s="454" t="s">
        <v>128</v>
      </c>
      <c r="B22" s="455">
        <v>0</v>
      </c>
      <c r="C22" s="455">
        <v>0</v>
      </c>
      <c r="D22" s="458">
        <v>0</v>
      </c>
      <c r="E22" s="458">
        <v>0</v>
      </c>
      <c r="F22" s="458">
        <v>0</v>
      </c>
      <c r="G22" s="458">
        <v>0</v>
      </c>
      <c r="H22" s="458">
        <v>0</v>
      </c>
      <c r="I22" s="455">
        <f t="shared" si="2"/>
        <v>0</v>
      </c>
      <c r="J22" s="455">
        <f t="shared" si="2"/>
        <v>0</v>
      </c>
    </row>
    <row r="23" spans="1:11" s="457" customFormat="1" ht="15" x14ac:dyDescent="0.3">
      <c r="A23" s="454" t="s">
        <v>129</v>
      </c>
      <c r="B23" s="455">
        <v>0</v>
      </c>
      <c r="C23" s="455">
        <v>0</v>
      </c>
      <c r="D23" s="458">
        <v>0</v>
      </c>
      <c r="E23" s="458">
        <v>0</v>
      </c>
      <c r="F23" s="458">
        <v>0</v>
      </c>
      <c r="G23" s="458">
        <v>0</v>
      </c>
      <c r="H23" s="458">
        <v>0</v>
      </c>
      <c r="I23" s="455">
        <f t="shared" si="2"/>
        <v>0</v>
      </c>
      <c r="J23" s="455">
        <f t="shared" si="2"/>
        <v>0</v>
      </c>
    </row>
    <row r="24" spans="1:11" s="457" customFormat="1" ht="15" x14ac:dyDescent="0.3">
      <c r="A24" s="459" t="s">
        <v>130</v>
      </c>
      <c r="B24" s="460">
        <f t="shared" ref="B24:J24" si="3">SUM(B25:B32)</f>
        <v>0</v>
      </c>
      <c r="C24" s="460">
        <f t="shared" si="3"/>
        <v>0</v>
      </c>
      <c r="D24" s="460">
        <f t="shared" si="3"/>
        <v>0</v>
      </c>
      <c r="E24" s="460">
        <f t="shared" si="3"/>
        <v>0</v>
      </c>
      <c r="F24" s="460">
        <f t="shared" si="3"/>
        <v>0</v>
      </c>
      <c r="G24" s="460">
        <f t="shared" si="3"/>
        <v>0</v>
      </c>
      <c r="H24" s="460">
        <f t="shared" si="3"/>
        <v>0</v>
      </c>
      <c r="I24" s="460">
        <f t="shared" si="3"/>
        <v>0</v>
      </c>
      <c r="J24" s="460">
        <f t="shared" si="3"/>
        <v>0</v>
      </c>
    </row>
    <row r="25" spans="1:11" s="457" customFormat="1" ht="15" x14ac:dyDescent="0.3">
      <c r="A25" s="454" t="s">
        <v>559</v>
      </c>
      <c r="B25" s="461">
        <v>0</v>
      </c>
      <c r="C25" s="461">
        <v>0</v>
      </c>
      <c r="D25" s="458">
        <v>0</v>
      </c>
      <c r="E25" s="458">
        <v>0</v>
      </c>
      <c r="F25" s="458">
        <v>0</v>
      </c>
      <c r="G25" s="458">
        <v>0</v>
      </c>
      <c r="H25" s="455">
        <v>0</v>
      </c>
      <c r="I25" s="461">
        <f t="shared" si="2"/>
        <v>0</v>
      </c>
      <c r="J25" s="461">
        <f t="shared" si="2"/>
        <v>0</v>
      </c>
    </row>
    <row r="26" spans="1:11" s="457" customFormat="1" ht="15" x14ac:dyDescent="0.3">
      <c r="A26" s="454" t="s">
        <v>560</v>
      </c>
      <c r="B26" s="461">
        <v>0</v>
      </c>
      <c r="C26" s="461">
        <v>0</v>
      </c>
      <c r="D26" s="455">
        <v>0</v>
      </c>
      <c r="E26" s="455">
        <v>0</v>
      </c>
      <c r="F26" s="461">
        <v>0</v>
      </c>
      <c r="G26" s="461">
        <v>0</v>
      </c>
      <c r="H26" s="455">
        <v>0</v>
      </c>
      <c r="I26" s="461">
        <f>B26+D26-F26</f>
        <v>0</v>
      </c>
      <c r="J26" s="461">
        <f>C26+E26-G26</f>
        <v>0</v>
      </c>
    </row>
    <row r="27" spans="1:11" s="443" customFormat="1" ht="15" x14ac:dyDescent="0.3">
      <c r="A27" s="449" t="s">
        <v>561</v>
      </c>
      <c r="B27" s="452">
        <v>0</v>
      </c>
      <c r="C27" s="452">
        <v>0</v>
      </c>
      <c r="D27" s="452">
        <v>0</v>
      </c>
      <c r="E27" s="452">
        <v>0</v>
      </c>
      <c r="F27" s="452">
        <v>0</v>
      </c>
      <c r="G27" s="452">
        <v>0</v>
      </c>
      <c r="H27" s="452">
        <v>0</v>
      </c>
      <c r="I27" s="461">
        <f t="shared" ref="I27:J42" si="4">B27+D27-F27</f>
        <v>0</v>
      </c>
      <c r="J27" s="461">
        <f t="shared" si="4"/>
        <v>0</v>
      </c>
    </row>
    <row r="28" spans="1:11" s="443" customFormat="1" ht="15" x14ac:dyDescent="0.3">
      <c r="A28" s="449" t="s">
        <v>562</v>
      </c>
      <c r="B28" s="452">
        <v>0</v>
      </c>
      <c r="C28" s="452">
        <v>0</v>
      </c>
      <c r="D28" s="452">
        <v>0</v>
      </c>
      <c r="E28" s="452">
        <v>0</v>
      </c>
      <c r="F28" s="452">
        <v>0</v>
      </c>
      <c r="G28" s="452">
        <v>0</v>
      </c>
      <c r="H28" s="452">
        <v>0</v>
      </c>
      <c r="I28" s="461">
        <f t="shared" si="4"/>
        <v>0</v>
      </c>
      <c r="J28" s="461">
        <f t="shared" si="4"/>
        <v>0</v>
      </c>
    </row>
    <row r="29" spans="1:11" s="443" customFormat="1" ht="30" x14ac:dyDescent="0.3">
      <c r="A29" s="449" t="s">
        <v>563</v>
      </c>
      <c r="B29" s="452">
        <v>0</v>
      </c>
      <c r="C29" s="452">
        <v>0</v>
      </c>
      <c r="D29" s="452">
        <v>0</v>
      </c>
      <c r="E29" s="452">
        <v>0</v>
      </c>
      <c r="F29" s="452">
        <v>0</v>
      </c>
      <c r="G29" s="452">
        <v>0</v>
      </c>
      <c r="H29" s="452">
        <v>0</v>
      </c>
      <c r="I29" s="461">
        <f t="shared" si="4"/>
        <v>0</v>
      </c>
      <c r="J29" s="461">
        <f t="shared" si="4"/>
        <v>0</v>
      </c>
    </row>
    <row r="30" spans="1:11" s="443" customFormat="1" ht="15" x14ac:dyDescent="0.3">
      <c r="A30" s="449" t="s">
        <v>564</v>
      </c>
      <c r="B30" s="452">
        <v>0</v>
      </c>
      <c r="C30" s="452">
        <v>0</v>
      </c>
      <c r="D30" s="452">
        <v>0</v>
      </c>
      <c r="E30" s="452">
        <v>0</v>
      </c>
      <c r="F30" s="452">
        <v>0</v>
      </c>
      <c r="G30" s="452">
        <v>0</v>
      </c>
      <c r="H30" s="452">
        <v>0</v>
      </c>
      <c r="I30" s="461">
        <f t="shared" si="4"/>
        <v>0</v>
      </c>
      <c r="J30" s="461">
        <f t="shared" si="4"/>
        <v>0</v>
      </c>
    </row>
    <row r="31" spans="1:11" s="443" customFormat="1" ht="15" x14ac:dyDescent="0.3">
      <c r="A31" s="449" t="s">
        <v>565</v>
      </c>
      <c r="B31" s="452">
        <v>0</v>
      </c>
      <c r="C31" s="452">
        <v>0</v>
      </c>
      <c r="D31" s="452">
        <v>0</v>
      </c>
      <c r="E31" s="452">
        <v>0</v>
      </c>
      <c r="F31" s="452">
        <v>0</v>
      </c>
      <c r="G31" s="452">
        <v>0</v>
      </c>
      <c r="H31" s="452">
        <v>0</v>
      </c>
      <c r="I31" s="461">
        <f t="shared" si="4"/>
        <v>0</v>
      </c>
      <c r="J31" s="461">
        <f t="shared" si="4"/>
        <v>0</v>
      </c>
    </row>
    <row r="32" spans="1:11" s="457" customFormat="1" ht="15" x14ac:dyDescent="0.3">
      <c r="A32" s="454" t="s">
        <v>566</v>
      </c>
      <c r="B32" s="455">
        <v>0</v>
      </c>
      <c r="C32" s="455">
        <v>0</v>
      </c>
      <c r="D32" s="452">
        <v>0</v>
      </c>
      <c r="E32" s="452">
        <v>0</v>
      </c>
      <c r="F32" s="452">
        <v>0</v>
      </c>
      <c r="G32" s="452">
        <v>0</v>
      </c>
      <c r="H32" s="452">
        <v>0</v>
      </c>
      <c r="I32" s="461">
        <f t="shared" si="4"/>
        <v>0</v>
      </c>
      <c r="J32" s="461">
        <f t="shared" si="4"/>
        <v>0</v>
      </c>
      <c r="K32" s="456"/>
    </row>
    <row r="33" spans="1:11" s="443" customFormat="1" ht="15" x14ac:dyDescent="0.3">
      <c r="A33" s="447" t="s">
        <v>131</v>
      </c>
      <c r="B33" s="448">
        <v>0</v>
      </c>
      <c r="C33" s="448">
        <v>0</v>
      </c>
      <c r="D33" s="448">
        <f>SUM(D34:D36)</f>
        <v>0</v>
      </c>
      <c r="E33" s="448">
        <f>SUM(E34:E36)</f>
        <v>0</v>
      </c>
      <c r="F33" s="448">
        <f>SUM(F34:F36)</f>
        <v>0</v>
      </c>
      <c r="G33" s="448">
        <f>SUM(G34:G36)</f>
        <v>0</v>
      </c>
      <c r="H33" s="448">
        <v>0</v>
      </c>
      <c r="I33" s="448">
        <v>0</v>
      </c>
      <c r="J33" s="461">
        <f t="shared" si="4"/>
        <v>0</v>
      </c>
      <c r="K33" s="451"/>
    </row>
    <row r="34" spans="1:11" s="443" customFormat="1" ht="15" x14ac:dyDescent="0.3">
      <c r="A34" s="449" t="s">
        <v>252</v>
      </c>
      <c r="B34" s="452">
        <v>0</v>
      </c>
      <c r="C34" s="452">
        <v>0</v>
      </c>
      <c r="D34" s="452">
        <v>0</v>
      </c>
      <c r="E34" s="452">
        <v>0</v>
      </c>
      <c r="F34" s="452">
        <v>0</v>
      </c>
      <c r="G34" s="452">
        <v>0</v>
      </c>
      <c r="H34" s="452">
        <v>0</v>
      </c>
      <c r="I34" s="452">
        <v>0</v>
      </c>
      <c r="J34" s="461">
        <f t="shared" si="4"/>
        <v>0</v>
      </c>
    </row>
    <row r="35" spans="1:11" s="443" customFormat="1" ht="15" x14ac:dyDescent="0.3">
      <c r="A35" s="449" t="s">
        <v>253</v>
      </c>
      <c r="B35" s="452">
        <v>0</v>
      </c>
      <c r="C35" s="452">
        <v>0</v>
      </c>
      <c r="D35" s="452">
        <v>0</v>
      </c>
      <c r="E35" s="452">
        <v>0</v>
      </c>
      <c r="F35" s="452">
        <v>0</v>
      </c>
      <c r="G35" s="452">
        <v>0</v>
      </c>
      <c r="H35" s="452">
        <v>0</v>
      </c>
      <c r="I35" s="452">
        <v>0</v>
      </c>
      <c r="J35" s="461">
        <f t="shared" si="4"/>
        <v>0</v>
      </c>
    </row>
    <row r="36" spans="1:11" s="443" customFormat="1" ht="15" x14ac:dyDescent="0.3">
      <c r="A36" s="449" t="s">
        <v>254</v>
      </c>
      <c r="B36" s="452">
        <v>0</v>
      </c>
      <c r="C36" s="452">
        <v>0</v>
      </c>
      <c r="D36" s="452">
        <v>0</v>
      </c>
      <c r="E36" s="452">
        <v>0</v>
      </c>
      <c r="F36" s="452">
        <v>0</v>
      </c>
      <c r="G36" s="452">
        <v>0</v>
      </c>
      <c r="H36" s="452">
        <v>0</v>
      </c>
      <c r="I36" s="452">
        <v>0</v>
      </c>
      <c r="J36" s="461">
        <f t="shared" si="4"/>
        <v>0</v>
      </c>
    </row>
    <row r="37" spans="1:11" s="443" customFormat="1" ht="15" x14ac:dyDescent="0.3">
      <c r="A37" s="447" t="s">
        <v>132</v>
      </c>
      <c r="B37" s="448">
        <v>0</v>
      </c>
      <c r="C37" s="448">
        <v>0</v>
      </c>
      <c r="D37" s="448">
        <f>SUM(D38:D40,D43)</f>
        <v>0</v>
      </c>
      <c r="E37" s="448">
        <f>SUM(E38:E40,E43)</f>
        <v>0</v>
      </c>
      <c r="F37" s="448">
        <f>SUM(F38:F40,F43)</f>
        <v>0</v>
      </c>
      <c r="G37" s="448">
        <f>SUM(G38:G40,G43)</f>
        <v>0</v>
      </c>
      <c r="H37" s="448">
        <v>0</v>
      </c>
      <c r="I37" s="448">
        <v>0</v>
      </c>
      <c r="J37" s="461">
        <f>C37+E37-G37</f>
        <v>0</v>
      </c>
    </row>
    <row r="38" spans="1:11" s="443" customFormat="1" ht="15" x14ac:dyDescent="0.3">
      <c r="A38" s="449" t="s">
        <v>133</v>
      </c>
      <c r="B38" s="452">
        <v>0</v>
      </c>
      <c r="C38" s="452">
        <v>0</v>
      </c>
      <c r="D38" s="452">
        <v>0</v>
      </c>
      <c r="E38" s="452">
        <v>0</v>
      </c>
      <c r="F38" s="452">
        <v>0</v>
      </c>
      <c r="G38" s="452">
        <v>0</v>
      </c>
      <c r="H38" s="452">
        <v>0</v>
      </c>
      <c r="I38" s="452">
        <v>0</v>
      </c>
      <c r="J38" s="461">
        <f t="shared" si="4"/>
        <v>0</v>
      </c>
    </row>
    <row r="39" spans="1:11" s="443" customFormat="1" ht="15" x14ac:dyDescent="0.3">
      <c r="A39" s="449" t="s">
        <v>134</v>
      </c>
      <c r="B39" s="452">
        <v>0</v>
      </c>
      <c r="C39" s="452">
        <v>0</v>
      </c>
      <c r="D39" s="452">
        <v>0</v>
      </c>
      <c r="E39" s="452">
        <v>0</v>
      </c>
      <c r="F39" s="452">
        <v>0</v>
      </c>
      <c r="G39" s="452">
        <v>0</v>
      </c>
      <c r="H39" s="452">
        <v>0</v>
      </c>
      <c r="I39" s="452">
        <v>0</v>
      </c>
      <c r="J39" s="461">
        <f t="shared" si="4"/>
        <v>0</v>
      </c>
    </row>
    <row r="40" spans="1:11" s="443" customFormat="1" ht="15" x14ac:dyDescent="0.3">
      <c r="A40" s="449" t="s">
        <v>135</v>
      </c>
      <c r="B40" s="450">
        <v>0</v>
      </c>
      <c r="C40" s="450">
        <v>0</v>
      </c>
      <c r="D40" s="450">
        <f>SUM(D41:D42)</f>
        <v>0</v>
      </c>
      <c r="E40" s="450">
        <f>SUM(E41:E42)</f>
        <v>0</v>
      </c>
      <c r="F40" s="450">
        <f>SUM(F41:F42)</f>
        <v>0</v>
      </c>
      <c r="G40" s="450">
        <f>SUM(G41:G42)</f>
        <v>0</v>
      </c>
      <c r="H40" s="450">
        <v>0</v>
      </c>
      <c r="I40" s="450">
        <v>0</v>
      </c>
      <c r="J40" s="461">
        <f t="shared" si="4"/>
        <v>0</v>
      </c>
    </row>
    <row r="41" spans="1:11" s="443" customFormat="1" ht="30" x14ac:dyDescent="0.3">
      <c r="A41" s="449" t="s">
        <v>567</v>
      </c>
      <c r="B41" s="452">
        <v>0</v>
      </c>
      <c r="C41" s="452">
        <v>0</v>
      </c>
      <c r="D41" s="452">
        <v>0</v>
      </c>
      <c r="E41" s="452">
        <v>0</v>
      </c>
      <c r="F41" s="452">
        <v>0</v>
      </c>
      <c r="G41" s="452">
        <v>0</v>
      </c>
      <c r="H41" s="452">
        <v>0</v>
      </c>
      <c r="I41" s="452">
        <v>0</v>
      </c>
      <c r="J41" s="461">
        <f t="shared" si="4"/>
        <v>0</v>
      </c>
    </row>
    <row r="42" spans="1:11" s="443" customFormat="1" ht="15" x14ac:dyDescent="0.3">
      <c r="A42" s="449" t="s">
        <v>136</v>
      </c>
      <c r="B42" s="452">
        <v>0</v>
      </c>
      <c r="C42" s="452">
        <v>0</v>
      </c>
      <c r="D42" s="452">
        <v>0</v>
      </c>
      <c r="E42" s="452">
        <v>0</v>
      </c>
      <c r="F42" s="452">
        <v>0</v>
      </c>
      <c r="G42" s="452">
        <v>0</v>
      </c>
      <c r="H42" s="452">
        <v>0</v>
      </c>
      <c r="I42" s="452">
        <v>0</v>
      </c>
      <c r="J42" s="461">
        <f t="shared" si="4"/>
        <v>0</v>
      </c>
    </row>
    <row r="43" spans="1:11" s="443" customFormat="1" ht="15" x14ac:dyDescent="0.3">
      <c r="A43" s="449" t="s">
        <v>137</v>
      </c>
      <c r="B43" s="452">
        <v>0</v>
      </c>
      <c r="C43" s="452">
        <v>0</v>
      </c>
      <c r="D43" s="452">
        <v>0</v>
      </c>
      <c r="E43" s="452">
        <v>0</v>
      </c>
      <c r="F43" s="452">
        <v>0</v>
      </c>
      <c r="G43" s="452">
        <v>0</v>
      </c>
      <c r="H43" s="452">
        <v>0</v>
      </c>
      <c r="I43" s="452">
        <v>0</v>
      </c>
      <c r="J43" s="461">
        <f>C43+E43-G43</f>
        <v>0</v>
      </c>
    </row>
    <row r="44" spans="1:11" s="411" customFormat="1" ht="15" x14ac:dyDescent="0.3">
      <c r="A44" s="462" t="s">
        <v>107</v>
      </c>
      <c r="D44" s="463"/>
    </row>
    <row r="45" spans="1:11" s="411" customFormat="1" ht="15" x14ac:dyDescent="0.3">
      <c r="D45" s="431"/>
      <c r="E45" s="431"/>
      <c r="F45" s="431"/>
      <c r="G45" s="431"/>
      <c r="I45" s="431"/>
    </row>
    <row r="46" spans="1:11" s="411" customFormat="1" ht="15" x14ac:dyDescent="0.3">
      <c r="B46" s="464"/>
      <c r="F46" s="464"/>
      <c r="G46" s="465"/>
      <c r="H46" s="464"/>
      <c r="I46" s="431"/>
      <c r="J46" s="431"/>
    </row>
    <row r="47" spans="1:11" s="411" customFormat="1" ht="15" x14ac:dyDescent="0.3">
      <c r="B47" s="466" t="s">
        <v>255</v>
      </c>
      <c r="F47" s="467" t="s">
        <v>260</v>
      </c>
      <c r="G47" s="468"/>
      <c r="I47" s="431"/>
      <c r="J47" s="431"/>
    </row>
    <row r="48" spans="1:11" s="411" customFormat="1" ht="15" x14ac:dyDescent="0.3">
      <c r="F48" s="411" t="s">
        <v>256</v>
      </c>
      <c r="G48" s="431"/>
      <c r="I48" s="431"/>
      <c r="J48" s="431"/>
    </row>
    <row r="49" spans="1:10" s="431" customFormat="1" ht="15" x14ac:dyDescent="0.3">
      <c r="A49" s="411"/>
      <c r="B49" s="469" t="s">
        <v>138</v>
      </c>
      <c r="H49" s="350"/>
    </row>
    <row r="50" spans="1:10" s="411" customFormat="1" ht="15" x14ac:dyDescent="0.3">
      <c r="A50" s="470"/>
      <c r="B50" s="470"/>
      <c r="C50" s="470"/>
    </row>
    <row r="51" spans="1:10" ht="15" x14ac:dyDescent="0.2">
      <c r="A51" s="471"/>
      <c r="B51" s="471"/>
      <c r="C51" s="471"/>
      <c r="D51" s="471"/>
      <c r="E51" s="471"/>
      <c r="F51" s="471"/>
      <c r="G51" s="471"/>
      <c r="H51" s="471"/>
      <c r="I51" s="472"/>
      <c r="J51" s="471"/>
    </row>
    <row r="53" spans="1:10" x14ac:dyDescent="0.2">
      <c r="I53" s="473"/>
      <c r="J53" s="474"/>
    </row>
    <row r="54" spans="1:10" x14ac:dyDescent="0.2">
      <c r="I54" s="473"/>
    </row>
  </sheetData>
  <mergeCells count="6">
    <mergeCell ref="B7:C7"/>
    <mergeCell ref="D7:E7"/>
    <mergeCell ref="F7:G7"/>
    <mergeCell ref="I7:J7"/>
    <mergeCell ref="I1:J1"/>
    <mergeCell ref="I2:K2"/>
  </mergeCells>
  <pageMargins left="0.25" right="0.25" top="0.75" bottom="0.75" header="0.3" footer="0.3"/>
  <pageSetup paperSize="9" scale="6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5"/>
  <sheetViews>
    <sheetView view="pageBreakPreview" zoomScale="80" zoomScaleNormal="80" zoomScaleSheetLayoutView="80" workbookViewId="0">
      <selection activeCell="D23" sqref="D23"/>
    </sheetView>
  </sheetViews>
  <sheetFormatPr defaultRowHeight="12.75" x14ac:dyDescent="0.2"/>
  <cols>
    <col min="1" max="1" width="6" style="174" customWidth="1"/>
    <col min="2" max="2" width="21.140625" style="174" customWidth="1"/>
    <col min="3" max="3" width="25.140625" style="174" bestFit="1" customWidth="1"/>
    <col min="4" max="4" width="18.42578125" style="174" customWidth="1"/>
    <col min="5" max="5" width="19.5703125" style="174" customWidth="1"/>
    <col min="6" max="6" width="22" style="174" customWidth="1"/>
    <col min="7" max="7" width="25.28515625" style="174" customWidth="1"/>
    <col min="8" max="8" width="18.28515625" style="174" customWidth="1"/>
    <col min="9" max="9" width="17.140625" style="174" customWidth="1"/>
    <col min="10" max="16384" width="9.140625" style="174"/>
  </cols>
  <sheetData>
    <row r="1" spans="1:9" ht="15" x14ac:dyDescent="0.2">
      <c r="A1" s="168" t="s">
        <v>485</v>
      </c>
      <c r="B1" s="168"/>
      <c r="C1" s="169"/>
      <c r="D1" s="169"/>
      <c r="E1" s="169"/>
      <c r="F1" s="169"/>
      <c r="G1" s="169"/>
      <c r="H1" s="169"/>
      <c r="I1" s="329" t="s">
        <v>109</v>
      </c>
    </row>
    <row r="2" spans="1:9" ht="15" x14ac:dyDescent="0.3">
      <c r="A2" s="130" t="s">
        <v>139</v>
      </c>
      <c r="B2" s="130"/>
      <c r="C2" s="169"/>
      <c r="D2" s="169"/>
      <c r="E2" s="169"/>
      <c r="F2" s="169"/>
      <c r="G2" s="169"/>
      <c r="H2" s="169"/>
      <c r="I2" s="326" t="str">
        <f>'ფორმა N1'!L2</f>
        <v>01.01.2019-31.12.2019</v>
      </c>
    </row>
    <row r="3" spans="1:9" ht="15" x14ac:dyDescent="0.2">
      <c r="A3" s="169"/>
      <c r="B3" s="169"/>
      <c r="C3" s="169"/>
      <c r="D3" s="169"/>
      <c r="E3" s="169"/>
      <c r="F3" s="169"/>
      <c r="G3" s="169"/>
      <c r="H3" s="169"/>
      <c r="I3" s="124"/>
    </row>
    <row r="4" spans="1:9" ht="15" x14ac:dyDescent="0.3">
      <c r="A4" s="102" t="s">
        <v>261</v>
      </c>
      <c r="B4" s="102"/>
      <c r="C4" s="102"/>
      <c r="D4" s="102"/>
      <c r="E4" s="339"/>
      <c r="F4" s="170"/>
      <c r="G4" s="169"/>
      <c r="H4" s="169"/>
      <c r="I4" s="170"/>
    </row>
    <row r="5" spans="1:9" s="344" customFormat="1" ht="15" x14ac:dyDescent="0.3">
      <c r="A5" s="340" t="str">
        <f>'ფორმა N1'!A5</f>
        <v>პ/გ ”საქართველოს რესპუბლიკური პარტია”</v>
      </c>
      <c r="B5" s="340"/>
      <c r="C5" s="341"/>
      <c r="D5" s="341"/>
      <c r="E5" s="341"/>
      <c r="F5" s="342"/>
      <c r="G5" s="343"/>
      <c r="H5" s="343"/>
      <c r="I5" s="342"/>
    </row>
    <row r="6" spans="1:9" ht="13.5" x14ac:dyDescent="0.2">
      <c r="A6" s="125"/>
      <c r="B6" s="125"/>
      <c r="C6" s="345"/>
      <c r="D6" s="345"/>
      <c r="E6" s="345"/>
      <c r="F6" s="169"/>
      <c r="G6" s="169"/>
      <c r="H6" s="169"/>
      <c r="I6" s="169"/>
    </row>
    <row r="7" spans="1:9" ht="60" x14ac:dyDescent="0.2">
      <c r="A7" s="346" t="s">
        <v>64</v>
      </c>
      <c r="B7" s="346" t="s">
        <v>476</v>
      </c>
      <c r="C7" s="347" t="s">
        <v>477</v>
      </c>
      <c r="D7" s="347" t="s">
        <v>478</v>
      </c>
      <c r="E7" s="347" t="s">
        <v>479</v>
      </c>
      <c r="F7" s="347" t="s">
        <v>357</v>
      </c>
      <c r="G7" s="347" t="s">
        <v>480</v>
      </c>
      <c r="H7" s="347" t="s">
        <v>481</v>
      </c>
      <c r="I7" s="347" t="s">
        <v>482</v>
      </c>
    </row>
    <row r="8" spans="1:9" ht="15" x14ac:dyDescent="0.2">
      <c r="A8" s="346">
        <v>1</v>
      </c>
      <c r="B8" s="346">
        <v>2</v>
      </c>
      <c r="C8" s="346">
        <v>3</v>
      </c>
      <c r="D8" s="347">
        <v>4</v>
      </c>
      <c r="E8" s="346">
        <v>5</v>
      </c>
      <c r="F8" s="347">
        <v>6</v>
      </c>
      <c r="G8" s="346">
        <v>7</v>
      </c>
      <c r="H8" s="347">
        <v>8</v>
      </c>
      <c r="I8" s="347">
        <v>9</v>
      </c>
    </row>
    <row r="9" spans="1:9" ht="30" x14ac:dyDescent="0.2">
      <c r="A9" s="348">
        <v>1</v>
      </c>
      <c r="B9" s="348" t="s">
        <v>568</v>
      </c>
      <c r="C9" s="349" t="s">
        <v>569</v>
      </c>
      <c r="D9" s="349" t="s">
        <v>570</v>
      </c>
      <c r="E9" s="349" t="s">
        <v>571</v>
      </c>
      <c r="F9" s="349" t="s">
        <v>572</v>
      </c>
      <c r="G9" s="349">
        <v>647063.30000000005</v>
      </c>
      <c r="H9" s="349">
        <v>0</v>
      </c>
      <c r="I9" s="349">
        <v>0</v>
      </c>
    </row>
    <row r="10" spans="1:9" ht="15" x14ac:dyDescent="0.2">
      <c r="A10" s="348">
        <v>2</v>
      </c>
      <c r="B10" s="348"/>
      <c r="C10" s="349"/>
      <c r="D10" s="349"/>
      <c r="E10" s="349"/>
      <c r="F10" s="349"/>
      <c r="G10" s="349"/>
      <c r="H10" s="349"/>
      <c r="I10" s="349"/>
    </row>
    <row r="11" spans="1:9" ht="15" x14ac:dyDescent="0.2">
      <c r="A11" s="348">
        <v>3</v>
      </c>
      <c r="B11" s="348"/>
      <c r="C11" s="349"/>
      <c r="D11" s="349"/>
      <c r="E11" s="349"/>
      <c r="F11" s="349"/>
      <c r="G11" s="349"/>
      <c r="H11" s="349"/>
      <c r="I11" s="349"/>
    </row>
    <row r="12" spans="1:9" ht="15" x14ac:dyDescent="0.2">
      <c r="A12" s="348">
        <v>4</v>
      </c>
      <c r="B12" s="348"/>
      <c r="C12" s="349"/>
      <c r="D12" s="349"/>
      <c r="E12" s="349"/>
      <c r="F12" s="349"/>
      <c r="G12" s="349"/>
      <c r="H12" s="349"/>
      <c r="I12" s="349"/>
    </row>
    <row r="13" spans="1:9" ht="15" x14ac:dyDescent="0.2">
      <c r="A13" s="348">
        <v>5</v>
      </c>
      <c r="B13" s="348"/>
      <c r="C13" s="349"/>
      <c r="D13" s="349"/>
      <c r="E13" s="349"/>
      <c r="F13" s="349"/>
      <c r="G13" s="349"/>
      <c r="H13" s="349"/>
      <c r="I13" s="349"/>
    </row>
    <row r="14" spans="1:9" ht="15" x14ac:dyDescent="0.2">
      <c r="A14" s="348">
        <v>6</v>
      </c>
      <c r="B14" s="348"/>
      <c r="C14" s="349"/>
      <c r="D14" s="349"/>
      <c r="E14" s="349"/>
      <c r="F14" s="349"/>
      <c r="G14" s="349"/>
      <c r="H14" s="349"/>
      <c r="I14" s="349"/>
    </row>
    <row r="15" spans="1:9" ht="15" x14ac:dyDescent="0.2">
      <c r="A15" s="348">
        <v>7</v>
      </c>
      <c r="B15" s="348"/>
      <c r="C15" s="349"/>
      <c r="D15" s="349"/>
      <c r="E15" s="349"/>
      <c r="F15" s="349"/>
      <c r="G15" s="349"/>
      <c r="H15" s="349"/>
      <c r="I15" s="349"/>
    </row>
    <row r="16" spans="1:9" ht="15" x14ac:dyDescent="0.2">
      <c r="A16" s="348">
        <v>8</v>
      </c>
      <c r="B16" s="348"/>
      <c r="C16" s="349"/>
      <c r="D16" s="349"/>
      <c r="E16" s="349"/>
      <c r="F16" s="349"/>
      <c r="G16" s="349"/>
      <c r="H16" s="349"/>
      <c r="I16" s="349"/>
    </row>
    <row r="17" spans="1:9" ht="15" x14ac:dyDescent="0.2">
      <c r="A17" s="348">
        <v>9</v>
      </c>
      <c r="B17" s="348"/>
      <c r="C17" s="349"/>
      <c r="D17" s="349"/>
      <c r="E17" s="349"/>
      <c r="F17" s="349"/>
      <c r="G17" s="349"/>
      <c r="H17" s="349"/>
      <c r="I17" s="349"/>
    </row>
    <row r="18" spans="1:9" ht="15" x14ac:dyDescent="0.2">
      <c r="A18" s="348">
        <v>10</v>
      </c>
      <c r="B18" s="348"/>
      <c r="C18" s="349"/>
      <c r="D18" s="349"/>
      <c r="E18" s="349"/>
      <c r="F18" s="349"/>
      <c r="G18" s="349"/>
      <c r="H18" s="349"/>
      <c r="I18" s="349"/>
    </row>
    <row r="19" spans="1:9" ht="15" x14ac:dyDescent="0.2">
      <c r="A19" s="348">
        <v>11</v>
      </c>
      <c r="B19" s="348"/>
      <c r="C19" s="349"/>
      <c r="D19" s="349"/>
      <c r="E19" s="349"/>
      <c r="F19" s="349"/>
      <c r="G19" s="349"/>
      <c r="H19" s="349"/>
      <c r="I19" s="349"/>
    </row>
    <row r="20" spans="1:9" ht="15" x14ac:dyDescent="0.2">
      <c r="A20" s="348">
        <v>12</v>
      </c>
      <c r="B20" s="348"/>
      <c r="C20" s="349"/>
      <c r="D20" s="349"/>
      <c r="E20" s="349"/>
      <c r="F20" s="349"/>
      <c r="G20" s="349"/>
      <c r="H20" s="349"/>
      <c r="I20" s="349"/>
    </row>
    <row r="21" spans="1:9" ht="15" x14ac:dyDescent="0.2">
      <c r="A21" s="348">
        <v>13</v>
      </c>
      <c r="B21" s="348"/>
      <c r="C21" s="349"/>
      <c r="D21" s="349"/>
      <c r="E21" s="349"/>
      <c r="F21" s="349"/>
      <c r="G21" s="349"/>
      <c r="H21" s="349"/>
      <c r="I21" s="349"/>
    </row>
    <row r="22" spans="1:9" ht="15" x14ac:dyDescent="0.2">
      <c r="A22" s="348">
        <v>14</v>
      </c>
      <c r="B22" s="348"/>
      <c r="C22" s="349"/>
      <c r="D22" s="349"/>
      <c r="E22" s="349"/>
      <c r="F22" s="349"/>
      <c r="G22" s="349"/>
      <c r="H22" s="349"/>
      <c r="I22" s="349"/>
    </row>
    <row r="23" spans="1:9" ht="15" x14ac:dyDescent="0.2">
      <c r="A23" s="348">
        <v>15</v>
      </c>
      <c r="B23" s="348"/>
      <c r="C23" s="349"/>
      <c r="D23" s="349"/>
      <c r="E23" s="349"/>
      <c r="F23" s="349"/>
      <c r="G23" s="349"/>
      <c r="H23" s="349"/>
      <c r="I23" s="349"/>
    </row>
    <row r="24" spans="1:9" ht="15" x14ac:dyDescent="0.2">
      <c r="A24" s="348">
        <v>16</v>
      </c>
      <c r="B24" s="348"/>
      <c r="C24" s="349"/>
      <c r="D24" s="349"/>
      <c r="E24" s="349"/>
      <c r="F24" s="349"/>
      <c r="G24" s="349"/>
      <c r="H24" s="349"/>
      <c r="I24" s="349"/>
    </row>
    <row r="25" spans="1:9" ht="15" x14ac:dyDescent="0.2">
      <c r="A25" s="348">
        <v>17</v>
      </c>
      <c r="B25" s="348"/>
      <c r="C25" s="349"/>
      <c r="D25" s="349"/>
      <c r="E25" s="349"/>
      <c r="F25" s="349"/>
      <c r="G25" s="349"/>
      <c r="H25" s="349"/>
      <c r="I25" s="349"/>
    </row>
    <row r="26" spans="1:9" ht="15" x14ac:dyDescent="0.2">
      <c r="A26" s="348">
        <v>18</v>
      </c>
      <c r="B26" s="348"/>
      <c r="C26" s="349"/>
      <c r="D26" s="349"/>
      <c r="E26" s="349"/>
      <c r="F26" s="349"/>
      <c r="G26" s="349"/>
      <c r="H26" s="349"/>
      <c r="I26" s="349"/>
    </row>
    <row r="27" spans="1:9" ht="15" x14ac:dyDescent="0.2">
      <c r="A27" s="348" t="s">
        <v>265</v>
      </c>
      <c r="B27" s="348"/>
      <c r="C27" s="349"/>
      <c r="D27" s="349"/>
      <c r="E27" s="349"/>
      <c r="F27" s="349"/>
      <c r="G27" s="349"/>
      <c r="H27" s="349"/>
      <c r="I27" s="349"/>
    </row>
    <row r="28" spans="1:9" x14ac:dyDescent="0.2">
      <c r="A28" s="171"/>
      <c r="B28" s="171"/>
      <c r="C28" s="171"/>
      <c r="D28" s="171"/>
      <c r="E28" s="171"/>
      <c r="F28" s="171"/>
      <c r="G28" s="171"/>
      <c r="H28" s="171"/>
      <c r="I28" s="171"/>
    </row>
    <row r="29" spans="1:9" x14ac:dyDescent="0.2">
      <c r="A29" s="171"/>
      <c r="B29" s="171"/>
      <c r="C29" s="171"/>
      <c r="D29" s="171"/>
      <c r="E29" s="171"/>
      <c r="F29" s="171"/>
      <c r="G29" s="171"/>
      <c r="H29" s="171"/>
      <c r="I29" s="171"/>
    </row>
    <row r="30" spans="1:9" x14ac:dyDescent="0.2">
      <c r="A30" s="350"/>
      <c r="B30" s="350"/>
      <c r="C30" s="171"/>
      <c r="D30" s="171"/>
      <c r="E30" s="171"/>
      <c r="F30" s="171"/>
      <c r="G30" s="171"/>
      <c r="H30" s="171"/>
      <c r="I30" s="171"/>
    </row>
    <row r="31" spans="1:9" ht="15" x14ac:dyDescent="0.3">
      <c r="A31" s="21"/>
      <c r="B31" s="21"/>
      <c r="C31" s="351" t="s">
        <v>107</v>
      </c>
      <c r="D31" s="21"/>
      <c r="E31" s="21"/>
      <c r="F31" s="19"/>
      <c r="G31" s="21"/>
      <c r="H31" s="21"/>
      <c r="I31" s="21"/>
    </row>
    <row r="32" spans="1:9" ht="15" x14ac:dyDescent="0.3">
      <c r="A32" s="21"/>
      <c r="B32" s="21"/>
      <c r="C32" s="21"/>
      <c r="D32" s="523"/>
      <c r="E32" s="523"/>
      <c r="G32" s="173"/>
      <c r="H32" s="352"/>
    </row>
    <row r="33" spans="3:8" ht="15" x14ac:dyDescent="0.3">
      <c r="C33" s="21"/>
      <c r="D33" s="524" t="s">
        <v>255</v>
      </c>
      <c r="E33" s="524"/>
      <c r="G33" s="525" t="s">
        <v>483</v>
      </c>
      <c r="H33" s="525"/>
    </row>
    <row r="34" spans="3:8" ht="15" x14ac:dyDescent="0.3">
      <c r="C34" s="21"/>
      <c r="D34" s="21"/>
      <c r="E34" s="21"/>
      <c r="G34" s="526"/>
      <c r="H34" s="526"/>
    </row>
    <row r="35" spans="3:8" ht="15" x14ac:dyDescent="0.3">
      <c r="C35" s="21"/>
      <c r="D35" s="527" t="s">
        <v>138</v>
      </c>
      <c r="E35" s="527"/>
      <c r="G35" s="526"/>
      <c r="H35" s="526"/>
    </row>
  </sheetData>
  <mergeCells count="4">
    <mergeCell ref="D32:E32"/>
    <mergeCell ref="D33:E33"/>
    <mergeCell ref="G33:H35"/>
    <mergeCell ref="D35:E35"/>
  </mergeCells>
  <dataValidations count="1">
    <dataValidation type="list" allowBlank="1" showInputMessage="1" showErrorMessage="1" sqref="B9:B27">
      <formula1>"იჯარა, საკუთრება"</formula1>
    </dataValidation>
  </dataValidations>
  <pageMargins left="0.19684820647419099" right="0.19684820647419099" top="0.19684820647419099" bottom="0.19684820647419099" header="0.15748031496063" footer="0.15748031496063"/>
  <pageSetup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3F3F3"/>
    <pageSetUpPr fitToPage="1"/>
  </sheetPr>
  <dimension ref="A1:L35"/>
  <sheetViews>
    <sheetView view="pageBreakPreview" zoomScale="80" zoomScaleNormal="100" zoomScaleSheetLayoutView="80" workbookViewId="0">
      <selection activeCell="K3" sqref="K3"/>
    </sheetView>
  </sheetViews>
  <sheetFormatPr defaultRowHeight="12.75" x14ac:dyDescent="0.2"/>
  <cols>
    <col min="1" max="1" width="6.85546875" style="344" customWidth="1"/>
    <col min="2" max="2" width="14.85546875" style="344" customWidth="1"/>
    <col min="3" max="3" width="21.140625" style="344" customWidth="1"/>
    <col min="4" max="5" width="12.7109375" style="344" customWidth="1"/>
    <col min="6" max="6" width="13.42578125" style="344" bestFit="1" customWidth="1"/>
    <col min="7" max="7" width="15.28515625" style="344" customWidth="1"/>
    <col min="8" max="8" width="23.85546875" style="344" customWidth="1"/>
    <col min="9" max="9" width="12.140625" style="344" bestFit="1" customWidth="1"/>
    <col min="10" max="10" width="19" style="344" customWidth="1"/>
    <col min="11" max="11" width="17.7109375" style="344" customWidth="1"/>
    <col min="12" max="16384" width="9.140625" style="344"/>
  </cols>
  <sheetData>
    <row r="1" spans="1:12" s="174" customFormat="1" ht="15" x14ac:dyDescent="0.2">
      <c r="A1" s="168" t="s">
        <v>292</v>
      </c>
      <c r="B1" s="168"/>
      <c r="C1" s="168"/>
      <c r="D1" s="169"/>
      <c r="E1" s="169"/>
      <c r="F1" s="169"/>
      <c r="G1" s="169"/>
      <c r="H1" s="169"/>
      <c r="I1" s="169"/>
      <c r="J1" s="169"/>
      <c r="K1" s="329" t="s">
        <v>109</v>
      </c>
    </row>
    <row r="2" spans="1:12" s="174" customFormat="1" ht="15" x14ac:dyDescent="0.3">
      <c r="A2" s="130" t="s">
        <v>139</v>
      </c>
      <c r="B2" s="130"/>
      <c r="C2" s="130"/>
      <c r="D2" s="169"/>
      <c r="E2" s="169"/>
      <c r="F2" s="169"/>
      <c r="G2" s="169"/>
      <c r="H2" s="169"/>
      <c r="I2" s="169"/>
      <c r="J2" s="169"/>
      <c r="K2" s="326" t="str">
        <f>'ფორმა N1'!L2</f>
        <v>01.01.2019-31.12.2019</v>
      </c>
    </row>
    <row r="3" spans="1:12" s="174" customFormat="1" ht="15" x14ac:dyDescent="0.2">
      <c r="A3" s="169"/>
      <c r="B3" s="169"/>
      <c r="C3" s="169"/>
      <c r="D3" s="169"/>
      <c r="E3" s="169"/>
      <c r="F3" s="169"/>
      <c r="G3" s="169"/>
      <c r="H3" s="169"/>
      <c r="I3" s="169"/>
      <c r="J3" s="169"/>
      <c r="K3" s="124"/>
      <c r="L3" s="344"/>
    </row>
    <row r="4" spans="1:12" s="174" customFormat="1" ht="15" x14ac:dyDescent="0.3">
      <c r="A4" s="102" t="s">
        <v>261</v>
      </c>
      <c r="B4" s="102"/>
      <c r="C4" s="102"/>
      <c r="D4" s="102"/>
      <c r="E4" s="102"/>
      <c r="F4" s="339"/>
      <c r="G4" s="170"/>
      <c r="H4" s="169"/>
      <c r="I4" s="169"/>
      <c r="J4" s="169"/>
      <c r="K4" s="169"/>
    </row>
    <row r="5" spans="1:12" ht="15" x14ac:dyDescent="0.3">
      <c r="A5" s="340" t="str">
        <f>'ფორმა N1'!A5</f>
        <v>პ/გ ”საქართველოს რესპუბლიკური პარტია”</v>
      </c>
      <c r="B5" s="340"/>
      <c r="C5" s="340"/>
      <c r="D5" s="341"/>
      <c r="E5" s="341"/>
      <c r="F5" s="341"/>
      <c r="G5" s="342"/>
      <c r="H5" s="343"/>
      <c r="I5" s="343"/>
      <c r="J5" s="343"/>
      <c r="K5" s="342"/>
    </row>
    <row r="6" spans="1:12" s="174" customFormat="1" ht="13.5" x14ac:dyDescent="0.2">
      <c r="A6" s="125"/>
      <c r="B6" s="125"/>
      <c r="C6" s="125"/>
      <c r="D6" s="345"/>
      <c r="E6" s="345"/>
      <c r="F6" s="345"/>
      <c r="G6" s="169"/>
      <c r="H6" s="169"/>
      <c r="I6" s="169"/>
      <c r="J6" s="169"/>
      <c r="K6" s="169"/>
    </row>
    <row r="7" spans="1:12" s="174" customFormat="1" ht="60" x14ac:dyDescent="0.2">
      <c r="A7" s="346" t="s">
        <v>64</v>
      </c>
      <c r="B7" s="346" t="s">
        <v>476</v>
      </c>
      <c r="C7" s="346" t="s">
        <v>242</v>
      </c>
      <c r="D7" s="347" t="s">
        <v>239</v>
      </c>
      <c r="E7" s="347" t="s">
        <v>240</v>
      </c>
      <c r="F7" s="347" t="s">
        <v>332</v>
      </c>
      <c r="G7" s="347" t="s">
        <v>241</v>
      </c>
      <c r="H7" s="347" t="s">
        <v>484</v>
      </c>
      <c r="I7" s="347" t="s">
        <v>238</v>
      </c>
      <c r="J7" s="347" t="s">
        <v>481</v>
      </c>
      <c r="K7" s="347" t="s">
        <v>482</v>
      </c>
    </row>
    <row r="8" spans="1:12" s="174" customFormat="1" ht="15" x14ac:dyDescent="0.2">
      <c r="A8" s="346">
        <v>1</v>
      </c>
      <c r="B8" s="346">
        <v>2</v>
      </c>
      <c r="C8" s="346">
        <v>3</v>
      </c>
      <c r="D8" s="347">
        <v>4</v>
      </c>
      <c r="E8" s="346">
        <v>5</v>
      </c>
      <c r="F8" s="347">
        <v>6</v>
      </c>
      <c r="G8" s="346">
        <v>7</v>
      </c>
      <c r="H8" s="347">
        <v>8</v>
      </c>
      <c r="I8" s="346">
        <v>9</v>
      </c>
      <c r="J8" s="346">
        <v>10</v>
      </c>
      <c r="K8" s="347">
        <v>11</v>
      </c>
    </row>
    <row r="9" spans="1:12" s="174" customFormat="1" ht="15" x14ac:dyDescent="0.2">
      <c r="A9" s="348">
        <v>1</v>
      </c>
      <c r="B9" s="348"/>
      <c r="C9" s="348"/>
      <c r="D9" s="349"/>
      <c r="E9" s="349"/>
      <c r="F9" s="349"/>
      <c r="G9" s="349"/>
      <c r="H9" s="349"/>
      <c r="I9" s="349"/>
      <c r="J9" s="349"/>
      <c r="K9" s="349"/>
    </row>
    <row r="10" spans="1:12" s="174" customFormat="1" ht="15" x14ac:dyDescent="0.2">
      <c r="A10" s="348">
        <v>2</v>
      </c>
      <c r="B10" s="348"/>
      <c r="C10" s="348"/>
      <c r="D10" s="349"/>
      <c r="E10" s="349"/>
      <c r="F10" s="349"/>
      <c r="G10" s="349"/>
      <c r="H10" s="349"/>
      <c r="I10" s="349"/>
      <c r="J10" s="349"/>
      <c r="K10" s="349"/>
    </row>
    <row r="11" spans="1:12" s="174" customFormat="1" ht="15" x14ac:dyDescent="0.2">
      <c r="A11" s="348">
        <v>3</v>
      </c>
      <c r="B11" s="348"/>
      <c r="C11" s="348"/>
      <c r="D11" s="349"/>
      <c r="E11" s="349"/>
      <c r="F11" s="349"/>
      <c r="G11" s="349"/>
      <c r="H11" s="349"/>
      <c r="I11" s="349"/>
      <c r="J11" s="349"/>
      <c r="K11" s="349"/>
    </row>
    <row r="12" spans="1:12" s="174" customFormat="1" ht="15" x14ac:dyDescent="0.2">
      <c r="A12" s="348">
        <v>4</v>
      </c>
      <c r="B12" s="348"/>
      <c r="C12" s="348"/>
      <c r="D12" s="349"/>
      <c r="E12" s="349"/>
      <c r="F12" s="349"/>
      <c r="G12" s="349"/>
      <c r="H12" s="349"/>
      <c r="I12" s="349"/>
      <c r="J12" s="349"/>
      <c r="K12" s="349"/>
    </row>
    <row r="13" spans="1:12" s="174" customFormat="1" ht="15" x14ac:dyDescent="0.2">
      <c r="A13" s="348">
        <v>5</v>
      </c>
      <c r="B13" s="348"/>
      <c r="C13" s="348"/>
      <c r="D13" s="349"/>
      <c r="E13" s="349"/>
      <c r="F13" s="349"/>
      <c r="G13" s="349"/>
      <c r="H13" s="349"/>
      <c r="I13" s="349"/>
      <c r="J13" s="349"/>
      <c r="K13" s="349"/>
    </row>
    <row r="14" spans="1:12" s="174" customFormat="1" ht="15" x14ac:dyDescent="0.2">
      <c r="A14" s="348">
        <v>6</v>
      </c>
      <c r="B14" s="348"/>
      <c r="C14" s="348"/>
      <c r="D14" s="349"/>
      <c r="E14" s="349"/>
      <c r="F14" s="349"/>
      <c r="G14" s="349"/>
      <c r="H14" s="349"/>
      <c r="I14" s="349"/>
      <c r="J14" s="349"/>
      <c r="K14" s="349"/>
    </row>
    <row r="15" spans="1:12" s="174" customFormat="1" ht="15" x14ac:dyDescent="0.2">
      <c r="A15" s="348">
        <v>7</v>
      </c>
      <c r="B15" s="348"/>
      <c r="C15" s="348"/>
      <c r="D15" s="349"/>
      <c r="E15" s="349"/>
      <c r="F15" s="349"/>
      <c r="G15" s="349"/>
      <c r="H15" s="349"/>
      <c r="I15" s="349"/>
      <c r="J15" s="349"/>
      <c r="K15" s="349"/>
    </row>
    <row r="16" spans="1:12" s="174" customFormat="1" ht="15" x14ac:dyDescent="0.2">
      <c r="A16" s="348">
        <v>8</v>
      </c>
      <c r="B16" s="348"/>
      <c r="C16" s="348"/>
      <c r="D16" s="349"/>
      <c r="E16" s="349"/>
      <c r="F16" s="349"/>
      <c r="G16" s="349"/>
      <c r="H16" s="349"/>
      <c r="I16" s="349"/>
      <c r="J16" s="349"/>
      <c r="K16" s="349"/>
    </row>
    <row r="17" spans="1:11" s="174" customFormat="1" ht="15" x14ac:dyDescent="0.2">
      <c r="A17" s="348">
        <v>9</v>
      </c>
      <c r="B17" s="348"/>
      <c r="C17" s="348"/>
      <c r="D17" s="349"/>
      <c r="E17" s="349"/>
      <c r="F17" s="349"/>
      <c r="G17" s="349"/>
      <c r="H17" s="349"/>
      <c r="I17" s="349"/>
      <c r="J17" s="349"/>
      <c r="K17" s="349"/>
    </row>
    <row r="18" spans="1:11" s="174" customFormat="1" ht="15" x14ac:dyDescent="0.2">
      <c r="A18" s="348">
        <v>10</v>
      </c>
      <c r="B18" s="348"/>
      <c r="C18" s="348"/>
      <c r="D18" s="349"/>
      <c r="E18" s="349"/>
      <c r="F18" s="349"/>
      <c r="G18" s="349"/>
      <c r="H18" s="349"/>
      <c r="I18" s="349"/>
      <c r="J18" s="349"/>
      <c r="K18" s="349"/>
    </row>
    <row r="19" spans="1:11" s="174" customFormat="1" ht="15" x14ac:dyDescent="0.2">
      <c r="A19" s="348">
        <v>11</v>
      </c>
      <c r="B19" s="348"/>
      <c r="C19" s="348"/>
      <c r="D19" s="349"/>
      <c r="E19" s="349"/>
      <c r="F19" s="349"/>
      <c r="G19" s="349"/>
      <c r="H19" s="349"/>
      <c r="I19" s="349"/>
      <c r="J19" s="349"/>
      <c r="K19" s="349"/>
    </row>
    <row r="20" spans="1:11" s="174" customFormat="1" ht="15" x14ac:dyDescent="0.2">
      <c r="A20" s="348">
        <v>12</v>
      </c>
      <c r="B20" s="348"/>
      <c r="C20" s="348"/>
      <c r="D20" s="349"/>
      <c r="E20" s="349"/>
      <c r="F20" s="349"/>
      <c r="G20" s="349"/>
      <c r="H20" s="349"/>
      <c r="I20" s="349"/>
      <c r="J20" s="349"/>
      <c r="K20" s="349"/>
    </row>
    <row r="21" spans="1:11" s="174" customFormat="1" ht="15" x14ac:dyDescent="0.2">
      <c r="A21" s="348">
        <v>13</v>
      </c>
      <c r="B21" s="348"/>
      <c r="C21" s="348"/>
      <c r="D21" s="349"/>
      <c r="E21" s="349"/>
      <c r="F21" s="349"/>
      <c r="G21" s="349"/>
      <c r="H21" s="349"/>
      <c r="I21" s="349"/>
      <c r="J21" s="349"/>
      <c r="K21" s="349"/>
    </row>
    <row r="22" spans="1:11" s="174" customFormat="1" ht="15" x14ac:dyDescent="0.2">
      <c r="A22" s="348">
        <v>14</v>
      </c>
      <c r="B22" s="348"/>
      <c r="C22" s="348"/>
      <c r="D22" s="349"/>
      <c r="E22" s="349"/>
      <c r="F22" s="349"/>
      <c r="G22" s="349"/>
      <c r="H22" s="349"/>
      <c r="I22" s="349"/>
      <c r="J22" s="349"/>
      <c r="K22" s="349"/>
    </row>
    <row r="23" spans="1:11" s="174" customFormat="1" ht="15" x14ac:dyDescent="0.2">
      <c r="A23" s="348">
        <v>15</v>
      </c>
      <c r="B23" s="348"/>
      <c r="C23" s="348"/>
      <c r="D23" s="349"/>
      <c r="E23" s="349"/>
      <c r="F23" s="349"/>
      <c r="G23" s="349"/>
      <c r="H23" s="349"/>
      <c r="I23" s="349"/>
      <c r="J23" s="349"/>
      <c r="K23" s="349"/>
    </row>
    <row r="24" spans="1:11" s="174" customFormat="1" ht="15" x14ac:dyDescent="0.2">
      <c r="A24" s="348">
        <v>16</v>
      </c>
      <c r="B24" s="348"/>
      <c r="C24" s="348"/>
      <c r="D24" s="349"/>
      <c r="E24" s="349"/>
      <c r="F24" s="349"/>
      <c r="G24" s="349"/>
      <c r="H24" s="349"/>
      <c r="I24" s="349"/>
      <c r="J24" s="349"/>
      <c r="K24" s="349"/>
    </row>
    <row r="25" spans="1:11" s="174" customFormat="1" ht="15" x14ac:dyDescent="0.2">
      <c r="A25" s="348">
        <v>17</v>
      </c>
      <c r="B25" s="348"/>
      <c r="C25" s="348"/>
      <c r="D25" s="349"/>
      <c r="E25" s="349"/>
      <c r="F25" s="349"/>
      <c r="G25" s="349"/>
      <c r="H25" s="349"/>
      <c r="I25" s="349"/>
      <c r="J25" s="349"/>
      <c r="K25" s="349"/>
    </row>
    <row r="26" spans="1:11" s="174" customFormat="1" ht="15" x14ac:dyDescent="0.2">
      <c r="A26" s="348">
        <v>18</v>
      </c>
      <c r="B26" s="348"/>
      <c r="C26" s="348"/>
      <c r="D26" s="349"/>
      <c r="E26" s="349"/>
      <c r="F26" s="349"/>
      <c r="G26" s="349"/>
      <c r="H26" s="349"/>
      <c r="I26" s="349"/>
      <c r="J26" s="349"/>
      <c r="K26" s="349"/>
    </row>
    <row r="27" spans="1:11" s="174" customFormat="1" ht="15" x14ac:dyDescent="0.2">
      <c r="A27" s="348" t="s">
        <v>265</v>
      </c>
      <c r="B27" s="348"/>
      <c r="C27" s="348"/>
      <c r="D27" s="349"/>
      <c r="E27" s="349"/>
      <c r="F27" s="349"/>
      <c r="G27" s="349"/>
      <c r="H27" s="349"/>
      <c r="I27" s="349"/>
      <c r="J27" s="349"/>
      <c r="K27" s="349"/>
    </row>
    <row r="28" spans="1:11" x14ac:dyDescent="0.2">
      <c r="A28" s="353"/>
      <c r="B28" s="353"/>
      <c r="C28" s="353"/>
      <c r="D28" s="353"/>
      <c r="E28" s="353"/>
      <c r="F28" s="353"/>
      <c r="G28" s="353"/>
      <c r="H28" s="353"/>
      <c r="I28" s="353"/>
      <c r="J28" s="353"/>
      <c r="K28" s="353"/>
    </row>
    <row r="29" spans="1:11" x14ac:dyDescent="0.2">
      <c r="A29" s="353"/>
      <c r="B29" s="353"/>
      <c r="C29" s="353"/>
      <c r="D29" s="353"/>
      <c r="E29" s="353"/>
      <c r="F29" s="353"/>
      <c r="G29" s="353"/>
      <c r="H29" s="353"/>
      <c r="I29" s="353"/>
      <c r="J29" s="353"/>
      <c r="K29" s="353"/>
    </row>
    <row r="30" spans="1:11" x14ac:dyDescent="0.2">
      <c r="A30" s="354"/>
      <c r="B30" s="354"/>
      <c r="C30" s="354"/>
      <c r="D30" s="353"/>
      <c r="E30" s="353"/>
      <c r="F30" s="353"/>
      <c r="G30" s="353"/>
      <c r="H30" s="353"/>
      <c r="I30" s="353"/>
      <c r="J30" s="353"/>
      <c r="K30" s="353"/>
    </row>
    <row r="31" spans="1:11" ht="15" x14ac:dyDescent="0.3">
      <c r="A31" s="355"/>
      <c r="B31" s="355"/>
      <c r="C31" s="355"/>
      <c r="D31" s="356" t="s">
        <v>107</v>
      </c>
      <c r="E31" s="355"/>
      <c r="F31" s="355"/>
      <c r="G31" s="357"/>
      <c r="H31" s="355"/>
      <c r="I31" s="355"/>
      <c r="J31" s="355"/>
      <c r="K31" s="355"/>
    </row>
    <row r="32" spans="1:11" ht="15" x14ac:dyDescent="0.3">
      <c r="A32" s="355"/>
      <c r="B32" s="355"/>
      <c r="C32" s="355"/>
      <c r="D32" s="355"/>
      <c r="E32" s="358"/>
      <c r="F32" s="355"/>
      <c r="H32" s="358"/>
      <c r="I32" s="358"/>
      <c r="J32" s="359"/>
    </row>
    <row r="33" spans="4:9" ht="15" x14ac:dyDescent="0.3">
      <c r="D33" s="355"/>
      <c r="E33" s="360" t="s">
        <v>255</v>
      </c>
      <c r="F33" s="355"/>
      <c r="H33" s="361" t="s">
        <v>260</v>
      </c>
      <c r="I33" s="361"/>
    </row>
    <row r="34" spans="4:9" ht="15" x14ac:dyDescent="0.3">
      <c r="D34" s="355"/>
      <c r="E34" s="362" t="s">
        <v>138</v>
      </c>
      <c r="F34" s="355"/>
      <c r="H34" s="355" t="s">
        <v>256</v>
      </c>
      <c r="I34" s="355"/>
    </row>
    <row r="35" spans="4:9" ht="15" x14ac:dyDescent="0.3">
      <c r="D35" s="355"/>
      <c r="E35" s="362"/>
    </row>
  </sheetData>
  <dataValidations count="1">
    <dataValidation type="list" allowBlank="1" showInputMessage="1" showErrorMessage="1" sqref="B9:B27">
      <formula1>"იჯარა, საკუთრება"</formula1>
    </dataValidation>
  </dataValidations>
  <pageMargins left="0.19684820647419099" right="0.19684820647419099" top="0.19684820647419099" bottom="0.19684820647419099" header="0.15748031496063" footer="0.15748031496063"/>
  <pageSetup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I3" sqref="I3"/>
    </sheetView>
  </sheetViews>
  <sheetFormatPr defaultRowHeight="12.75" x14ac:dyDescent="0.2"/>
  <cols>
    <col min="1" max="1" width="11.7109375" style="160" customWidth="1"/>
    <col min="2" max="2" width="21.5703125" style="160" customWidth="1"/>
    <col min="3" max="3" width="19.140625" style="160" customWidth="1"/>
    <col min="4" max="4" width="23.7109375" style="160" customWidth="1"/>
    <col min="5" max="6" width="16.5703125" style="160" bestFit="1" customWidth="1"/>
    <col min="7" max="7" width="17" style="160" customWidth="1"/>
    <col min="8" max="8" width="19" style="160" customWidth="1"/>
    <col min="9" max="9" width="24.42578125" style="160" customWidth="1"/>
    <col min="10" max="16384" width="9.140625" style="160"/>
  </cols>
  <sheetData>
    <row r="1" spans="1:13" customFormat="1" ht="15" x14ac:dyDescent="0.2">
      <c r="A1" s="120" t="s">
        <v>418</v>
      </c>
      <c r="B1" s="121"/>
      <c r="C1" s="121"/>
      <c r="D1" s="121"/>
      <c r="E1" s="121"/>
      <c r="F1" s="121"/>
      <c r="G1" s="121"/>
      <c r="H1" s="127"/>
      <c r="I1" s="67" t="s">
        <v>109</v>
      </c>
    </row>
    <row r="2" spans="1:13" customFormat="1" ht="15" x14ac:dyDescent="0.3">
      <c r="A2" s="93" t="s">
        <v>139</v>
      </c>
      <c r="B2" s="121"/>
      <c r="C2" s="121"/>
      <c r="D2" s="121"/>
      <c r="E2" s="121"/>
      <c r="F2" s="121"/>
      <c r="G2" s="121"/>
      <c r="H2" s="127"/>
      <c r="I2" s="181" t="str">
        <f>'ფორმა N1'!L2</f>
        <v>01.01.2019-31.12.2019</v>
      </c>
    </row>
    <row r="3" spans="1:13" customFormat="1" ht="15" x14ac:dyDescent="0.2">
      <c r="A3" s="121"/>
      <c r="B3" s="121"/>
      <c r="C3" s="121"/>
      <c r="D3" s="121"/>
      <c r="E3" s="121"/>
      <c r="F3" s="121"/>
      <c r="G3" s="121"/>
      <c r="H3" s="124"/>
      <c r="I3" s="124"/>
      <c r="M3" s="160"/>
    </row>
    <row r="4" spans="1:13" customFormat="1" ht="15" x14ac:dyDescent="0.3">
      <c r="A4" s="65" t="str">
        <f>'ფორმა N2'!A4</f>
        <v>ანგარიშვალდებული პირის დასახელება:</v>
      </c>
      <c r="B4" s="65"/>
      <c r="C4" s="65"/>
      <c r="D4" s="121"/>
      <c r="E4" s="121"/>
      <c r="F4" s="121"/>
      <c r="G4" s="121"/>
      <c r="H4" s="121"/>
      <c r="I4" s="128"/>
    </row>
    <row r="5" spans="1:13" ht="15" x14ac:dyDescent="0.3">
      <c r="A5" s="183" t="str">
        <f>'ფორმა N1'!A5</f>
        <v>პ/გ ”საქართველოს რესპუბლიკური პარტია”</v>
      </c>
      <c r="B5" s="69"/>
      <c r="C5" s="69"/>
      <c r="D5" s="185"/>
      <c r="E5" s="185"/>
      <c r="F5" s="185"/>
      <c r="G5" s="185"/>
      <c r="H5" s="185"/>
      <c r="I5" s="184"/>
    </row>
    <row r="6" spans="1:13" customFormat="1" ht="13.5" x14ac:dyDescent="0.2">
      <c r="A6" s="125"/>
      <c r="B6" s="126"/>
      <c r="C6" s="126"/>
      <c r="D6" s="121"/>
      <c r="E6" s="121"/>
      <c r="F6" s="121"/>
      <c r="G6" s="121"/>
      <c r="H6" s="121"/>
      <c r="I6" s="121"/>
    </row>
    <row r="7" spans="1:13" customFormat="1" ht="60" x14ac:dyDescent="0.2">
      <c r="A7" s="129" t="s">
        <v>64</v>
      </c>
      <c r="B7" s="119" t="s">
        <v>358</v>
      </c>
      <c r="C7" s="119" t="s">
        <v>359</v>
      </c>
      <c r="D7" s="119" t="s">
        <v>364</v>
      </c>
      <c r="E7" s="119" t="s">
        <v>365</v>
      </c>
      <c r="F7" s="119" t="s">
        <v>360</v>
      </c>
      <c r="G7" s="119" t="s">
        <v>361</v>
      </c>
      <c r="H7" s="119" t="s">
        <v>372</v>
      </c>
      <c r="I7" s="119" t="s">
        <v>362</v>
      </c>
    </row>
    <row r="8" spans="1:13" customFormat="1" ht="15" x14ac:dyDescent="0.2">
      <c r="A8" s="118">
        <v>1</v>
      </c>
      <c r="B8" s="118">
        <v>2</v>
      </c>
      <c r="C8" s="119">
        <v>3</v>
      </c>
      <c r="D8" s="118">
        <v>6</v>
      </c>
      <c r="E8" s="119">
        <v>7</v>
      </c>
      <c r="F8" s="118">
        <v>8</v>
      </c>
      <c r="G8" s="118">
        <v>9</v>
      </c>
      <c r="H8" s="118">
        <v>10</v>
      </c>
      <c r="I8" s="119">
        <v>11</v>
      </c>
    </row>
    <row r="9" spans="1:13" customFormat="1" ht="15" x14ac:dyDescent="0.2">
      <c r="A9" s="60">
        <v>1</v>
      </c>
      <c r="B9" s="23"/>
      <c r="C9" s="23"/>
      <c r="D9" s="23"/>
      <c r="E9" s="23"/>
      <c r="F9" s="180"/>
      <c r="G9" s="180"/>
      <c r="H9" s="180"/>
      <c r="I9" s="23"/>
    </row>
    <row r="10" spans="1:13" customFormat="1" ht="15" x14ac:dyDescent="0.2">
      <c r="A10" s="60">
        <v>2</v>
      </c>
      <c r="B10" s="23"/>
      <c r="C10" s="23"/>
      <c r="D10" s="23"/>
      <c r="E10" s="23"/>
      <c r="F10" s="180"/>
      <c r="G10" s="180"/>
      <c r="H10" s="180"/>
      <c r="I10" s="23"/>
    </row>
    <row r="11" spans="1:13" customFormat="1" ht="15" x14ac:dyDescent="0.2">
      <c r="A11" s="60">
        <v>3</v>
      </c>
      <c r="B11" s="23"/>
      <c r="C11" s="23"/>
      <c r="D11" s="23"/>
      <c r="E11" s="23"/>
      <c r="F11" s="180"/>
      <c r="G11" s="180"/>
      <c r="H11" s="180"/>
      <c r="I11" s="23"/>
    </row>
    <row r="12" spans="1:13" customFormat="1" ht="15" x14ac:dyDescent="0.2">
      <c r="A12" s="60">
        <v>4</v>
      </c>
      <c r="B12" s="23"/>
      <c r="C12" s="23"/>
      <c r="D12" s="23"/>
      <c r="E12" s="23"/>
      <c r="F12" s="180"/>
      <c r="G12" s="180"/>
      <c r="H12" s="180"/>
      <c r="I12" s="23"/>
    </row>
    <row r="13" spans="1:13" customFormat="1" ht="15" x14ac:dyDescent="0.2">
      <c r="A13" s="60">
        <v>5</v>
      </c>
      <c r="B13" s="23"/>
      <c r="C13" s="23"/>
      <c r="D13" s="23"/>
      <c r="E13" s="23"/>
      <c r="F13" s="180"/>
      <c r="G13" s="180"/>
      <c r="H13" s="180"/>
      <c r="I13" s="23"/>
    </row>
    <row r="14" spans="1:13" customFormat="1" ht="15" x14ac:dyDescent="0.2">
      <c r="A14" s="60">
        <v>6</v>
      </c>
      <c r="B14" s="23"/>
      <c r="C14" s="23"/>
      <c r="D14" s="23"/>
      <c r="E14" s="23"/>
      <c r="F14" s="180"/>
      <c r="G14" s="180"/>
      <c r="H14" s="180"/>
      <c r="I14" s="23"/>
    </row>
    <row r="15" spans="1:13" customFormat="1" ht="15" x14ac:dyDescent="0.2">
      <c r="A15" s="60">
        <v>7</v>
      </c>
      <c r="B15" s="23"/>
      <c r="C15" s="23"/>
      <c r="D15" s="23"/>
      <c r="E15" s="23"/>
      <c r="F15" s="180"/>
      <c r="G15" s="180"/>
      <c r="H15" s="180"/>
      <c r="I15" s="23"/>
    </row>
    <row r="16" spans="1:13" customFormat="1" ht="15" x14ac:dyDescent="0.2">
      <c r="A16" s="60">
        <v>8</v>
      </c>
      <c r="B16" s="23"/>
      <c r="C16" s="23"/>
      <c r="D16" s="23"/>
      <c r="E16" s="23"/>
      <c r="F16" s="180"/>
      <c r="G16" s="180"/>
      <c r="H16" s="180"/>
      <c r="I16" s="23"/>
    </row>
    <row r="17" spans="1:9" customFormat="1" ht="15" x14ac:dyDescent="0.2">
      <c r="A17" s="60">
        <v>9</v>
      </c>
      <c r="B17" s="23"/>
      <c r="C17" s="23"/>
      <c r="D17" s="23"/>
      <c r="E17" s="23"/>
      <c r="F17" s="180"/>
      <c r="G17" s="180"/>
      <c r="H17" s="180"/>
      <c r="I17" s="23"/>
    </row>
    <row r="18" spans="1:9" customFormat="1" ht="15" x14ac:dyDescent="0.2">
      <c r="A18" s="60">
        <v>10</v>
      </c>
      <c r="B18" s="23"/>
      <c r="C18" s="23"/>
      <c r="D18" s="23"/>
      <c r="E18" s="23"/>
      <c r="F18" s="180"/>
      <c r="G18" s="180"/>
      <c r="H18" s="180"/>
      <c r="I18" s="23"/>
    </row>
    <row r="19" spans="1:9" customFormat="1" ht="15" x14ac:dyDescent="0.2">
      <c r="A19" s="60">
        <v>11</v>
      </c>
      <c r="B19" s="23"/>
      <c r="C19" s="23"/>
      <c r="D19" s="23"/>
      <c r="E19" s="23"/>
      <c r="F19" s="180"/>
      <c r="G19" s="180"/>
      <c r="H19" s="180"/>
      <c r="I19" s="23"/>
    </row>
    <row r="20" spans="1:9" customFormat="1" ht="15" x14ac:dyDescent="0.2">
      <c r="A20" s="60">
        <v>12</v>
      </c>
      <c r="B20" s="23"/>
      <c r="C20" s="23"/>
      <c r="D20" s="23"/>
      <c r="E20" s="23"/>
      <c r="F20" s="180"/>
      <c r="G20" s="180"/>
      <c r="H20" s="180"/>
      <c r="I20" s="23"/>
    </row>
    <row r="21" spans="1:9" customFormat="1" ht="15" x14ac:dyDescent="0.2">
      <c r="A21" s="60">
        <v>13</v>
      </c>
      <c r="B21" s="23"/>
      <c r="C21" s="23"/>
      <c r="D21" s="23"/>
      <c r="E21" s="23"/>
      <c r="F21" s="180"/>
      <c r="G21" s="180"/>
      <c r="H21" s="180"/>
      <c r="I21" s="23"/>
    </row>
    <row r="22" spans="1:9" customFormat="1" ht="15" x14ac:dyDescent="0.2">
      <c r="A22" s="60">
        <v>14</v>
      </c>
      <c r="B22" s="23"/>
      <c r="C22" s="23"/>
      <c r="D22" s="23"/>
      <c r="E22" s="23"/>
      <c r="F22" s="180"/>
      <c r="G22" s="180"/>
      <c r="H22" s="180"/>
      <c r="I22" s="23"/>
    </row>
    <row r="23" spans="1:9" customFormat="1" ht="15" x14ac:dyDescent="0.2">
      <c r="A23" s="60">
        <v>15</v>
      </c>
      <c r="B23" s="23"/>
      <c r="C23" s="23"/>
      <c r="D23" s="23"/>
      <c r="E23" s="23"/>
      <c r="F23" s="180"/>
      <c r="G23" s="180"/>
      <c r="H23" s="180"/>
      <c r="I23" s="23"/>
    </row>
    <row r="24" spans="1:9" customFormat="1" ht="15" x14ac:dyDescent="0.2">
      <c r="A24" s="60">
        <v>16</v>
      </c>
      <c r="B24" s="23"/>
      <c r="C24" s="23"/>
      <c r="D24" s="23"/>
      <c r="E24" s="23"/>
      <c r="F24" s="180"/>
      <c r="G24" s="180"/>
      <c r="H24" s="180"/>
      <c r="I24" s="23"/>
    </row>
    <row r="25" spans="1:9" customFormat="1" ht="15" x14ac:dyDescent="0.2">
      <c r="A25" s="60">
        <v>17</v>
      </c>
      <c r="B25" s="23"/>
      <c r="C25" s="23"/>
      <c r="D25" s="23"/>
      <c r="E25" s="23"/>
      <c r="F25" s="180"/>
      <c r="G25" s="180"/>
      <c r="H25" s="180"/>
      <c r="I25" s="23"/>
    </row>
    <row r="26" spans="1:9" customFormat="1" ht="15" x14ac:dyDescent="0.2">
      <c r="A26" s="60">
        <v>18</v>
      </c>
      <c r="B26" s="23"/>
      <c r="C26" s="23"/>
      <c r="D26" s="23"/>
      <c r="E26" s="23"/>
      <c r="F26" s="180"/>
      <c r="G26" s="180"/>
      <c r="H26" s="180"/>
      <c r="I26" s="23"/>
    </row>
    <row r="27" spans="1:9" customFormat="1" ht="15" x14ac:dyDescent="0.2">
      <c r="A27" s="60" t="s">
        <v>265</v>
      </c>
      <c r="B27" s="23"/>
      <c r="C27" s="23"/>
      <c r="D27" s="23"/>
      <c r="E27" s="23"/>
      <c r="F27" s="180"/>
      <c r="G27" s="180"/>
      <c r="H27" s="180"/>
      <c r="I27" s="23"/>
    </row>
    <row r="28" spans="1:9" x14ac:dyDescent="0.2">
      <c r="A28" s="187"/>
      <c r="B28" s="187"/>
      <c r="C28" s="187"/>
      <c r="D28" s="187"/>
      <c r="E28" s="187"/>
      <c r="F28" s="187"/>
      <c r="G28" s="187"/>
      <c r="H28" s="187"/>
      <c r="I28" s="187"/>
    </row>
    <row r="29" spans="1:9" x14ac:dyDescent="0.2">
      <c r="A29" s="187"/>
      <c r="B29" s="187"/>
      <c r="C29" s="187"/>
      <c r="D29" s="187"/>
      <c r="E29" s="187"/>
      <c r="F29" s="187"/>
      <c r="G29" s="187"/>
      <c r="H29" s="187"/>
      <c r="I29" s="187"/>
    </row>
    <row r="30" spans="1:9" x14ac:dyDescent="0.2">
      <c r="A30" s="188"/>
      <c r="B30" s="187"/>
      <c r="C30" s="187"/>
      <c r="D30" s="187"/>
      <c r="E30" s="187"/>
      <c r="F30" s="187"/>
      <c r="G30" s="187"/>
      <c r="H30" s="187"/>
      <c r="I30" s="187"/>
    </row>
    <row r="31" spans="1:9" ht="15" x14ac:dyDescent="0.3">
      <c r="A31" s="159"/>
      <c r="B31" s="161" t="s">
        <v>107</v>
      </c>
      <c r="C31" s="159"/>
      <c r="D31" s="159"/>
      <c r="E31" s="162"/>
      <c r="F31" s="159"/>
      <c r="G31" s="159"/>
      <c r="H31" s="159"/>
      <c r="I31" s="159"/>
    </row>
    <row r="32" spans="1:9" ht="15" x14ac:dyDescent="0.3">
      <c r="A32" s="159"/>
      <c r="B32" s="159"/>
      <c r="C32" s="163"/>
      <c r="D32" s="159"/>
      <c r="F32" s="163"/>
      <c r="G32" s="193"/>
    </row>
    <row r="33" spans="2:6" ht="15" x14ac:dyDescent="0.3">
      <c r="B33" s="159"/>
      <c r="C33" s="165" t="s">
        <v>255</v>
      </c>
      <c r="D33" s="159"/>
      <c r="F33" s="166" t="s">
        <v>260</v>
      </c>
    </row>
    <row r="34" spans="2:6" ht="15" x14ac:dyDescent="0.3">
      <c r="B34" s="159"/>
      <c r="C34" s="167" t="s">
        <v>138</v>
      </c>
      <c r="D34" s="159"/>
      <c r="F34" s="159" t="s">
        <v>256</v>
      </c>
    </row>
    <row r="35" spans="2:6" ht="15" x14ac:dyDescent="0.3">
      <c r="B35" s="159"/>
      <c r="C35" s="167"/>
    </row>
  </sheetData>
  <pageMargins left="0.7" right="0.7" top="0.75" bottom="0.75" header="0.3" footer="0.3"/>
  <pageSetup scale="7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4"/>
  <sheetViews>
    <sheetView view="pageBreakPreview" zoomScale="80" zoomScaleNormal="100" zoomScaleSheetLayoutView="80" workbookViewId="0">
      <selection activeCell="H21" sqref="H21"/>
    </sheetView>
  </sheetViews>
  <sheetFormatPr defaultRowHeight="15" x14ac:dyDescent="0.3"/>
  <cols>
    <col min="1" max="1" width="10" style="378" customWidth="1"/>
    <col min="2" max="2" width="12.7109375" style="378" customWidth="1"/>
    <col min="3" max="3" width="29" style="378" customWidth="1"/>
    <col min="4" max="4" width="20" style="378" customWidth="1"/>
    <col min="5" max="5" width="19.5703125" style="378" customWidth="1"/>
    <col min="6" max="6" width="15.7109375" style="378" customWidth="1"/>
    <col min="7" max="7" width="15.85546875" style="378" customWidth="1"/>
    <col min="8" max="8" width="15.42578125" style="378" customWidth="1"/>
    <col min="9" max="9" width="14.5703125" style="378" customWidth="1"/>
    <col min="10" max="10" width="14.7109375" style="378" customWidth="1"/>
    <col min="11" max="256" width="9.140625" style="378"/>
    <col min="257" max="257" width="10" style="378" customWidth="1"/>
    <col min="258" max="258" width="12.7109375" style="378" customWidth="1"/>
    <col min="259" max="259" width="60.85546875" style="378" customWidth="1"/>
    <col min="260" max="260" width="29" style="378" customWidth="1"/>
    <col min="261" max="261" width="28.7109375" style="378" customWidth="1"/>
    <col min="262" max="265" width="18.7109375" style="378" customWidth="1"/>
    <col min="266" max="266" width="14.7109375" style="378" customWidth="1"/>
    <col min="267" max="512" width="9.140625" style="378"/>
    <col min="513" max="513" width="10" style="378" customWidth="1"/>
    <col min="514" max="514" width="12.7109375" style="378" customWidth="1"/>
    <col min="515" max="515" width="60.85546875" style="378" customWidth="1"/>
    <col min="516" max="516" width="29" style="378" customWidth="1"/>
    <col min="517" max="517" width="28.7109375" style="378" customWidth="1"/>
    <col min="518" max="521" width="18.7109375" style="378" customWidth="1"/>
    <col min="522" max="522" width="14.7109375" style="378" customWidth="1"/>
    <col min="523" max="768" width="9.140625" style="378"/>
    <col min="769" max="769" width="10" style="378" customWidth="1"/>
    <col min="770" max="770" width="12.7109375" style="378" customWidth="1"/>
    <col min="771" max="771" width="60.85546875" style="378" customWidth="1"/>
    <col min="772" max="772" width="29" style="378" customWidth="1"/>
    <col min="773" max="773" width="28.7109375" style="378" customWidth="1"/>
    <col min="774" max="777" width="18.7109375" style="378" customWidth="1"/>
    <col min="778" max="778" width="14.7109375" style="378" customWidth="1"/>
    <col min="779" max="1024" width="9.140625" style="378"/>
    <col min="1025" max="1025" width="10" style="378" customWidth="1"/>
    <col min="1026" max="1026" width="12.7109375" style="378" customWidth="1"/>
    <col min="1027" max="1027" width="60.85546875" style="378" customWidth="1"/>
    <col min="1028" max="1028" width="29" style="378" customWidth="1"/>
    <col min="1029" max="1029" width="28.7109375" style="378" customWidth="1"/>
    <col min="1030" max="1033" width="18.7109375" style="378" customWidth="1"/>
    <col min="1034" max="1034" width="14.7109375" style="378" customWidth="1"/>
    <col min="1035" max="1280" width="9.140625" style="378"/>
    <col min="1281" max="1281" width="10" style="378" customWidth="1"/>
    <col min="1282" max="1282" width="12.7109375" style="378" customWidth="1"/>
    <col min="1283" max="1283" width="60.85546875" style="378" customWidth="1"/>
    <col min="1284" max="1284" width="29" style="378" customWidth="1"/>
    <col min="1285" max="1285" width="28.7109375" style="378" customWidth="1"/>
    <col min="1286" max="1289" width="18.7109375" style="378" customWidth="1"/>
    <col min="1290" max="1290" width="14.7109375" style="378" customWidth="1"/>
    <col min="1291" max="1536" width="9.140625" style="378"/>
    <col min="1537" max="1537" width="10" style="378" customWidth="1"/>
    <col min="1538" max="1538" width="12.7109375" style="378" customWidth="1"/>
    <col min="1539" max="1539" width="60.85546875" style="378" customWidth="1"/>
    <col min="1540" max="1540" width="29" style="378" customWidth="1"/>
    <col min="1541" max="1541" width="28.7109375" style="378" customWidth="1"/>
    <col min="1542" max="1545" width="18.7109375" style="378" customWidth="1"/>
    <col min="1546" max="1546" width="14.7109375" style="378" customWidth="1"/>
    <col min="1547" max="1792" width="9.140625" style="378"/>
    <col min="1793" max="1793" width="10" style="378" customWidth="1"/>
    <col min="1794" max="1794" width="12.7109375" style="378" customWidth="1"/>
    <col min="1795" max="1795" width="60.85546875" style="378" customWidth="1"/>
    <col min="1796" max="1796" width="29" style="378" customWidth="1"/>
    <col min="1797" max="1797" width="28.7109375" style="378" customWidth="1"/>
    <col min="1798" max="1801" width="18.7109375" style="378" customWidth="1"/>
    <col min="1802" max="1802" width="14.7109375" style="378" customWidth="1"/>
    <col min="1803" max="2048" width="9.140625" style="378"/>
    <col min="2049" max="2049" width="10" style="378" customWidth="1"/>
    <col min="2050" max="2050" width="12.7109375" style="378" customWidth="1"/>
    <col min="2051" max="2051" width="60.85546875" style="378" customWidth="1"/>
    <col min="2052" max="2052" width="29" style="378" customWidth="1"/>
    <col min="2053" max="2053" width="28.7109375" style="378" customWidth="1"/>
    <col min="2054" max="2057" width="18.7109375" style="378" customWidth="1"/>
    <col min="2058" max="2058" width="14.7109375" style="378" customWidth="1"/>
    <col min="2059" max="2304" width="9.140625" style="378"/>
    <col min="2305" max="2305" width="10" style="378" customWidth="1"/>
    <col min="2306" max="2306" width="12.7109375" style="378" customWidth="1"/>
    <col min="2307" max="2307" width="60.85546875" style="378" customWidth="1"/>
    <col min="2308" max="2308" width="29" style="378" customWidth="1"/>
    <col min="2309" max="2309" width="28.7109375" style="378" customWidth="1"/>
    <col min="2310" max="2313" width="18.7109375" style="378" customWidth="1"/>
    <col min="2314" max="2314" width="14.7109375" style="378" customWidth="1"/>
    <col min="2315" max="2560" width="9.140625" style="378"/>
    <col min="2561" max="2561" width="10" style="378" customWidth="1"/>
    <col min="2562" max="2562" width="12.7109375" style="378" customWidth="1"/>
    <col min="2563" max="2563" width="60.85546875" style="378" customWidth="1"/>
    <col min="2564" max="2564" width="29" style="378" customWidth="1"/>
    <col min="2565" max="2565" width="28.7109375" style="378" customWidth="1"/>
    <col min="2566" max="2569" width="18.7109375" style="378" customWidth="1"/>
    <col min="2570" max="2570" width="14.7109375" style="378" customWidth="1"/>
    <col min="2571" max="2816" width="9.140625" style="378"/>
    <col min="2817" max="2817" width="10" style="378" customWidth="1"/>
    <col min="2818" max="2818" width="12.7109375" style="378" customWidth="1"/>
    <col min="2819" max="2819" width="60.85546875" style="378" customWidth="1"/>
    <col min="2820" max="2820" width="29" style="378" customWidth="1"/>
    <col min="2821" max="2821" width="28.7109375" style="378" customWidth="1"/>
    <col min="2822" max="2825" width="18.7109375" style="378" customWidth="1"/>
    <col min="2826" max="2826" width="14.7109375" style="378" customWidth="1"/>
    <col min="2827" max="3072" width="9.140625" style="378"/>
    <col min="3073" max="3073" width="10" style="378" customWidth="1"/>
    <col min="3074" max="3074" width="12.7109375" style="378" customWidth="1"/>
    <col min="3075" max="3075" width="60.85546875" style="378" customWidth="1"/>
    <col min="3076" max="3076" width="29" style="378" customWidth="1"/>
    <col min="3077" max="3077" width="28.7109375" style="378" customWidth="1"/>
    <col min="3078" max="3081" width="18.7109375" style="378" customWidth="1"/>
    <col min="3082" max="3082" width="14.7109375" style="378" customWidth="1"/>
    <col min="3083" max="3328" width="9.140625" style="378"/>
    <col min="3329" max="3329" width="10" style="378" customWidth="1"/>
    <col min="3330" max="3330" width="12.7109375" style="378" customWidth="1"/>
    <col min="3331" max="3331" width="60.85546875" style="378" customWidth="1"/>
    <col min="3332" max="3332" width="29" style="378" customWidth="1"/>
    <col min="3333" max="3333" width="28.7109375" style="378" customWidth="1"/>
    <col min="3334" max="3337" width="18.7109375" style="378" customWidth="1"/>
    <col min="3338" max="3338" width="14.7109375" style="378" customWidth="1"/>
    <col min="3339" max="3584" width="9.140625" style="378"/>
    <col min="3585" max="3585" width="10" style="378" customWidth="1"/>
    <col min="3586" max="3586" width="12.7109375" style="378" customWidth="1"/>
    <col min="3587" max="3587" width="60.85546875" style="378" customWidth="1"/>
    <col min="3588" max="3588" width="29" style="378" customWidth="1"/>
    <col min="3589" max="3589" width="28.7109375" style="378" customWidth="1"/>
    <col min="3590" max="3593" width="18.7109375" style="378" customWidth="1"/>
    <col min="3594" max="3594" width="14.7109375" style="378" customWidth="1"/>
    <col min="3595" max="3840" width="9.140625" style="378"/>
    <col min="3841" max="3841" width="10" style="378" customWidth="1"/>
    <col min="3842" max="3842" width="12.7109375" style="378" customWidth="1"/>
    <col min="3843" max="3843" width="60.85546875" style="378" customWidth="1"/>
    <col min="3844" max="3844" width="29" style="378" customWidth="1"/>
    <col min="3845" max="3845" width="28.7109375" style="378" customWidth="1"/>
    <col min="3846" max="3849" width="18.7109375" style="378" customWidth="1"/>
    <col min="3850" max="3850" width="14.7109375" style="378" customWidth="1"/>
    <col min="3851" max="4096" width="9.140625" style="378"/>
    <col min="4097" max="4097" width="10" style="378" customWidth="1"/>
    <col min="4098" max="4098" width="12.7109375" style="378" customWidth="1"/>
    <col min="4099" max="4099" width="60.85546875" style="378" customWidth="1"/>
    <col min="4100" max="4100" width="29" style="378" customWidth="1"/>
    <col min="4101" max="4101" width="28.7109375" style="378" customWidth="1"/>
    <col min="4102" max="4105" width="18.7109375" style="378" customWidth="1"/>
    <col min="4106" max="4106" width="14.7109375" style="378" customWidth="1"/>
    <col min="4107" max="4352" width="9.140625" style="378"/>
    <col min="4353" max="4353" width="10" style="378" customWidth="1"/>
    <col min="4354" max="4354" width="12.7109375" style="378" customWidth="1"/>
    <col min="4355" max="4355" width="60.85546875" style="378" customWidth="1"/>
    <col min="4356" max="4356" width="29" style="378" customWidth="1"/>
    <col min="4357" max="4357" width="28.7109375" style="378" customWidth="1"/>
    <col min="4358" max="4361" width="18.7109375" style="378" customWidth="1"/>
    <col min="4362" max="4362" width="14.7109375" style="378" customWidth="1"/>
    <col min="4363" max="4608" width="9.140625" style="378"/>
    <col min="4609" max="4609" width="10" style="378" customWidth="1"/>
    <col min="4610" max="4610" width="12.7109375" style="378" customWidth="1"/>
    <col min="4611" max="4611" width="60.85546875" style="378" customWidth="1"/>
    <col min="4612" max="4612" width="29" style="378" customWidth="1"/>
    <col min="4613" max="4613" width="28.7109375" style="378" customWidth="1"/>
    <col min="4614" max="4617" width="18.7109375" style="378" customWidth="1"/>
    <col min="4618" max="4618" width="14.7109375" style="378" customWidth="1"/>
    <col min="4619" max="4864" width="9.140625" style="378"/>
    <col min="4865" max="4865" width="10" style="378" customWidth="1"/>
    <col min="4866" max="4866" width="12.7109375" style="378" customWidth="1"/>
    <col min="4867" max="4867" width="60.85546875" style="378" customWidth="1"/>
    <col min="4868" max="4868" width="29" style="378" customWidth="1"/>
    <col min="4869" max="4869" width="28.7109375" style="378" customWidth="1"/>
    <col min="4870" max="4873" width="18.7109375" style="378" customWidth="1"/>
    <col min="4874" max="4874" width="14.7109375" style="378" customWidth="1"/>
    <col min="4875" max="5120" width="9.140625" style="378"/>
    <col min="5121" max="5121" width="10" style="378" customWidth="1"/>
    <col min="5122" max="5122" width="12.7109375" style="378" customWidth="1"/>
    <col min="5123" max="5123" width="60.85546875" style="378" customWidth="1"/>
    <col min="5124" max="5124" width="29" style="378" customWidth="1"/>
    <col min="5125" max="5125" width="28.7109375" style="378" customWidth="1"/>
    <col min="5126" max="5129" width="18.7109375" style="378" customWidth="1"/>
    <col min="5130" max="5130" width="14.7109375" style="378" customWidth="1"/>
    <col min="5131" max="5376" width="9.140625" style="378"/>
    <col min="5377" max="5377" width="10" style="378" customWidth="1"/>
    <col min="5378" max="5378" width="12.7109375" style="378" customWidth="1"/>
    <col min="5379" max="5379" width="60.85546875" style="378" customWidth="1"/>
    <col min="5380" max="5380" width="29" style="378" customWidth="1"/>
    <col min="5381" max="5381" width="28.7109375" style="378" customWidth="1"/>
    <col min="5382" max="5385" width="18.7109375" style="378" customWidth="1"/>
    <col min="5386" max="5386" width="14.7109375" style="378" customWidth="1"/>
    <col min="5387" max="5632" width="9.140625" style="378"/>
    <col min="5633" max="5633" width="10" style="378" customWidth="1"/>
    <col min="5634" max="5634" width="12.7109375" style="378" customWidth="1"/>
    <col min="5635" max="5635" width="60.85546875" style="378" customWidth="1"/>
    <col min="5636" max="5636" width="29" style="378" customWidth="1"/>
    <col min="5637" max="5637" width="28.7109375" style="378" customWidth="1"/>
    <col min="5638" max="5641" width="18.7109375" style="378" customWidth="1"/>
    <col min="5642" max="5642" width="14.7109375" style="378" customWidth="1"/>
    <col min="5643" max="5888" width="9.140625" style="378"/>
    <col min="5889" max="5889" width="10" style="378" customWidth="1"/>
    <col min="5890" max="5890" width="12.7109375" style="378" customWidth="1"/>
    <col min="5891" max="5891" width="60.85546875" style="378" customWidth="1"/>
    <col min="5892" max="5892" width="29" style="378" customWidth="1"/>
    <col min="5893" max="5893" width="28.7109375" style="378" customWidth="1"/>
    <col min="5894" max="5897" width="18.7109375" style="378" customWidth="1"/>
    <col min="5898" max="5898" width="14.7109375" style="378" customWidth="1"/>
    <col min="5899" max="6144" width="9.140625" style="378"/>
    <col min="6145" max="6145" width="10" style="378" customWidth="1"/>
    <col min="6146" max="6146" width="12.7109375" style="378" customWidth="1"/>
    <col min="6147" max="6147" width="60.85546875" style="378" customWidth="1"/>
    <col min="6148" max="6148" width="29" style="378" customWidth="1"/>
    <col min="6149" max="6149" width="28.7109375" style="378" customWidth="1"/>
    <col min="6150" max="6153" width="18.7109375" style="378" customWidth="1"/>
    <col min="6154" max="6154" width="14.7109375" style="378" customWidth="1"/>
    <col min="6155" max="6400" width="9.140625" style="378"/>
    <col min="6401" max="6401" width="10" style="378" customWidth="1"/>
    <col min="6402" max="6402" width="12.7109375" style="378" customWidth="1"/>
    <col min="6403" max="6403" width="60.85546875" style="378" customWidth="1"/>
    <col min="6404" max="6404" width="29" style="378" customWidth="1"/>
    <col min="6405" max="6405" width="28.7109375" style="378" customWidth="1"/>
    <col min="6406" max="6409" width="18.7109375" style="378" customWidth="1"/>
    <col min="6410" max="6410" width="14.7109375" style="378" customWidth="1"/>
    <col min="6411" max="6656" width="9.140625" style="378"/>
    <col min="6657" max="6657" width="10" style="378" customWidth="1"/>
    <col min="6658" max="6658" width="12.7109375" style="378" customWidth="1"/>
    <col min="6659" max="6659" width="60.85546875" style="378" customWidth="1"/>
    <col min="6660" max="6660" width="29" style="378" customWidth="1"/>
    <col min="6661" max="6661" width="28.7109375" style="378" customWidth="1"/>
    <col min="6662" max="6665" width="18.7109375" style="378" customWidth="1"/>
    <col min="6666" max="6666" width="14.7109375" style="378" customWidth="1"/>
    <col min="6667" max="6912" width="9.140625" style="378"/>
    <col min="6913" max="6913" width="10" style="378" customWidth="1"/>
    <col min="6914" max="6914" width="12.7109375" style="378" customWidth="1"/>
    <col min="6915" max="6915" width="60.85546875" style="378" customWidth="1"/>
    <col min="6916" max="6916" width="29" style="378" customWidth="1"/>
    <col min="6917" max="6917" width="28.7109375" style="378" customWidth="1"/>
    <col min="6918" max="6921" width="18.7109375" style="378" customWidth="1"/>
    <col min="6922" max="6922" width="14.7109375" style="378" customWidth="1"/>
    <col min="6923" max="7168" width="9.140625" style="378"/>
    <col min="7169" max="7169" width="10" style="378" customWidth="1"/>
    <col min="7170" max="7170" width="12.7109375" style="378" customWidth="1"/>
    <col min="7171" max="7171" width="60.85546875" style="378" customWidth="1"/>
    <col min="7172" max="7172" width="29" style="378" customWidth="1"/>
    <col min="7173" max="7173" width="28.7109375" style="378" customWidth="1"/>
    <col min="7174" max="7177" width="18.7109375" style="378" customWidth="1"/>
    <col min="7178" max="7178" width="14.7109375" style="378" customWidth="1"/>
    <col min="7179" max="7424" width="9.140625" style="378"/>
    <col min="7425" max="7425" width="10" style="378" customWidth="1"/>
    <col min="7426" max="7426" width="12.7109375" style="378" customWidth="1"/>
    <col min="7427" max="7427" width="60.85546875" style="378" customWidth="1"/>
    <col min="7428" max="7428" width="29" style="378" customWidth="1"/>
    <col min="7429" max="7429" width="28.7109375" style="378" customWidth="1"/>
    <col min="7430" max="7433" width="18.7109375" style="378" customWidth="1"/>
    <col min="7434" max="7434" width="14.7109375" style="378" customWidth="1"/>
    <col min="7435" max="7680" width="9.140625" style="378"/>
    <col min="7681" max="7681" width="10" style="378" customWidth="1"/>
    <col min="7682" max="7682" width="12.7109375" style="378" customWidth="1"/>
    <col min="7683" max="7683" width="60.85546875" style="378" customWidth="1"/>
    <col min="7684" max="7684" width="29" style="378" customWidth="1"/>
    <col min="7685" max="7685" width="28.7109375" style="378" customWidth="1"/>
    <col min="7686" max="7689" width="18.7109375" style="378" customWidth="1"/>
    <col min="7690" max="7690" width="14.7109375" style="378" customWidth="1"/>
    <col min="7691" max="7936" width="9.140625" style="378"/>
    <col min="7937" max="7937" width="10" style="378" customWidth="1"/>
    <col min="7938" max="7938" width="12.7109375" style="378" customWidth="1"/>
    <col min="7939" max="7939" width="60.85546875" style="378" customWidth="1"/>
    <col min="7940" max="7940" width="29" style="378" customWidth="1"/>
    <col min="7941" max="7941" width="28.7109375" style="378" customWidth="1"/>
    <col min="7942" max="7945" width="18.7109375" style="378" customWidth="1"/>
    <col min="7946" max="7946" width="14.7109375" style="378" customWidth="1"/>
    <col min="7947" max="8192" width="9.140625" style="378"/>
    <col min="8193" max="8193" width="10" style="378" customWidth="1"/>
    <col min="8194" max="8194" width="12.7109375" style="378" customWidth="1"/>
    <col min="8195" max="8195" width="60.85546875" style="378" customWidth="1"/>
    <col min="8196" max="8196" width="29" style="378" customWidth="1"/>
    <col min="8197" max="8197" width="28.7109375" style="378" customWidth="1"/>
    <col min="8198" max="8201" width="18.7109375" style="378" customWidth="1"/>
    <col min="8202" max="8202" width="14.7109375" style="378" customWidth="1"/>
    <col min="8203" max="8448" width="9.140625" style="378"/>
    <col min="8449" max="8449" width="10" style="378" customWidth="1"/>
    <col min="8450" max="8450" width="12.7109375" style="378" customWidth="1"/>
    <col min="8451" max="8451" width="60.85546875" style="378" customWidth="1"/>
    <col min="8452" max="8452" width="29" style="378" customWidth="1"/>
    <col min="8453" max="8453" width="28.7109375" style="378" customWidth="1"/>
    <col min="8454" max="8457" width="18.7109375" style="378" customWidth="1"/>
    <col min="8458" max="8458" width="14.7109375" style="378" customWidth="1"/>
    <col min="8459" max="8704" width="9.140625" style="378"/>
    <col min="8705" max="8705" width="10" style="378" customWidth="1"/>
    <col min="8706" max="8706" width="12.7109375" style="378" customWidth="1"/>
    <col min="8707" max="8707" width="60.85546875" style="378" customWidth="1"/>
    <col min="8708" max="8708" width="29" style="378" customWidth="1"/>
    <col min="8709" max="8709" width="28.7109375" style="378" customWidth="1"/>
    <col min="8710" max="8713" width="18.7109375" style="378" customWidth="1"/>
    <col min="8714" max="8714" width="14.7109375" style="378" customWidth="1"/>
    <col min="8715" max="8960" width="9.140625" style="378"/>
    <col min="8961" max="8961" width="10" style="378" customWidth="1"/>
    <col min="8962" max="8962" width="12.7109375" style="378" customWidth="1"/>
    <col min="8963" max="8963" width="60.85546875" style="378" customWidth="1"/>
    <col min="8964" max="8964" width="29" style="378" customWidth="1"/>
    <col min="8965" max="8965" width="28.7109375" style="378" customWidth="1"/>
    <col min="8966" max="8969" width="18.7109375" style="378" customWidth="1"/>
    <col min="8970" max="8970" width="14.7109375" style="378" customWidth="1"/>
    <col min="8971" max="9216" width="9.140625" style="378"/>
    <col min="9217" max="9217" width="10" style="378" customWidth="1"/>
    <col min="9218" max="9218" width="12.7109375" style="378" customWidth="1"/>
    <col min="9219" max="9219" width="60.85546875" style="378" customWidth="1"/>
    <col min="9220" max="9220" width="29" style="378" customWidth="1"/>
    <col min="9221" max="9221" width="28.7109375" style="378" customWidth="1"/>
    <col min="9222" max="9225" width="18.7109375" style="378" customWidth="1"/>
    <col min="9226" max="9226" width="14.7109375" style="378" customWidth="1"/>
    <col min="9227" max="9472" width="9.140625" style="378"/>
    <col min="9473" max="9473" width="10" style="378" customWidth="1"/>
    <col min="9474" max="9474" width="12.7109375" style="378" customWidth="1"/>
    <col min="9475" max="9475" width="60.85546875" style="378" customWidth="1"/>
    <col min="9476" max="9476" width="29" style="378" customWidth="1"/>
    <col min="9477" max="9477" width="28.7109375" style="378" customWidth="1"/>
    <col min="9478" max="9481" width="18.7109375" style="378" customWidth="1"/>
    <col min="9482" max="9482" width="14.7109375" style="378" customWidth="1"/>
    <col min="9483" max="9728" width="9.140625" style="378"/>
    <col min="9729" max="9729" width="10" style="378" customWidth="1"/>
    <col min="9730" max="9730" width="12.7109375" style="378" customWidth="1"/>
    <col min="9731" max="9731" width="60.85546875" style="378" customWidth="1"/>
    <col min="9732" max="9732" width="29" style="378" customWidth="1"/>
    <col min="9733" max="9733" width="28.7109375" style="378" customWidth="1"/>
    <col min="9734" max="9737" width="18.7109375" style="378" customWidth="1"/>
    <col min="9738" max="9738" width="14.7109375" style="378" customWidth="1"/>
    <col min="9739" max="9984" width="9.140625" style="378"/>
    <col min="9985" max="9985" width="10" style="378" customWidth="1"/>
    <col min="9986" max="9986" width="12.7109375" style="378" customWidth="1"/>
    <col min="9987" max="9987" width="60.85546875" style="378" customWidth="1"/>
    <col min="9988" max="9988" width="29" style="378" customWidth="1"/>
    <col min="9989" max="9989" width="28.7109375" style="378" customWidth="1"/>
    <col min="9990" max="9993" width="18.7109375" style="378" customWidth="1"/>
    <col min="9994" max="9994" width="14.7109375" style="378" customWidth="1"/>
    <col min="9995" max="10240" width="9.140625" style="378"/>
    <col min="10241" max="10241" width="10" style="378" customWidth="1"/>
    <col min="10242" max="10242" width="12.7109375" style="378" customWidth="1"/>
    <col min="10243" max="10243" width="60.85546875" style="378" customWidth="1"/>
    <col min="10244" max="10244" width="29" style="378" customWidth="1"/>
    <col min="10245" max="10245" width="28.7109375" style="378" customWidth="1"/>
    <col min="10246" max="10249" width="18.7109375" style="378" customWidth="1"/>
    <col min="10250" max="10250" width="14.7109375" style="378" customWidth="1"/>
    <col min="10251" max="10496" width="9.140625" style="378"/>
    <col min="10497" max="10497" width="10" style="378" customWidth="1"/>
    <col min="10498" max="10498" width="12.7109375" style="378" customWidth="1"/>
    <col min="10499" max="10499" width="60.85546875" style="378" customWidth="1"/>
    <col min="10500" max="10500" width="29" style="378" customWidth="1"/>
    <col min="10501" max="10501" width="28.7109375" style="378" customWidth="1"/>
    <col min="10502" max="10505" width="18.7109375" style="378" customWidth="1"/>
    <col min="10506" max="10506" width="14.7109375" style="378" customWidth="1"/>
    <col min="10507" max="10752" width="9.140625" style="378"/>
    <col min="10753" max="10753" width="10" style="378" customWidth="1"/>
    <col min="10754" max="10754" width="12.7109375" style="378" customWidth="1"/>
    <col min="10755" max="10755" width="60.85546875" style="378" customWidth="1"/>
    <col min="10756" max="10756" width="29" style="378" customWidth="1"/>
    <col min="10757" max="10757" width="28.7109375" style="378" customWidth="1"/>
    <col min="10758" max="10761" width="18.7109375" style="378" customWidth="1"/>
    <col min="10762" max="10762" width="14.7109375" style="378" customWidth="1"/>
    <col min="10763" max="11008" width="9.140625" style="378"/>
    <col min="11009" max="11009" width="10" style="378" customWidth="1"/>
    <col min="11010" max="11010" width="12.7109375" style="378" customWidth="1"/>
    <col min="11011" max="11011" width="60.85546875" style="378" customWidth="1"/>
    <col min="11012" max="11012" width="29" style="378" customWidth="1"/>
    <col min="11013" max="11013" width="28.7109375" style="378" customWidth="1"/>
    <col min="11014" max="11017" width="18.7109375" style="378" customWidth="1"/>
    <col min="11018" max="11018" width="14.7109375" style="378" customWidth="1"/>
    <col min="11019" max="11264" width="9.140625" style="378"/>
    <col min="11265" max="11265" width="10" style="378" customWidth="1"/>
    <col min="11266" max="11266" width="12.7109375" style="378" customWidth="1"/>
    <col min="11267" max="11267" width="60.85546875" style="378" customWidth="1"/>
    <col min="11268" max="11268" width="29" style="378" customWidth="1"/>
    <col min="11269" max="11269" width="28.7109375" style="378" customWidth="1"/>
    <col min="11270" max="11273" width="18.7109375" style="378" customWidth="1"/>
    <col min="11274" max="11274" width="14.7109375" style="378" customWidth="1"/>
    <col min="11275" max="11520" width="9.140625" style="378"/>
    <col min="11521" max="11521" width="10" style="378" customWidth="1"/>
    <col min="11522" max="11522" width="12.7109375" style="378" customWidth="1"/>
    <col min="11523" max="11523" width="60.85546875" style="378" customWidth="1"/>
    <col min="11524" max="11524" width="29" style="378" customWidth="1"/>
    <col min="11525" max="11525" width="28.7109375" style="378" customWidth="1"/>
    <col min="11526" max="11529" width="18.7109375" style="378" customWidth="1"/>
    <col min="11530" max="11530" width="14.7109375" style="378" customWidth="1"/>
    <col min="11531" max="11776" width="9.140625" style="378"/>
    <col min="11777" max="11777" width="10" style="378" customWidth="1"/>
    <col min="11778" max="11778" width="12.7109375" style="378" customWidth="1"/>
    <col min="11779" max="11779" width="60.85546875" style="378" customWidth="1"/>
    <col min="11780" max="11780" width="29" style="378" customWidth="1"/>
    <col min="11781" max="11781" width="28.7109375" style="378" customWidth="1"/>
    <col min="11782" max="11785" width="18.7109375" style="378" customWidth="1"/>
    <col min="11786" max="11786" width="14.7109375" style="378" customWidth="1"/>
    <col min="11787" max="12032" width="9.140625" style="378"/>
    <col min="12033" max="12033" width="10" style="378" customWidth="1"/>
    <col min="12034" max="12034" width="12.7109375" style="378" customWidth="1"/>
    <col min="12035" max="12035" width="60.85546875" style="378" customWidth="1"/>
    <col min="12036" max="12036" width="29" style="378" customWidth="1"/>
    <col min="12037" max="12037" width="28.7109375" style="378" customWidth="1"/>
    <col min="12038" max="12041" width="18.7109375" style="378" customWidth="1"/>
    <col min="12042" max="12042" width="14.7109375" style="378" customWidth="1"/>
    <col min="12043" max="12288" width="9.140625" style="378"/>
    <col min="12289" max="12289" width="10" style="378" customWidth="1"/>
    <col min="12290" max="12290" width="12.7109375" style="378" customWidth="1"/>
    <col min="12291" max="12291" width="60.85546875" style="378" customWidth="1"/>
    <col min="12292" max="12292" width="29" style="378" customWidth="1"/>
    <col min="12293" max="12293" width="28.7109375" style="378" customWidth="1"/>
    <col min="12294" max="12297" width="18.7109375" style="378" customWidth="1"/>
    <col min="12298" max="12298" width="14.7109375" style="378" customWidth="1"/>
    <col min="12299" max="12544" width="9.140625" style="378"/>
    <col min="12545" max="12545" width="10" style="378" customWidth="1"/>
    <col min="12546" max="12546" width="12.7109375" style="378" customWidth="1"/>
    <col min="12547" max="12547" width="60.85546875" style="378" customWidth="1"/>
    <col min="12548" max="12548" width="29" style="378" customWidth="1"/>
    <col min="12549" max="12549" width="28.7109375" style="378" customWidth="1"/>
    <col min="12550" max="12553" width="18.7109375" style="378" customWidth="1"/>
    <col min="12554" max="12554" width="14.7109375" style="378" customWidth="1"/>
    <col min="12555" max="12800" width="9.140625" style="378"/>
    <col min="12801" max="12801" width="10" style="378" customWidth="1"/>
    <col min="12802" max="12802" width="12.7109375" style="378" customWidth="1"/>
    <col min="12803" max="12803" width="60.85546875" style="378" customWidth="1"/>
    <col min="12804" max="12804" width="29" style="378" customWidth="1"/>
    <col min="12805" max="12805" width="28.7109375" style="378" customWidth="1"/>
    <col min="12806" max="12809" width="18.7109375" style="378" customWidth="1"/>
    <col min="12810" max="12810" width="14.7109375" style="378" customWidth="1"/>
    <col min="12811" max="13056" width="9.140625" style="378"/>
    <col min="13057" max="13057" width="10" style="378" customWidth="1"/>
    <col min="13058" max="13058" width="12.7109375" style="378" customWidth="1"/>
    <col min="13059" max="13059" width="60.85546875" style="378" customWidth="1"/>
    <col min="13060" max="13060" width="29" style="378" customWidth="1"/>
    <col min="13061" max="13061" width="28.7109375" style="378" customWidth="1"/>
    <col min="13062" max="13065" width="18.7109375" style="378" customWidth="1"/>
    <col min="13066" max="13066" width="14.7109375" style="378" customWidth="1"/>
    <col min="13067" max="13312" width="9.140625" style="378"/>
    <col min="13313" max="13313" width="10" style="378" customWidth="1"/>
    <col min="13314" max="13314" width="12.7109375" style="378" customWidth="1"/>
    <col min="13315" max="13315" width="60.85546875" style="378" customWidth="1"/>
    <col min="13316" max="13316" width="29" style="378" customWidth="1"/>
    <col min="13317" max="13317" width="28.7109375" style="378" customWidth="1"/>
    <col min="13318" max="13321" width="18.7109375" style="378" customWidth="1"/>
    <col min="13322" max="13322" width="14.7109375" style="378" customWidth="1"/>
    <col min="13323" max="13568" width="9.140625" style="378"/>
    <col min="13569" max="13569" width="10" style="378" customWidth="1"/>
    <col min="13570" max="13570" width="12.7109375" style="378" customWidth="1"/>
    <col min="13571" max="13571" width="60.85546875" style="378" customWidth="1"/>
    <col min="13572" max="13572" width="29" style="378" customWidth="1"/>
    <col min="13573" max="13573" width="28.7109375" style="378" customWidth="1"/>
    <col min="13574" max="13577" width="18.7109375" style="378" customWidth="1"/>
    <col min="13578" max="13578" width="14.7109375" style="378" customWidth="1"/>
    <col min="13579" max="13824" width="9.140625" style="378"/>
    <col min="13825" max="13825" width="10" style="378" customWidth="1"/>
    <col min="13826" max="13826" width="12.7109375" style="378" customWidth="1"/>
    <col min="13827" max="13827" width="60.85546875" style="378" customWidth="1"/>
    <col min="13828" max="13828" width="29" style="378" customWidth="1"/>
    <col min="13829" max="13829" width="28.7109375" style="378" customWidth="1"/>
    <col min="13830" max="13833" width="18.7109375" style="378" customWidth="1"/>
    <col min="13834" max="13834" width="14.7109375" style="378" customWidth="1"/>
    <col min="13835" max="14080" width="9.140625" style="378"/>
    <col min="14081" max="14081" width="10" style="378" customWidth="1"/>
    <col min="14082" max="14082" width="12.7109375" style="378" customWidth="1"/>
    <col min="14083" max="14083" width="60.85546875" style="378" customWidth="1"/>
    <col min="14084" max="14084" width="29" style="378" customWidth="1"/>
    <col min="14085" max="14085" width="28.7109375" style="378" customWidth="1"/>
    <col min="14086" max="14089" width="18.7109375" style="378" customWidth="1"/>
    <col min="14090" max="14090" width="14.7109375" style="378" customWidth="1"/>
    <col min="14091" max="14336" width="9.140625" style="378"/>
    <col min="14337" max="14337" width="10" style="378" customWidth="1"/>
    <col min="14338" max="14338" width="12.7109375" style="378" customWidth="1"/>
    <col min="14339" max="14339" width="60.85546875" style="378" customWidth="1"/>
    <col min="14340" max="14340" width="29" style="378" customWidth="1"/>
    <col min="14341" max="14341" width="28.7109375" style="378" customWidth="1"/>
    <col min="14342" max="14345" width="18.7109375" style="378" customWidth="1"/>
    <col min="14346" max="14346" width="14.7109375" style="378" customWidth="1"/>
    <col min="14347" max="14592" width="9.140625" style="378"/>
    <col min="14593" max="14593" width="10" style="378" customWidth="1"/>
    <col min="14594" max="14594" width="12.7109375" style="378" customWidth="1"/>
    <col min="14595" max="14595" width="60.85546875" style="378" customWidth="1"/>
    <col min="14596" max="14596" width="29" style="378" customWidth="1"/>
    <col min="14597" max="14597" width="28.7109375" style="378" customWidth="1"/>
    <col min="14598" max="14601" width="18.7109375" style="378" customWidth="1"/>
    <col min="14602" max="14602" width="14.7109375" style="378" customWidth="1"/>
    <col min="14603" max="14848" width="9.140625" style="378"/>
    <col min="14849" max="14849" width="10" style="378" customWidth="1"/>
    <col min="14850" max="14850" width="12.7109375" style="378" customWidth="1"/>
    <col min="14851" max="14851" width="60.85546875" style="378" customWidth="1"/>
    <col min="14852" max="14852" width="29" style="378" customWidth="1"/>
    <col min="14853" max="14853" width="28.7109375" style="378" customWidth="1"/>
    <col min="14854" max="14857" width="18.7109375" style="378" customWidth="1"/>
    <col min="14858" max="14858" width="14.7109375" style="378" customWidth="1"/>
    <col min="14859" max="15104" width="9.140625" style="378"/>
    <col min="15105" max="15105" width="10" style="378" customWidth="1"/>
    <col min="15106" max="15106" width="12.7109375" style="378" customWidth="1"/>
    <col min="15107" max="15107" width="60.85546875" style="378" customWidth="1"/>
    <col min="15108" max="15108" width="29" style="378" customWidth="1"/>
    <col min="15109" max="15109" width="28.7109375" style="378" customWidth="1"/>
    <col min="15110" max="15113" width="18.7109375" style="378" customWidth="1"/>
    <col min="15114" max="15114" width="14.7109375" style="378" customWidth="1"/>
    <col min="15115" max="15360" width="9.140625" style="378"/>
    <col min="15361" max="15361" width="10" style="378" customWidth="1"/>
    <col min="15362" max="15362" width="12.7109375" style="378" customWidth="1"/>
    <col min="15363" max="15363" width="60.85546875" style="378" customWidth="1"/>
    <col min="15364" max="15364" width="29" style="378" customWidth="1"/>
    <col min="15365" max="15365" width="28.7109375" style="378" customWidth="1"/>
    <col min="15366" max="15369" width="18.7109375" style="378" customWidth="1"/>
    <col min="15370" max="15370" width="14.7109375" style="378" customWidth="1"/>
    <col min="15371" max="15616" width="9.140625" style="378"/>
    <col min="15617" max="15617" width="10" style="378" customWidth="1"/>
    <col min="15618" max="15618" width="12.7109375" style="378" customWidth="1"/>
    <col min="15619" max="15619" width="60.85546875" style="378" customWidth="1"/>
    <col min="15620" max="15620" width="29" style="378" customWidth="1"/>
    <col min="15621" max="15621" width="28.7109375" style="378" customWidth="1"/>
    <col min="15622" max="15625" width="18.7109375" style="378" customWidth="1"/>
    <col min="15626" max="15626" width="14.7109375" style="378" customWidth="1"/>
    <col min="15627" max="15872" width="9.140625" style="378"/>
    <col min="15873" max="15873" width="10" style="378" customWidth="1"/>
    <col min="15874" max="15874" width="12.7109375" style="378" customWidth="1"/>
    <col min="15875" max="15875" width="60.85546875" style="378" customWidth="1"/>
    <col min="15876" max="15876" width="29" style="378" customWidth="1"/>
    <col min="15877" max="15877" width="28.7109375" style="378" customWidth="1"/>
    <col min="15878" max="15881" width="18.7109375" style="378" customWidth="1"/>
    <col min="15882" max="15882" width="14.7109375" style="378" customWidth="1"/>
    <col min="15883" max="16128" width="9.140625" style="378"/>
    <col min="16129" max="16129" width="10" style="378" customWidth="1"/>
    <col min="16130" max="16130" width="12.7109375" style="378" customWidth="1"/>
    <col min="16131" max="16131" width="60.85546875" style="378" customWidth="1"/>
    <col min="16132" max="16132" width="29" style="378" customWidth="1"/>
    <col min="16133" max="16133" width="28.7109375" style="378" customWidth="1"/>
    <col min="16134" max="16137" width="18.7109375" style="378" customWidth="1"/>
    <col min="16138" max="16138" width="14.7109375" style="378" customWidth="1"/>
    <col min="16139" max="16384" width="9.140625" style="378"/>
  </cols>
  <sheetData>
    <row r="1" spans="1:10" x14ac:dyDescent="0.3">
      <c r="A1" s="475" t="s">
        <v>377</v>
      </c>
      <c r="B1" s="102"/>
      <c r="C1" s="102"/>
      <c r="D1" s="102"/>
      <c r="E1" s="102"/>
      <c r="F1" s="102"/>
      <c r="G1" s="102"/>
      <c r="H1" s="506" t="s">
        <v>109</v>
      </c>
      <c r="I1" s="506"/>
      <c r="J1" s="142"/>
    </row>
    <row r="2" spans="1:10" x14ac:dyDescent="0.3">
      <c r="A2" s="102" t="s">
        <v>139</v>
      </c>
      <c r="B2" s="102"/>
      <c r="C2" s="102"/>
      <c r="D2" s="102"/>
      <c r="E2" s="102"/>
      <c r="F2" s="102"/>
      <c r="G2" s="102"/>
      <c r="H2" s="521" t="s">
        <v>505</v>
      </c>
      <c r="I2" s="521"/>
      <c r="J2" s="522"/>
    </row>
    <row r="3" spans="1:10" x14ac:dyDescent="0.3">
      <c r="A3" s="102"/>
      <c r="B3" s="102"/>
      <c r="C3" s="102"/>
      <c r="D3" s="102"/>
      <c r="E3" s="102"/>
      <c r="F3" s="102"/>
      <c r="G3" s="102"/>
      <c r="H3" s="102"/>
      <c r="I3" s="90"/>
      <c r="J3" s="142"/>
    </row>
    <row r="4" spans="1:10" x14ac:dyDescent="0.3">
      <c r="A4" s="339" t="str">
        <f>'[6]ფორმა N2'!A4</f>
        <v>ანგარიშვალდებული პირის დასახელება:</v>
      </c>
      <c r="B4" s="102"/>
      <c r="C4" s="102"/>
      <c r="D4" s="102"/>
      <c r="E4" s="102"/>
      <c r="F4" s="102"/>
      <c r="G4" s="102"/>
      <c r="H4" s="102"/>
      <c r="I4" s="102"/>
      <c r="J4" s="476"/>
    </row>
    <row r="5" spans="1:10" x14ac:dyDescent="0.3">
      <c r="A5" s="413" t="s">
        <v>504</v>
      </c>
      <c r="B5" s="477"/>
      <c r="C5" s="477"/>
      <c r="D5" s="477"/>
      <c r="E5" s="477"/>
      <c r="F5" s="477"/>
      <c r="G5" s="477"/>
      <c r="H5" s="477"/>
      <c r="I5" s="477"/>
      <c r="J5" s="476"/>
    </row>
    <row r="6" spans="1:10" x14ac:dyDescent="0.3">
      <c r="A6" s="339"/>
      <c r="B6" s="102"/>
      <c r="C6" s="102"/>
      <c r="D6" s="102"/>
      <c r="E6" s="102"/>
      <c r="F6" s="102"/>
      <c r="G6" s="102"/>
      <c r="H6" s="102"/>
      <c r="I6" s="102"/>
      <c r="J6" s="476"/>
    </row>
    <row r="7" spans="1:10" x14ac:dyDescent="0.3">
      <c r="A7" s="102"/>
      <c r="B7" s="102"/>
      <c r="C7" s="102"/>
      <c r="D7" s="102"/>
      <c r="E7" s="102"/>
      <c r="F7" s="102"/>
      <c r="G7" s="102"/>
      <c r="H7" s="102"/>
      <c r="I7" s="102"/>
      <c r="J7" s="130"/>
    </row>
    <row r="8" spans="1:10" ht="117" customHeight="1" x14ac:dyDescent="0.3">
      <c r="A8" s="478" t="s">
        <v>64</v>
      </c>
      <c r="B8" s="478" t="s">
        <v>355</v>
      </c>
      <c r="C8" s="479" t="s">
        <v>396</v>
      </c>
      <c r="D8" s="479" t="s">
        <v>397</v>
      </c>
      <c r="E8" s="479" t="s">
        <v>356</v>
      </c>
      <c r="F8" s="479" t="s">
        <v>369</v>
      </c>
      <c r="G8" s="479" t="s">
        <v>370</v>
      </c>
      <c r="H8" s="479" t="s">
        <v>401</v>
      </c>
      <c r="I8" s="479" t="s">
        <v>371</v>
      </c>
    </row>
    <row r="9" spans="1:10" x14ac:dyDescent="0.3">
      <c r="A9" s="478">
        <v>1</v>
      </c>
      <c r="B9" s="480"/>
      <c r="C9" s="481"/>
      <c r="D9" s="482"/>
      <c r="E9" s="483"/>
      <c r="F9" s="484"/>
      <c r="G9" s="484"/>
      <c r="H9" s="484"/>
      <c r="I9" s="484"/>
    </row>
    <row r="10" spans="1:10" x14ac:dyDescent="0.3">
      <c r="A10" s="478">
        <v>2</v>
      </c>
      <c r="B10" s="480"/>
      <c r="C10" s="481"/>
      <c r="D10" s="482"/>
      <c r="E10" s="483"/>
      <c r="F10" s="484"/>
      <c r="G10" s="484"/>
      <c r="H10" s="484"/>
      <c r="I10" s="484"/>
    </row>
    <row r="11" spans="1:10" x14ac:dyDescent="0.3">
      <c r="A11" s="478">
        <v>3</v>
      </c>
      <c r="B11" s="480"/>
      <c r="C11" s="481"/>
      <c r="D11" s="482"/>
      <c r="E11" s="483"/>
      <c r="F11" s="484"/>
      <c r="G11" s="484"/>
      <c r="H11" s="484"/>
      <c r="I11" s="484"/>
    </row>
    <row r="12" spans="1:10" x14ac:dyDescent="0.3">
      <c r="A12" s="478">
        <v>4</v>
      </c>
      <c r="B12" s="480"/>
      <c r="C12" s="481"/>
      <c r="D12" s="482"/>
      <c r="E12" s="483"/>
      <c r="F12" s="484"/>
      <c r="G12" s="484"/>
      <c r="H12" s="484"/>
      <c r="I12" s="484"/>
    </row>
    <row r="13" spans="1:10" ht="18.75" customHeight="1" x14ac:dyDescent="0.3">
      <c r="A13" s="485"/>
      <c r="B13" s="486"/>
      <c r="C13" s="487"/>
      <c r="D13" s="153"/>
      <c r="E13" s="152"/>
      <c r="F13" s="152"/>
      <c r="G13" s="214"/>
      <c r="H13" s="222" t="s">
        <v>390</v>
      </c>
      <c r="I13" s="488">
        <f>SUM(I9:I12)</f>
        <v>0</v>
      </c>
    </row>
    <row r="15" spans="1:10" x14ac:dyDescent="0.3">
      <c r="A15" s="378" t="s">
        <v>419</v>
      </c>
    </row>
    <row r="17" spans="1:12" x14ac:dyDescent="0.3">
      <c r="B17" s="489" t="s">
        <v>107</v>
      </c>
      <c r="F17" s="490"/>
    </row>
    <row r="18" spans="1:12" x14ac:dyDescent="0.3">
      <c r="F18" s="375"/>
      <c r="I18" s="375"/>
      <c r="J18" s="375"/>
      <c r="K18" s="375"/>
      <c r="L18" s="375"/>
    </row>
    <row r="19" spans="1:12" x14ac:dyDescent="0.3">
      <c r="C19" s="491"/>
      <c r="F19" s="491"/>
      <c r="G19" s="491"/>
      <c r="H19" s="377"/>
      <c r="I19" s="492"/>
      <c r="J19" s="375"/>
      <c r="K19" s="375"/>
      <c r="L19" s="375"/>
    </row>
    <row r="20" spans="1:12" x14ac:dyDescent="0.3">
      <c r="A20" s="375"/>
      <c r="C20" s="493" t="s">
        <v>255</v>
      </c>
      <c r="F20" s="377" t="s">
        <v>260</v>
      </c>
      <c r="G20" s="493"/>
      <c r="H20" s="493"/>
      <c r="I20" s="492"/>
      <c r="J20" s="375"/>
      <c r="K20" s="375"/>
      <c r="L20" s="375"/>
    </row>
    <row r="21" spans="1:12" x14ac:dyDescent="0.3">
      <c r="A21" s="375"/>
      <c r="C21" s="494" t="s">
        <v>138</v>
      </c>
      <c r="F21" s="378" t="s">
        <v>256</v>
      </c>
      <c r="I21" s="375"/>
      <c r="J21" s="375"/>
      <c r="K21" s="375"/>
      <c r="L21" s="375"/>
    </row>
    <row r="22" spans="1:12" ht="12" customHeight="1" x14ac:dyDescent="0.3"/>
    <row r="23" spans="1:12" ht="12" customHeight="1" x14ac:dyDescent="0.3"/>
    <row r="24" spans="1:12" ht="12" customHeight="1" x14ac:dyDescent="0.3"/>
  </sheetData>
  <mergeCells count="2">
    <mergeCell ref="H1:I1"/>
    <mergeCell ref="H2:J2"/>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dataValidations>
  <printOptions gridLines="1"/>
  <pageMargins left="0.7" right="0.7" top="0.75" bottom="0.75" header="0.3" footer="0.3"/>
  <pageSetup scale="7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election activeCell="C25" sqref="C25"/>
    </sheetView>
  </sheetViews>
  <sheetFormatPr defaultRowHeight="12.75" x14ac:dyDescent="0.2"/>
  <cols>
    <col min="1" max="1" width="7.28515625" style="174" customWidth="1"/>
    <col min="2" max="2" width="57.28515625" style="174" customWidth="1"/>
    <col min="3" max="3" width="24.140625" style="174" customWidth="1"/>
    <col min="4" max="16384" width="9.140625" style="174"/>
  </cols>
  <sheetData>
    <row r="1" spans="1:3" s="6" customFormat="1" ht="18.75" customHeight="1" x14ac:dyDescent="0.3">
      <c r="A1" s="529" t="s">
        <v>486</v>
      </c>
      <c r="B1" s="529"/>
      <c r="C1" s="329" t="s">
        <v>109</v>
      </c>
    </row>
    <row r="2" spans="1:3" s="6" customFormat="1" ht="15" x14ac:dyDescent="0.3">
      <c r="A2" s="529"/>
      <c r="B2" s="529"/>
      <c r="C2" s="326" t="str">
        <f>'ფორმა N1'!L2</f>
        <v>01.01.2019-31.12.2019</v>
      </c>
    </row>
    <row r="3" spans="1:3" s="6" customFormat="1" ht="15" x14ac:dyDescent="0.3">
      <c r="A3" s="363" t="s">
        <v>139</v>
      </c>
      <c r="B3" s="327"/>
      <c r="C3" s="328"/>
    </row>
    <row r="4" spans="1:3" s="6" customFormat="1" ht="15" x14ac:dyDescent="0.3">
      <c r="A4" s="102"/>
      <c r="B4" s="327"/>
      <c r="C4" s="328"/>
    </row>
    <row r="5" spans="1:3" s="21" customFormat="1" ht="15" x14ac:dyDescent="0.3">
      <c r="A5" s="530" t="s">
        <v>261</v>
      </c>
      <c r="B5" s="530"/>
      <c r="C5" s="102"/>
    </row>
    <row r="6" spans="1:3" s="21" customFormat="1" ht="15" x14ac:dyDescent="0.3">
      <c r="A6" s="531" t="str">
        <f>'ფორმა N1'!A5</f>
        <v>პ/გ ”საქართველოს რესპუბლიკური პარტია”</v>
      </c>
      <c r="B6" s="531"/>
      <c r="C6" s="102"/>
    </row>
    <row r="7" spans="1:3" x14ac:dyDescent="0.2">
      <c r="A7" s="364"/>
      <c r="B7" s="364"/>
      <c r="C7" s="364"/>
    </row>
    <row r="8" spans="1:3" x14ac:dyDescent="0.2">
      <c r="A8" s="364"/>
      <c r="B8" s="364"/>
      <c r="C8" s="364"/>
    </row>
    <row r="9" spans="1:3" ht="30" customHeight="1" x14ac:dyDescent="0.2">
      <c r="A9" s="365" t="s">
        <v>64</v>
      </c>
      <c r="B9" s="365" t="s">
        <v>11</v>
      </c>
      <c r="C9" s="366" t="s">
        <v>9</v>
      </c>
    </row>
    <row r="10" spans="1:3" ht="15" x14ac:dyDescent="0.3">
      <c r="A10" s="367">
        <v>1</v>
      </c>
      <c r="B10" s="368" t="s">
        <v>57</v>
      </c>
      <c r="C10" s="383">
        <v>0</v>
      </c>
    </row>
    <row r="11" spans="1:3" ht="15" x14ac:dyDescent="0.3">
      <c r="A11" s="370">
        <v>1.1000000000000001</v>
      </c>
      <c r="B11" s="368" t="s">
        <v>487</v>
      </c>
      <c r="C11" s="384">
        <v>0</v>
      </c>
    </row>
    <row r="12" spans="1:3" ht="15" x14ac:dyDescent="0.3">
      <c r="A12" s="371" t="s">
        <v>30</v>
      </c>
      <c r="B12" s="368" t="s">
        <v>488</v>
      </c>
      <c r="C12" s="384">
        <v>0</v>
      </c>
    </row>
    <row r="13" spans="1:3" ht="15" x14ac:dyDescent="0.3">
      <c r="A13" s="370">
        <v>1.2</v>
      </c>
      <c r="B13" s="368" t="s">
        <v>58</v>
      </c>
      <c r="C13" s="384">
        <v>0</v>
      </c>
    </row>
    <row r="14" spans="1:3" ht="15" x14ac:dyDescent="0.3">
      <c r="A14" s="370">
        <v>1.3</v>
      </c>
      <c r="B14" s="368" t="s">
        <v>489</v>
      </c>
      <c r="C14" s="384">
        <v>0</v>
      </c>
    </row>
    <row r="15" spans="1:3" ht="15" x14ac:dyDescent="0.2">
      <c r="A15" s="528"/>
      <c r="B15" s="528"/>
      <c r="C15" s="528"/>
    </row>
    <row r="16" spans="1:3" ht="30" customHeight="1" x14ac:dyDescent="0.2">
      <c r="A16" s="365" t="s">
        <v>64</v>
      </c>
      <c r="B16" s="365" t="s">
        <v>243</v>
      </c>
      <c r="C16" s="366" t="s">
        <v>67</v>
      </c>
    </row>
    <row r="17" spans="1:4" ht="15" x14ac:dyDescent="0.3">
      <c r="A17" s="367">
        <v>2</v>
      </c>
      <c r="B17" s="368" t="s">
        <v>490</v>
      </c>
      <c r="C17" s="369">
        <f>'ფორმა N2'!D9+'ფორმა N2'!C26+'ფორმა N3'!D9+'ფორმა N3'!C26</f>
        <v>85735.5</v>
      </c>
    </row>
    <row r="18" spans="1:4" ht="15" x14ac:dyDescent="0.3">
      <c r="A18" s="372">
        <v>2.1</v>
      </c>
      <c r="B18" s="368" t="s">
        <v>491</v>
      </c>
      <c r="C18" s="368">
        <f>'ფორმა N2'!D17+'ფორმა N3'!D17</f>
        <v>0</v>
      </c>
    </row>
    <row r="19" spans="1:4" ht="15" x14ac:dyDescent="0.3">
      <c r="A19" s="372">
        <v>2.2000000000000002</v>
      </c>
      <c r="B19" s="368" t="s">
        <v>492</v>
      </c>
      <c r="C19" s="368">
        <f>'ფორმა N2'!D18+'ფორმა N3'!D18</f>
        <v>0</v>
      </c>
    </row>
    <row r="20" spans="1:4" ht="15" x14ac:dyDescent="0.3">
      <c r="A20" s="372">
        <v>2.2999999999999998</v>
      </c>
      <c r="B20" s="368" t="s">
        <v>493</v>
      </c>
      <c r="C20" s="373">
        <f>SUM(C21:C25)</f>
        <v>275</v>
      </c>
    </row>
    <row r="21" spans="1:4" ht="15" x14ac:dyDescent="0.3">
      <c r="A21" s="371" t="s">
        <v>494</v>
      </c>
      <c r="B21" s="374" t="s">
        <v>495</v>
      </c>
      <c r="C21" s="368">
        <f>'ფორმა N2'!D13+'ფორმა N3'!D13</f>
        <v>0</v>
      </c>
    </row>
    <row r="22" spans="1:4" ht="15" x14ac:dyDescent="0.3">
      <c r="A22" s="371" t="s">
        <v>496</v>
      </c>
      <c r="B22" s="374" t="s">
        <v>497</v>
      </c>
      <c r="C22" s="368">
        <f>'ფორმა N2'!C27+'ფორმა N3'!C27</f>
        <v>0</v>
      </c>
    </row>
    <row r="23" spans="1:4" ht="15" x14ac:dyDescent="0.3">
      <c r="A23" s="371" t="s">
        <v>498</v>
      </c>
      <c r="B23" s="374" t="s">
        <v>499</v>
      </c>
      <c r="C23" s="368">
        <f>'ფორმა N2'!D14+'ფორმა N3'!D14</f>
        <v>0</v>
      </c>
    </row>
    <row r="24" spans="1:4" ht="15" x14ac:dyDescent="0.3">
      <c r="A24" s="371" t="s">
        <v>500</v>
      </c>
      <c r="B24" s="374" t="s">
        <v>501</v>
      </c>
      <c r="C24" s="368">
        <f>'ფორმა N2'!C31+'ფორმა N3'!C31</f>
        <v>0</v>
      </c>
    </row>
    <row r="25" spans="1:4" ht="15" x14ac:dyDescent="0.3">
      <c r="A25" s="371" t="s">
        <v>502</v>
      </c>
      <c r="B25" s="374" t="s">
        <v>503</v>
      </c>
      <c r="C25" s="368">
        <f>'ფორმა N2'!D11+'ფორმა N3'!D11</f>
        <v>275</v>
      </c>
    </row>
    <row r="26" spans="1:4" ht="15" x14ac:dyDescent="0.3">
      <c r="A26" s="381"/>
      <c r="B26" s="380"/>
      <c r="C26" s="379"/>
    </row>
    <row r="27" spans="1:4" ht="15" x14ac:dyDescent="0.3">
      <c r="A27" s="381"/>
      <c r="B27" s="380"/>
      <c r="C27" s="379"/>
    </row>
    <row r="28" spans="1:4" ht="15" x14ac:dyDescent="0.3">
      <c r="A28" s="21"/>
      <c r="B28" s="21"/>
      <c r="C28" s="21"/>
      <c r="D28" s="378"/>
    </row>
    <row r="29" spans="1:4" ht="15" x14ac:dyDescent="0.3">
      <c r="A29" s="172" t="s">
        <v>107</v>
      </c>
      <c r="B29" s="21"/>
      <c r="C29" s="21"/>
      <c r="D29" s="378"/>
    </row>
    <row r="30" spans="1:4" ht="15" x14ac:dyDescent="0.3">
      <c r="A30" s="21"/>
      <c r="B30" s="21"/>
      <c r="C30" s="21"/>
      <c r="D30" s="378"/>
    </row>
    <row r="31" spans="1:4" ht="15" x14ac:dyDescent="0.3">
      <c r="A31" s="21"/>
      <c r="B31" s="21"/>
      <c r="C31" s="21"/>
      <c r="D31" s="377"/>
    </row>
    <row r="32" spans="1:4" ht="15" x14ac:dyDescent="0.3">
      <c r="B32" s="172" t="s">
        <v>258</v>
      </c>
      <c r="C32" s="21"/>
      <c r="D32" s="377"/>
    </row>
    <row r="33" spans="2:4" ht="15" x14ac:dyDescent="0.3">
      <c r="B33" s="21" t="s">
        <v>257</v>
      </c>
      <c r="C33" s="21"/>
      <c r="D33" s="377"/>
    </row>
    <row r="34" spans="2:4" x14ac:dyDescent="0.2">
      <c r="B34" s="376" t="s">
        <v>138</v>
      </c>
      <c r="D34" s="375"/>
    </row>
  </sheetData>
  <mergeCells count="4">
    <mergeCell ref="A15:C15"/>
    <mergeCell ref="A1:B2"/>
    <mergeCell ref="A5:B5"/>
    <mergeCell ref="A6:B6"/>
  </mergeCells>
  <pageMargins left="0.7" right="0.7" top="0.75" bottom="0.75" header="0.3" footer="0.3"/>
  <pageSetup scale="92" orientation="portrait" r:id="rId1"/>
  <drawing r:id="rId2"/>
  <extLst>
    <ext xmlns:x14="http://schemas.microsoft.com/office/spreadsheetml/2009/9/main" uri="{CCE6A557-97BC-4b89-ADB6-D9C93CAAB3DF}">
      <x14:dataValidations xmlns:xm="http://schemas.microsoft.com/office/excel/2006/main" count="1">
        <x14:dataValidation type="custom" allowBlank="1" showInputMessage="1" showErrorMessage="1">
          <x14:formula1>
            <xm:f>'ფორმა N1'!A5</xm:f>
          </x14:formula1>
          <xm:sqref>A6:B6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218</v>
      </c>
      <c r="C1" t="s">
        <v>198</v>
      </c>
      <c r="E1" t="s">
        <v>225</v>
      </c>
      <c r="G1" t="s">
        <v>234</v>
      </c>
    </row>
    <row r="2" spans="1:7" ht="15" x14ac:dyDescent="0.2">
      <c r="A2" s="57">
        <v>40907</v>
      </c>
      <c r="C2" t="s">
        <v>199</v>
      </c>
      <c r="E2" t="s">
        <v>230</v>
      </c>
      <c r="G2" s="58" t="s">
        <v>235</v>
      </c>
    </row>
    <row r="3" spans="1:7" ht="15" x14ac:dyDescent="0.2">
      <c r="A3" s="57">
        <v>40908</v>
      </c>
      <c r="C3" t="s">
        <v>200</v>
      </c>
      <c r="E3" t="s">
        <v>231</v>
      </c>
      <c r="G3" s="58" t="s">
        <v>236</v>
      </c>
    </row>
    <row r="4" spans="1:7" ht="15" x14ac:dyDescent="0.2">
      <c r="A4" s="57">
        <v>40909</v>
      </c>
      <c r="C4" t="s">
        <v>201</v>
      </c>
      <c r="E4" t="s">
        <v>232</v>
      </c>
      <c r="G4" s="58" t="s">
        <v>237</v>
      </c>
    </row>
    <row r="5" spans="1:7" x14ac:dyDescent="0.2">
      <c r="A5" s="57">
        <v>40910</v>
      </c>
      <c r="C5" t="s">
        <v>202</v>
      </c>
      <c r="E5" t="s">
        <v>233</v>
      </c>
    </row>
    <row r="6" spans="1:7" x14ac:dyDescent="0.2">
      <c r="A6" s="57">
        <v>40911</v>
      </c>
      <c r="C6" t="s">
        <v>203</v>
      </c>
    </row>
    <row r="7" spans="1:7" x14ac:dyDescent="0.2">
      <c r="A7" s="57">
        <v>40912</v>
      </c>
      <c r="C7" t="s">
        <v>204</v>
      </c>
    </row>
    <row r="8" spans="1:7" x14ac:dyDescent="0.2">
      <c r="A8" s="57">
        <v>40913</v>
      </c>
      <c r="C8" t="s">
        <v>205</v>
      </c>
    </row>
    <row r="9" spans="1:7" x14ac:dyDescent="0.2">
      <c r="A9" s="57">
        <v>40914</v>
      </c>
      <c r="C9" t="s">
        <v>206</v>
      </c>
    </row>
    <row r="10" spans="1:7" x14ac:dyDescent="0.2">
      <c r="A10" s="57">
        <v>40915</v>
      </c>
      <c r="C10" t="s">
        <v>207</v>
      </c>
    </row>
    <row r="11" spans="1:7" x14ac:dyDescent="0.2">
      <c r="A11" s="57">
        <v>40916</v>
      </c>
      <c r="C11" t="s">
        <v>208</v>
      </c>
    </row>
    <row r="12" spans="1:7" x14ac:dyDescent="0.2">
      <c r="A12" s="57">
        <v>40917</v>
      </c>
      <c r="C12" t="s">
        <v>209</v>
      </c>
    </row>
    <row r="13" spans="1:7" x14ac:dyDescent="0.2">
      <c r="A13" s="57">
        <v>40918</v>
      </c>
      <c r="C13" t="s">
        <v>210</v>
      </c>
    </row>
    <row r="14" spans="1:7" x14ac:dyDescent="0.2">
      <c r="A14" s="57">
        <v>40919</v>
      </c>
      <c r="C14" t="s">
        <v>211</v>
      </c>
    </row>
    <row r="15" spans="1:7" x14ac:dyDescent="0.2">
      <c r="A15" s="57">
        <v>40920</v>
      </c>
      <c r="C15" t="s">
        <v>212</v>
      </c>
    </row>
    <row r="16" spans="1:7" x14ac:dyDescent="0.2">
      <c r="A16" s="57">
        <v>40921</v>
      </c>
      <c r="C16" t="s">
        <v>213</v>
      </c>
    </row>
    <row r="17" spans="1:3" x14ac:dyDescent="0.2">
      <c r="A17" s="57">
        <v>40922</v>
      </c>
      <c r="C17" t="s">
        <v>214</v>
      </c>
    </row>
    <row r="18" spans="1:3" x14ac:dyDescent="0.2">
      <c r="A18" s="57">
        <v>40923</v>
      </c>
      <c r="C18" t="s">
        <v>215</v>
      </c>
    </row>
    <row r="19" spans="1:3" x14ac:dyDescent="0.2">
      <c r="A19" s="57">
        <v>40924</v>
      </c>
      <c r="C19" t="s">
        <v>216</v>
      </c>
    </row>
    <row r="20" spans="1:3" x14ac:dyDescent="0.2">
      <c r="A20" s="57">
        <v>40925</v>
      </c>
      <c r="C20" t="s">
        <v>217</v>
      </c>
    </row>
    <row r="21" spans="1:3" x14ac:dyDescent="0.2">
      <c r="A21" s="57">
        <v>40926</v>
      </c>
    </row>
    <row r="22" spans="1:3" x14ac:dyDescent="0.2">
      <c r="A22" s="57">
        <v>40927</v>
      </c>
    </row>
    <row r="23" spans="1:3" x14ac:dyDescent="0.2">
      <c r="A23" s="57">
        <v>40928</v>
      </c>
    </row>
    <row r="24" spans="1:3" x14ac:dyDescent="0.2">
      <c r="A24" s="57">
        <v>40929</v>
      </c>
    </row>
    <row r="25" spans="1:3" x14ac:dyDescent="0.2">
      <c r="A25" s="57">
        <v>40930</v>
      </c>
    </row>
    <row r="26" spans="1:3" x14ac:dyDescent="0.2">
      <c r="A26" s="57">
        <v>40931</v>
      </c>
    </row>
    <row r="27" spans="1:3" x14ac:dyDescent="0.2">
      <c r="A27" s="57">
        <v>40932</v>
      </c>
    </row>
    <row r="28" spans="1:3" x14ac:dyDescent="0.2">
      <c r="A28" s="57">
        <v>40933</v>
      </c>
    </row>
    <row r="29" spans="1:3" x14ac:dyDescent="0.2">
      <c r="A29" s="57">
        <v>40934</v>
      </c>
    </row>
    <row r="30" spans="1:3" x14ac:dyDescent="0.2">
      <c r="A30" s="57">
        <v>40935</v>
      </c>
    </row>
    <row r="31" spans="1:3" x14ac:dyDescent="0.2">
      <c r="A31" s="57">
        <v>40936</v>
      </c>
    </row>
    <row r="32" spans="1:3" x14ac:dyDescent="0.2">
      <c r="A32" s="57">
        <v>40937</v>
      </c>
    </row>
    <row r="33" spans="1:1" x14ac:dyDescent="0.2">
      <c r="A33" s="57">
        <v>40938</v>
      </c>
    </row>
    <row r="34" spans="1:1" x14ac:dyDescent="0.2">
      <c r="A34" s="57">
        <v>40939</v>
      </c>
    </row>
    <row r="35" spans="1:1" x14ac:dyDescent="0.2">
      <c r="A35" s="57">
        <v>40941</v>
      </c>
    </row>
    <row r="36" spans="1:1" x14ac:dyDescent="0.2">
      <c r="A36" s="57">
        <v>40942</v>
      </c>
    </row>
    <row r="37" spans="1:1" x14ac:dyDescent="0.2">
      <c r="A37" s="57">
        <v>40943</v>
      </c>
    </row>
    <row r="38" spans="1:1" x14ac:dyDescent="0.2">
      <c r="A38" s="57">
        <v>40944</v>
      </c>
    </row>
    <row r="39" spans="1:1" x14ac:dyDescent="0.2">
      <c r="A39" s="57">
        <v>40945</v>
      </c>
    </row>
    <row r="40" spans="1:1" x14ac:dyDescent="0.2">
      <c r="A40" s="57">
        <v>40946</v>
      </c>
    </row>
    <row r="41" spans="1:1" x14ac:dyDescent="0.2">
      <c r="A41" s="57">
        <v>40947</v>
      </c>
    </row>
    <row r="42" spans="1:1" x14ac:dyDescent="0.2">
      <c r="A42" s="57">
        <v>40948</v>
      </c>
    </row>
    <row r="43" spans="1:1" x14ac:dyDescent="0.2">
      <c r="A43" s="57">
        <v>40949</v>
      </c>
    </row>
    <row r="44" spans="1:1" x14ac:dyDescent="0.2">
      <c r="A44" s="57">
        <v>40950</v>
      </c>
    </row>
    <row r="45" spans="1:1" x14ac:dyDescent="0.2">
      <c r="A45" s="57">
        <v>40951</v>
      </c>
    </row>
    <row r="46" spans="1:1" x14ac:dyDescent="0.2">
      <c r="A46" s="57">
        <v>40952</v>
      </c>
    </row>
    <row r="47" spans="1:1" x14ac:dyDescent="0.2">
      <c r="A47" s="57">
        <v>40953</v>
      </c>
    </row>
    <row r="48" spans="1:1" x14ac:dyDescent="0.2">
      <c r="A48" s="57">
        <v>40954</v>
      </c>
    </row>
    <row r="49" spans="1:1" x14ac:dyDescent="0.2">
      <c r="A49" s="57">
        <v>40955</v>
      </c>
    </row>
    <row r="50" spans="1:1" x14ac:dyDescent="0.2">
      <c r="A50" s="57">
        <v>40956</v>
      </c>
    </row>
    <row r="51" spans="1:1" x14ac:dyDescent="0.2">
      <c r="A51" s="57">
        <v>40957</v>
      </c>
    </row>
    <row r="52" spans="1:1" x14ac:dyDescent="0.2">
      <c r="A52" s="57">
        <v>40958</v>
      </c>
    </row>
    <row r="53" spans="1:1" x14ac:dyDescent="0.2">
      <c r="A53" s="57">
        <v>40959</v>
      </c>
    </row>
    <row r="54" spans="1:1" x14ac:dyDescent="0.2">
      <c r="A54" s="57">
        <v>40960</v>
      </c>
    </row>
    <row r="55" spans="1:1" x14ac:dyDescent="0.2">
      <c r="A55" s="57">
        <v>40961</v>
      </c>
    </row>
    <row r="56" spans="1:1" x14ac:dyDescent="0.2">
      <c r="A56" s="57">
        <v>40962</v>
      </c>
    </row>
    <row r="57" spans="1:1" x14ac:dyDescent="0.2">
      <c r="A57" s="57">
        <v>40963</v>
      </c>
    </row>
    <row r="58" spans="1:1" x14ac:dyDescent="0.2">
      <c r="A58" s="57">
        <v>40964</v>
      </c>
    </row>
    <row r="59" spans="1:1" x14ac:dyDescent="0.2">
      <c r="A59" s="57">
        <v>40965</v>
      </c>
    </row>
    <row r="60" spans="1:1" x14ac:dyDescent="0.2">
      <c r="A60" s="57">
        <v>40966</v>
      </c>
    </row>
    <row r="61" spans="1:1" x14ac:dyDescent="0.2">
      <c r="A61" s="57">
        <v>40967</v>
      </c>
    </row>
    <row r="62" spans="1:1" x14ac:dyDescent="0.2">
      <c r="A62" s="57">
        <v>40968</v>
      </c>
    </row>
    <row r="63" spans="1:1" x14ac:dyDescent="0.2">
      <c r="A63" s="57">
        <v>40969</v>
      </c>
    </row>
    <row r="64" spans="1:1" x14ac:dyDescent="0.2">
      <c r="A64" s="57">
        <v>40970</v>
      </c>
    </row>
    <row r="65" spans="1:1" x14ac:dyDescent="0.2">
      <c r="A65" s="57">
        <v>40971</v>
      </c>
    </row>
    <row r="66" spans="1:1" x14ac:dyDescent="0.2">
      <c r="A66" s="57">
        <v>40972</v>
      </c>
    </row>
    <row r="67" spans="1:1" x14ac:dyDescent="0.2">
      <c r="A67" s="57">
        <v>40973</v>
      </c>
    </row>
    <row r="68" spans="1:1" x14ac:dyDescent="0.2">
      <c r="A68" s="57">
        <v>40974</v>
      </c>
    </row>
    <row r="69" spans="1:1" x14ac:dyDescent="0.2">
      <c r="A69" s="57">
        <v>40975</v>
      </c>
    </row>
    <row r="70" spans="1:1" x14ac:dyDescent="0.2">
      <c r="A70" s="57">
        <v>40976</v>
      </c>
    </row>
    <row r="71" spans="1:1" x14ac:dyDescent="0.2">
      <c r="A71" s="57">
        <v>40977</v>
      </c>
    </row>
    <row r="72" spans="1:1" x14ac:dyDescent="0.2">
      <c r="A72" s="57">
        <v>40978</v>
      </c>
    </row>
    <row r="73" spans="1:1" x14ac:dyDescent="0.2">
      <c r="A73" s="57">
        <v>40979</v>
      </c>
    </row>
    <row r="74" spans="1:1" x14ac:dyDescent="0.2">
      <c r="A74" s="57">
        <v>40980</v>
      </c>
    </row>
    <row r="75" spans="1:1" x14ac:dyDescent="0.2">
      <c r="A75" s="57">
        <v>40981</v>
      </c>
    </row>
    <row r="76" spans="1:1" x14ac:dyDescent="0.2">
      <c r="A76" s="57">
        <v>40982</v>
      </c>
    </row>
    <row r="77" spans="1:1" x14ac:dyDescent="0.2">
      <c r="A77" s="57">
        <v>40983</v>
      </c>
    </row>
    <row r="78" spans="1:1" x14ac:dyDescent="0.2">
      <c r="A78" s="57">
        <v>40984</v>
      </c>
    </row>
    <row r="79" spans="1:1" x14ac:dyDescent="0.2">
      <c r="A79" s="57">
        <v>40985</v>
      </c>
    </row>
    <row r="80" spans="1:1" x14ac:dyDescent="0.2">
      <c r="A80" s="57">
        <v>40986</v>
      </c>
    </row>
    <row r="81" spans="1:1" x14ac:dyDescent="0.2">
      <c r="A81" s="57">
        <v>40987</v>
      </c>
    </row>
    <row r="82" spans="1:1" x14ac:dyDescent="0.2">
      <c r="A82" s="57">
        <v>40988</v>
      </c>
    </row>
    <row r="83" spans="1:1" x14ac:dyDescent="0.2">
      <c r="A83" s="57">
        <v>40989</v>
      </c>
    </row>
    <row r="84" spans="1:1" x14ac:dyDescent="0.2">
      <c r="A84" s="57">
        <v>40990</v>
      </c>
    </row>
    <row r="85" spans="1:1" x14ac:dyDescent="0.2">
      <c r="A85" s="57">
        <v>40991</v>
      </c>
    </row>
    <row r="86" spans="1:1" x14ac:dyDescent="0.2">
      <c r="A86" s="57">
        <v>40992</v>
      </c>
    </row>
    <row r="87" spans="1:1" x14ac:dyDescent="0.2">
      <c r="A87" s="57">
        <v>40993</v>
      </c>
    </row>
    <row r="88" spans="1:1" x14ac:dyDescent="0.2">
      <c r="A88" s="57">
        <v>40994</v>
      </c>
    </row>
    <row r="89" spans="1:1" x14ac:dyDescent="0.2">
      <c r="A89" s="57">
        <v>40995</v>
      </c>
    </row>
    <row r="90" spans="1:1" x14ac:dyDescent="0.2">
      <c r="A90" s="57">
        <v>40996</v>
      </c>
    </row>
    <row r="91" spans="1:1" x14ac:dyDescent="0.2">
      <c r="A91" s="57">
        <v>40997</v>
      </c>
    </row>
    <row r="92" spans="1:1" x14ac:dyDescent="0.2">
      <c r="A92" s="57">
        <v>40998</v>
      </c>
    </row>
    <row r="93" spans="1:1" x14ac:dyDescent="0.2">
      <c r="A93" s="57">
        <v>40999</v>
      </c>
    </row>
    <row r="94" spans="1:1" x14ac:dyDescent="0.2">
      <c r="A94" s="57">
        <v>41000</v>
      </c>
    </row>
    <row r="95" spans="1:1" x14ac:dyDescent="0.2">
      <c r="A95" s="57">
        <v>41001</v>
      </c>
    </row>
    <row r="96" spans="1:1" x14ac:dyDescent="0.2">
      <c r="A96" s="57">
        <v>41002</v>
      </c>
    </row>
    <row r="97" spans="1:1" x14ac:dyDescent="0.2">
      <c r="A97" s="57">
        <v>41003</v>
      </c>
    </row>
    <row r="98" spans="1:1" x14ac:dyDescent="0.2">
      <c r="A98" s="57">
        <v>41004</v>
      </c>
    </row>
    <row r="99" spans="1:1" x14ac:dyDescent="0.2">
      <c r="A99" s="57">
        <v>41005</v>
      </c>
    </row>
    <row r="100" spans="1:1" x14ac:dyDescent="0.2">
      <c r="A100" s="57">
        <v>41006</v>
      </c>
    </row>
    <row r="101" spans="1:1" x14ac:dyDescent="0.2">
      <c r="A101" s="57">
        <v>41007</v>
      </c>
    </row>
    <row r="102" spans="1:1" x14ac:dyDescent="0.2">
      <c r="A102" s="57">
        <v>41008</v>
      </c>
    </row>
    <row r="103" spans="1:1" x14ac:dyDescent="0.2">
      <c r="A103" s="57">
        <v>41009</v>
      </c>
    </row>
    <row r="104" spans="1:1" x14ac:dyDescent="0.2">
      <c r="A104" s="57">
        <v>41010</v>
      </c>
    </row>
    <row r="105" spans="1:1" x14ac:dyDescent="0.2">
      <c r="A105" s="57">
        <v>41011</v>
      </c>
    </row>
    <row r="106" spans="1:1" x14ac:dyDescent="0.2">
      <c r="A106" s="57">
        <v>41012</v>
      </c>
    </row>
    <row r="107" spans="1:1" x14ac:dyDescent="0.2">
      <c r="A107" s="57">
        <v>41013</v>
      </c>
    </row>
    <row r="108" spans="1:1" x14ac:dyDescent="0.2">
      <c r="A108" s="57">
        <v>41014</v>
      </c>
    </row>
    <row r="109" spans="1:1" x14ac:dyDescent="0.2">
      <c r="A109" s="57">
        <v>41015</v>
      </c>
    </row>
    <row r="110" spans="1:1" x14ac:dyDescent="0.2">
      <c r="A110" s="57">
        <v>41016</v>
      </c>
    </row>
    <row r="111" spans="1:1" x14ac:dyDescent="0.2">
      <c r="A111" s="57">
        <v>41017</v>
      </c>
    </row>
    <row r="112" spans="1:1" x14ac:dyDescent="0.2">
      <c r="A112" s="57">
        <v>41018</v>
      </c>
    </row>
    <row r="113" spans="1:1" x14ac:dyDescent="0.2">
      <c r="A113" s="57">
        <v>41019</v>
      </c>
    </row>
    <row r="114" spans="1:1" x14ac:dyDescent="0.2">
      <c r="A114" s="57">
        <v>41020</v>
      </c>
    </row>
    <row r="115" spans="1:1" x14ac:dyDescent="0.2">
      <c r="A115" s="57">
        <v>41021</v>
      </c>
    </row>
    <row r="116" spans="1:1" x14ac:dyDescent="0.2">
      <c r="A116" s="57">
        <v>41022</v>
      </c>
    </row>
    <row r="117" spans="1:1" x14ac:dyDescent="0.2">
      <c r="A117" s="57">
        <v>41023</v>
      </c>
    </row>
    <row r="118" spans="1:1" x14ac:dyDescent="0.2">
      <c r="A118" s="57">
        <v>41024</v>
      </c>
    </row>
    <row r="119" spans="1:1" x14ac:dyDescent="0.2">
      <c r="A119" s="57">
        <v>41025</v>
      </c>
    </row>
    <row r="120" spans="1:1" x14ac:dyDescent="0.2">
      <c r="A120" s="57">
        <v>41026</v>
      </c>
    </row>
    <row r="121" spans="1:1" x14ac:dyDescent="0.2">
      <c r="A121" s="57">
        <v>41027</v>
      </c>
    </row>
    <row r="122" spans="1:1" x14ac:dyDescent="0.2">
      <c r="A122" s="57">
        <v>41028</v>
      </c>
    </row>
    <row r="123" spans="1:1" x14ac:dyDescent="0.2">
      <c r="A123" s="57">
        <v>41029</v>
      </c>
    </row>
    <row r="124" spans="1:1" x14ac:dyDescent="0.2">
      <c r="A124" s="57">
        <v>41030</v>
      </c>
    </row>
    <row r="125" spans="1:1" x14ac:dyDescent="0.2">
      <c r="A125" s="57">
        <v>41031</v>
      </c>
    </row>
    <row r="126" spans="1:1" x14ac:dyDescent="0.2">
      <c r="A126" s="57">
        <v>41032</v>
      </c>
    </row>
    <row r="127" spans="1:1" x14ac:dyDescent="0.2">
      <c r="A127" s="57">
        <v>41033</v>
      </c>
    </row>
    <row r="128" spans="1:1" x14ac:dyDescent="0.2">
      <c r="A128" s="57">
        <v>41034</v>
      </c>
    </row>
    <row r="129" spans="1:1" x14ac:dyDescent="0.2">
      <c r="A129" s="57">
        <v>41035</v>
      </c>
    </row>
    <row r="130" spans="1:1" x14ac:dyDescent="0.2">
      <c r="A130" s="57">
        <v>41036</v>
      </c>
    </row>
    <row r="131" spans="1:1" x14ac:dyDescent="0.2">
      <c r="A131" s="57">
        <v>41037</v>
      </c>
    </row>
    <row r="132" spans="1:1" x14ac:dyDescent="0.2">
      <c r="A132" s="57">
        <v>41038</v>
      </c>
    </row>
    <row r="133" spans="1:1" x14ac:dyDescent="0.2">
      <c r="A133" s="57">
        <v>41039</v>
      </c>
    </row>
    <row r="134" spans="1:1" x14ac:dyDescent="0.2">
      <c r="A134" s="57">
        <v>41040</v>
      </c>
    </row>
    <row r="135" spans="1:1" x14ac:dyDescent="0.2">
      <c r="A135" s="57">
        <v>41041</v>
      </c>
    </row>
    <row r="136" spans="1:1" x14ac:dyDescent="0.2">
      <c r="A136" s="57">
        <v>41042</v>
      </c>
    </row>
    <row r="137" spans="1:1" x14ac:dyDescent="0.2">
      <c r="A137" s="57">
        <v>41043</v>
      </c>
    </row>
    <row r="138" spans="1:1" x14ac:dyDescent="0.2">
      <c r="A138" s="57">
        <v>41044</v>
      </c>
    </row>
    <row r="139" spans="1:1" x14ac:dyDescent="0.2">
      <c r="A139" s="57">
        <v>41045</v>
      </c>
    </row>
    <row r="140" spans="1:1" x14ac:dyDescent="0.2">
      <c r="A140" s="57">
        <v>41046</v>
      </c>
    </row>
    <row r="141" spans="1:1" x14ac:dyDescent="0.2">
      <c r="A141" s="57">
        <v>41047</v>
      </c>
    </row>
    <row r="142" spans="1:1" x14ac:dyDescent="0.2">
      <c r="A142" s="57">
        <v>41048</v>
      </c>
    </row>
    <row r="143" spans="1:1" x14ac:dyDescent="0.2">
      <c r="A143" s="57">
        <v>41049</v>
      </c>
    </row>
    <row r="144" spans="1:1" x14ac:dyDescent="0.2">
      <c r="A144" s="57">
        <v>41050</v>
      </c>
    </row>
    <row r="145" spans="1:1" x14ac:dyDescent="0.2">
      <c r="A145" s="57">
        <v>41051</v>
      </c>
    </row>
    <row r="146" spans="1:1" x14ac:dyDescent="0.2">
      <c r="A146" s="57">
        <v>41052</v>
      </c>
    </row>
    <row r="147" spans="1:1" x14ac:dyDescent="0.2">
      <c r="A147" s="57">
        <v>41053</v>
      </c>
    </row>
    <row r="148" spans="1:1" x14ac:dyDescent="0.2">
      <c r="A148" s="57">
        <v>41054</v>
      </c>
    </row>
    <row r="149" spans="1:1" x14ac:dyDescent="0.2">
      <c r="A149" s="57">
        <v>41055</v>
      </c>
    </row>
    <row r="150" spans="1:1" x14ac:dyDescent="0.2">
      <c r="A150" s="57">
        <v>41056</v>
      </c>
    </row>
    <row r="151" spans="1:1" x14ac:dyDescent="0.2">
      <c r="A151" s="57">
        <v>41057</v>
      </c>
    </row>
    <row r="152" spans="1:1" x14ac:dyDescent="0.2">
      <c r="A152" s="57">
        <v>41058</v>
      </c>
    </row>
    <row r="153" spans="1:1" x14ac:dyDescent="0.2">
      <c r="A153" s="57">
        <v>41059</v>
      </c>
    </row>
    <row r="154" spans="1:1" x14ac:dyDescent="0.2">
      <c r="A154" s="57">
        <v>41060</v>
      </c>
    </row>
    <row r="155" spans="1:1" x14ac:dyDescent="0.2">
      <c r="A155" s="57">
        <v>41061</v>
      </c>
    </row>
    <row r="156" spans="1:1" x14ac:dyDescent="0.2">
      <c r="A156" s="57">
        <v>41062</v>
      </c>
    </row>
    <row r="157" spans="1:1" x14ac:dyDescent="0.2">
      <c r="A157" s="57">
        <v>41063</v>
      </c>
    </row>
    <row r="158" spans="1:1" x14ac:dyDescent="0.2">
      <c r="A158" s="57">
        <v>41064</v>
      </c>
    </row>
    <row r="159" spans="1:1" x14ac:dyDescent="0.2">
      <c r="A159" s="57">
        <v>41065</v>
      </c>
    </row>
    <row r="160" spans="1:1" x14ac:dyDescent="0.2">
      <c r="A160" s="57">
        <v>41066</v>
      </c>
    </row>
    <row r="161" spans="1:1" x14ac:dyDescent="0.2">
      <c r="A161" s="57">
        <v>41067</v>
      </c>
    </row>
    <row r="162" spans="1:1" x14ac:dyDescent="0.2">
      <c r="A162" s="57">
        <v>41068</v>
      </c>
    </row>
    <row r="163" spans="1:1" x14ac:dyDescent="0.2">
      <c r="A163" s="57">
        <v>41069</v>
      </c>
    </row>
    <row r="164" spans="1:1" x14ac:dyDescent="0.2">
      <c r="A164" s="57">
        <v>41070</v>
      </c>
    </row>
    <row r="165" spans="1:1" x14ac:dyDescent="0.2">
      <c r="A165" s="57">
        <v>41071</v>
      </c>
    </row>
    <row r="166" spans="1:1" x14ac:dyDescent="0.2">
      <c r="A166" s="57">
        <v>41072</v>
      </c>
    </row>
    <row r="167" spans="1:1" x14ac:dyDescent="0.2">
      <c r="A167" s="57">
        <v>41073</v>
      </c>
    </row>
    <row r="168" spans="1:1" x14ac:dyDescent="0.2">
      <c r="A168" s="57">
        <v>41074</v>
      </c>
    </row>
    <row r="169" spans="1:1" x14ac:dyDescent="0.2">
      <c r="A169" s="57">
        <v>41075</v>
      </c>
    </row>
    <row r="170" spans="1:1" x14ac:dyDescent="0.2">
      <c r="A170" s="57">
        <v>41076</v>
      </c>
    </row>
    <row r="171" spans="1:1" x14ac:dyDescent="0.2">
      <c r="A171" s="57">
        <v>41077</v>
      </c>
    </row>
    <row r="172" spans="1:1" x14ac:dyDescent="0.2">
      <c r="A172" s="57">
        <v>41078</v>
      </c>
    </row>
    <row r="173" spans="1:1" x14ac:dyDescent="0.2">
      <c r="A173" s="57">
        <v>41079</v>
      </c>
    </row>
    <row r="174" spans="1:1" x14ac:dyDescent="0.2">
      <c r="A174" s="57">
        <v>41080</v>
      </c>
    </row>
    <row r="175" spans="1:1" x14ac:dyDescent="0.2">
      <c r="A175" s="57">
        <v>41081</v>
      </c>
    </row>
    <row r="176" spans="1:1" x14ac:dyDescent="0.2">
      <c r="A176" s="57">
        <v>41082</v>
      </c>
    </row>
    <row r="177" spans="1:1" x14ac:dyDescent="0.2">
      <c r="A177" s="57">
        <v>41083</v>
      </c>
    </row>
    <row r="178" spans="1:1" x14ac:dyDescent="0.2">
      <c r="A178" s="57">
        <v>41084</v>
      </c>
    </row>
    <row r="179" spans="1:1" x14ac:dyDescent="0.2">
      <c r="A179" s="57">
        <v>41085</v>
      </c>
    </row>
    <row r="180" spans="1:1" x14ac:dyDescent="0.2">
      <c r="A180" s="57">
        <v>41086</v>
      </c>
    </row>
    <row r="181" spans="1:1" x14ac:dyDescent="0.2">
      <c r="A181" s="57">
        <v>41087</v>
      </c>
    </row>
    <row r="182" spans="1:1" x14ac:dyDescent="0.2">
      <c r="A182" s="57">
        <v>41088</v>
      </c>
    </row>
    <row r="183" spans="1:1" x14ac:dyDescent="0.2">
      <c r="A183" s="57">
        <v>41089</v>
      </c>
    </row>
    <row r="184" spans="1:1" x14ac:dyDescent="0.2">
      <c r="A184" s="57">
        <v>41090</v>
      </c>
    </row>
    <row r="185" spans="1:1" x14ac:dyDescent="0.2">
      <c r="A185" s="57">
        <v>41091</v>
      </c>
    </row>
    <row r="186" spans="1:1" x14ac:dyDescent="0.2">
      <c r="A186" s="57">
        <v>41092</v>
      </c>
    </row>
    <row r="187" spans="1:1" x14ac:dyDescent="0.2">
      <c r="A187" s="57">
        <v>41093</v>
      </c>
    </row>
    <row r="188" spans="1:1" x14ac:dyDescent="0.2">
      <c r="A188" s="57">
        <v>41094</v>
      </c>
    </row>
    <row r="189" spans="1:1" x14ac:dyDescent="0.2">
      <c r="A189" s="57">
        <v>41095</v>
      </c>
    </row>
    <row r="190" spans="1:1" x14ac:dyDescent="0.2">
      <c r="A190" s="57">
        <v>41096</v>
      </c>
    </row>
    <row r="191" spans="1:1" x14ac:dyDescent="0.2">
      <c r="A191" s="57">
        <v>41097</v>
      </c>
    </row>
    <row r="192" spans="1:1" x14ac:dyDescent="0.2">
      <c r="A192" s="57">
        <v>41098</v>
      </c>
    </row>
    <row r="193" spans="1:1" x14ac:dyDescent="0.2">
      <c r="A193" s="57">
        <v>41099</v>
      </c>
    </row>
    <row r="194" spans="1:1" x14ac:dyDescent="0.2">
      <c r="A194" s="57">
        <v>41100</v>
      </c>
    </row>
    <row r="195" spans="1:1" x14ac:dyDescent="0.2">
      <c r="A195" s="57">
        <v>41101</v>
      </c>
    </row>
    <row r="196" spans="1:1" x14ac:dyDescent="0.2">
      <c r="A196" s="57">
        <v>41102</v>
      </c>
    </row>
    <row r="197" spans="1:1" x14ac:dyDescent="0.2">
      <c r="A197" s="57">
        <v>41103</v>
      </c>
    </row>
    <row r="198" spans="1:1" x14ac:dyDescent="0.2">
      <c r="A198" s="57">
        <v>41104</v>
      </c>
    </row>
    <row r="199" spans="1:1" x14ac:dyDescent="0.2">
      <c r="A199" s="57">
        <v>41105</v>
      </c>
    </row>
    <row r="200" spans="1:1" x14ac:dyDescent="0.2">
      <c r="A200" s="57">
        <v>41106</v>
      </c>
    </row>
    <row r="201" spans="1:1" x14ac:dyDescent="0.2">
      <c r="A201" s="57">
        <v>41107</v>
      </c>
    </row>
    <row r="202" spans="1:1" x14ac:dyDescent="0.2">
      <c r="A202" s="57">
        <v>41108</v>
      </c>
    </row>
    <row r="203" spans="1:1" x14ac:dyDescent="0.2">
      <c r="A203" s="57">
        <v>41109</v>
      </c>
    </row>
    <row r="204" spans="1:1" x14ac:dyDescent="0.2">
      <c r="A204" s="57">
        <v>41110</v>
      </c>
    </row>
    <row r="205" spans="1:1" x14ac:dyDescent="0.2">
      <c r="A205" s="57">
        <v>41111</v>
      </c>
    </row>
    <row r="206" spans="1:1" x14ac:dyDescent="0.2">
      <c r="A206" s="57">
        <v>41112</v>
      </c>
    </row>
    <row r="207" spans="1:1" x14ac:dyDescent="0.2">
      <c r="A207" s="57">
        <v>41113</v>
      </c>
    </row>
    <row r="208" spans="1:1" x14ac:dyDescent="0.2">
      <c r="A208" s="57">
        <v>41114</v>
      </c>
    </row>
    <row r="209" spans="1:1" x14ac:dyDescent="0.2">
      <c r="A209" s="57">
        <v>41115</v>
      </c>
    </row>
    <row r="210" spans="1:1" x14ac:dyDescent="0.2">
      <c r="A210" s="57">
        <v>41116</v>
      </c>
    </row>
    <row r="211" spans="1:1" x14ac:dyDescent="0.2">
      <c r="A211" s="57">
        <v>41117</v>
      </c>
    </row>
    <row r="212" spans="1:1" x14ac:dyDescent="0.2">
      <c r="A212" s="57">
        <v>41118</v>
      </c>
    </row>
    <row r="213" spans="1:1" x14ac:dyDescent="0.2">
      <c r="A213" s="57">
        <v>41119</v>
      </c>
    </row>
    <row r="214" spans="1:1" x14ac:dyDescent="0.2">
      <c r="A214" s="57">
        <v>41120</v>
      </c>
    </row>
    <row r="215" spans="1:1" x14ac:dyDescent="0.2">
      <c r="A215" s="57">
        <v>41121</v>
      </c>
    </row>
    <row r="216" spans="1:1" x14ac:dyDescent="0.2">
      <c r="A216" s="57">
        <v>41122</v>
      </c>
    </row>
    <row r="217" spans="1:1" x14ac:dyDescent="0.2">
      <c r="A217" s="57">
        <v>41123</v>
      </c>
    </row>
    <row r="218" spans="1:1" x14ac:dyDescent="0.2">
      <c r="A218" s="57">
        <v>41124</v>
      </c>
    </row>
    <row r="219" spans="1:1" x14ac:dyDescent="0.2">
      <c r="A219" s="57">
        <v>41125</v>
      </c>
    </row>
    <row r="220" spans="1:1" x14ac:dyDescent="0.2">
      <c r="A220" s="57">
        <v>41126</v>
      </c>
    </row>
    <row r="221" spans="1:1" x14ac:dyDescent="0.2">
      <c r="A221" s="57">
        <v>41127</v>
      </c>
    </row>
    <row r="222" spans="1:1" x14ac:dyDescent="0.2">
      <c r="A222" s="57">
        <v>41128</v>
      </c>
    </row>
    <row r="223" spans="1:1" x14ac:dyDescent="0.2">
      <c r="A223" s="57">
        <v>41129</v>
      </c>
    </row>
    <row r="224" spans="1:1" x14ac:dyDescent="0.2">
      <c r="A224" s="57">
        <v>41130</v>
      </c>
    </row>
    <row r="225" spans="1:1" x14ac:dyDescent="0.2">
      <c r="A225" s="57">
        <v>41131</v>
      </c>
    </row>
    <row r="226" spans="1:1" x14ac:dyDescent="0.2">
      <c r="A226" s="57">
        <v>41132</v>
      </c>
    </row>
    <row r="227" spans="1:1" x14ac:dyDescent="0.2">
      <c r="A227" s="57">
        <v>41133</v>
      </c>
    </row>
    <row r="228" spans="1:1" x14ac:dyDescent="0.2">
      <c r="A228" s="57">
        <v>41134</v>
      </c>
    </row>
    <row r="229" spans="1:1" x14ac:dyDescent="0.2">
      <c r="A229" s="57">
        <v>41135</v>
      </c>
    </row>
    <row r="230" spans="1:1" x14ac:dyDescent="0.2">
      <c r="A230" s="57">
        <v>41136</v>
      </c>
    </row>
    <row r="231" spans="1:1" x14ac:dyDescent="0.2">
      <c r="A231" s="57">
        <v>41137</v>
      </c>
    </row>
    <row r="232" spans="1:1" x14ac:dyDescent="0.2">
      <c r="A232" s="57">
        <v>41138</v>
      </c>
    </row>
    <row r="233" spans="1:1" x14ac:dyDescent="0.2">
      <c r="A233" s="57">
        <v>41139</v>
      </c>
    </row>
    <row r="234" spans="1:1" x14ac:dyDescent="0.2">
      <c r="A234" s="57">
        <v>41140</v>
      </c>
    </row>
    <row r="235" spans="1:1" x14ac:dyDescent="0.2">
      <c r="A235" s="57">
        <v>41141</v>
      </c>
    </row>
    <row r="236" spans="1:1" x14ac:dyDescent="0.2">
      <c r="A236" s="57">
        <v>41142</v>
      </c>
    </row>
    <row r="237" spans="1:1" x14ac:dyDescent="0.2">
      <c r="A237" s="57">
        <v>41143</v>
      </c>
    </row>
    <row r="238" spans="1:1" x14ac:dyDescent="0.2">
      <c r="A238" s="57">
        <v>41144</v>
      </c>
    </row>
    <row r="239" spans="1:1" x14ac:dyDescent="0.2">
      <c r="A239" s="57">
        <v>41145</v>
      </c>
    </row>
    <row r="240" spans="1:1" x14ac:dyDescent="0.2">
      <c r="A240" s="57">
        <v>41146</v>
      </c>
    </row>
    <row r="241" spans="1:1" x14ac:dyDescent="0.2">
      <c r="A241" s="57">
        <v>41147</v>
      </c>
    </row>
    <row r="242" spans="1:1" x14ac:dyDescent="0.2">
      <c r="A242" s="57">
        <v>41148</v>
      </c>
    </row>
    <row r="243" spans="1:1" x14ac:dyDescent="0.2">
      <c r="A243" s="57">
        <v>41149</v>
      </c>
    </row>
    <row r="244" spans="1:1" x14ac:dyDescent="0.2">
      <c r="A244" s="57">
        <v>41150</v>
      </c>
    </row>
    <row r="245" spans="1:1" x14ac:dyDescent="0.2">
      <c r="A245" s="57">
        <v>41151</v>
      </c>
    </row>
    <row r="246" spans="1:1" x14ac:dyDescent="0.2">
      <c r="A246" s="57">
        <v>41152</v>
      </c>
    </row>
    <row r="247" spans="1:1" x14ac:dyDescent="0.2">
      <c r="A247" s="57">
        <v>41153</v>
      </c>
    </row>
    <row r="248" spans="1:1" x14ac:dyDescent="0.2">
      <c r="A248" s="57">
        <v>41154</v>
      </c>
    </row>
    <row r="249" spans="1:1" x14ac:dyDescent="0.2">
      <c r="A249" s="57">
        <v>41155</v>
      </c>
    </row>
    <row r="250" spans="1:1" x14ac:dyDescent="0.2">
      <c r="A250" s="57">
        <v>41156</v>
      </c>
    </row>
    <row r="251" spans="1:1" x14ac:dyDescent="0.2">
      <c r="A251" s="57">
        <v>41157</v>
      </c>
    </row>
    <row r="252" spans="1:1" x14ac:dyDescent="0.2">
      <c r="A252" s="57">
        <v>41158</v>
      </c>
    </row>
    <row r="253" spans="1:1" x14ac:dyDescent="0.2">
      <c r="A253" s="57">
        <v>41159</v>
      </c>
    </row>
    <row r="254" spans="1:1" x14ac:dyDescent="0.2">
      <c r="A254" s="57">
        <v>41160</v>
      </c>
    </row>
    <row r="255" spans="1:1" x14ac:dyDescent="0.2">
      <c r="A255" s="57">
        <v>41161</v>
      </c>
    </row>
    <row r="256" spans="1:1" x14ac:dyDescent="0.2">
      <c r="A256" s="57">
        <v>41162</v>
      </c>
    </row>
    <row r="257" spans="1:1" x14ac:dyDescent="0.2">
      <c r="A257" s="57">
        <v>41163</v>
      </c>
    </row>
    <row r="258" spans="1:1" x14ac:dyDescent="0.2">
      <c r="A258" s="57">
        <v>41164</v>
      </c>
    </row>
    <row r="259" spans="1:1" x14ac:dyDescent="0.2">
      <c r="A259" s="57">
        <v>41165</v>
      </c>
    </row>
    <row r="260" spans="1:1" x14ac:dyDescent="0.2">
      <c r="A260" s="57">
        <v>41166</v>
      </c>
    </row>
    <row r="261" spans="1:1" x14ac:dyDescent="0.2">
      <c r="A261" s="57">
        <v>41167</v>
      </c>
    </row>
    <row r="262" spans="1:1" x14ac:dyDescent="0.2">
      <c r="A262" s="57">
        <v>41168</v>
      </c>
    </row>
    <row r="263" spans="1:1" x14ac:dyDescent="0.2">
      <c r="A263" s="57">
        <v>41169</v>
      </c>
    </row>
    <row r="264" spans="1:1" x14ac:dyDescent="0.2">
      <c r="A264" s="57">
        <v>41170</v>
      </c>
    </row>
    <row r="265" spans="1:1" x14ac:dyDescent="0.2">
      <c r="A265" s="57">
        <v>41171</v>
      </c>
    </row>
    <row r="266" spans="1:1" x14ac:dyDescent="0.2">
      <c r="A266" s="57">
        <v>41172</v>
      </c>
    </row>
    <row r="267" spans="1:1" x14ac:dyDescent="0.2">
      <c r="A267" s="57">
        <v>41173</v>
      </c>
    </row>
    <row r="268" spans="1:1" x14ac:dyDescent="0.2">
      <c r="A268" s="57">
        <v>41174</v>
      </c>
    </row>
    <row r="269" spans="1:1" x14ac:dyDescent="0.2">
      <c r="A269" s="57">
        <v>41175</v>
      </c>
    </row>
    <row r="270" spans="1:1" x14ac:dyDescent="0.2">
      <c r="A270" s="57">
        <v>41176</v>
      </c>
    </row>
    <row r="271" spans="1:1" x14ac:dyDescent="0.2">
      <c r="A271" s="57">
        <v>41177</v>
      </c>
    </row>
    <row r="272" spans="1:1" x14ac:dyDescent="0.2">
      <c r="A272" s="57">
        <v>41178</v>
      </c>
    </row>
    <row r="273" spans="1:1" x14ac:dyDescent="0.2">
      <c r="A273" s="57">
        <v>41179</v>
      </c>
    </row>
    <row r="274" spans="1:1" x14ac:dyDescent="0.2">
      <c r="A274" s="57">
        <v>41180</v>
      </c>
    </row>
    <row r="275" spans="1:1" x14ac:dyDescent="0.2">
      <c r="A275" s="57">
        <v>41181</v>
      </c>
    </row>
    <row r="276" spans="1:1" x14ac:dyDescent="0.2">
      <c r="A276" s="57">
        <v>41182</v>
      </c>
    </row>
    <row r="277" spans="1:1" x14ac:dyDescent="0.2">
      <c r="A277" s="57">
        <v>41183</v>
      </c>
    </row>
    <row r="278" spans="1:1" x14ac:dyDescent="0.2">
      <c r="A278" s="57">
        <v>41184</v>
      </c>
    </row>
    <row r="279" spans="1:1" x14ac:dyDescent="0.2">
      <c r="A279" s="57">
        <v>41185</v>
      </c>
    </row>
    <row r="280" spans="1:1" x14ac:dyDescent="0.2">
      <c r="A280" s="57">
        <v>41186</v>
      </c>
    </row>
    <row r="281" spans="1:1" x14ac:dyDescent="0.2">
      <c r="A281" s="57">
        <v>41187</v>
      </c>
    </row>
    <row r="282" spans="1:1" x14ac:dyDescent="0.2">
      <c r="A282" s="57">
        <v>41188</v>
      </c>
    </row>
    <row r="283" spans="1:1" x14ac:dyDescent="0.2">
      <c r="A283" s="57">
        <v>41189</v>
      </c>
    </row>
    <row r="284" spans="1:1" x14ac:dyDescent="0.2">
      <c r="A284" s="57">
        <v>41190</v>
      </c>
    </row>
    <row r="285" spans="1:1" x14ac:dyDescent="0.2">
      <c r="A285" s="57">
        <v>41191</v>
      </c>
    </row>
    <row r="286" spans="1:1" x14ac:dyDescent="0.2">
      <c r="A286" s="57">
        <v>41192</v>
      </c>
    </row>
    <row r="287" spans="1:1" x14ac:dyDescent="0.2">
      <c r="A287" s="57">
        <v>41193</v>
      </c>
    </row>
    <row r="288" spans="1:1" x14ac:dyDescent="0.2">
      <c r="A288" s="57">
        <v>41194</v>
      </c>
    </row>
    <row r="289" spans="1:1" x14ac:dyDescent="0.2">
      <c r="A289" s="57">
        <v>41195</v>
      </c>
    </row>
    <row r="290" spans="1:1" x14ac:dyDescent="0.2">
      <c r="A290" s="57">
        <v>41196</v>
      </c>
    </row>
    <row r="291" spans="1:1" x14ac:dyDescent="0.2">
      <c r="A291" s="57">
        <v>41197</v>
      </c>
    </row>
    <row r="292" spans="1:1" x14ac:dyDescent="0.2">
      <c r="A292" s="57">
        <v>41198</v>
      </c>
    </row>
    <row r="293" spans="1:1" x14ac:dyDescent="0.2">
      <c r="A293" s="57">
        <v>41199</v>
      </c>
    </row>
    <row r="294" spans="1:1" x14ac:dyDescent="0.2">
      <c r="A294" s="57">
        <v>41200</v>
      </c>
    </row>
    <row r="295" spans="1:1" x14ac:dyDescent="0.2">
      <c r="A295" s="57">
        <v>41201</v>
      </c>
    </row>
    <row r="296" spans="1:1" x14ac:dyDescent="0.2">
      <c r="A296" s="57">
        <v>41202</v>
      </c>
    </row>
    <row r="297" spans="1:1" x14ac:dyDescent="0.2">
      <c r="A297" s="57">
        <v>41203</v>
      </c>
    </row>
    <row r="298" spans="1:1" x14ac:dyDescent="0.2">
      <c r="A298" s="57">
        <v>41204</v>
      </c>
    </row>
    <row r="299" spans="1:1" x14ac:dyDescent="0.2">
      <c r="A299" s="57">
        <v>41205</v>
      </c>
    </row>
    <row r="300" spans="1:1" x14ac:dyDescent="0.2">
      <c r="A300" s="57">
        <v>41206</v>
      </c>
    </row>
    <row r="301" spans="1:1" x14ac:dyDescent="0.2">
      <c r="A301" s="57">
        <v>41207</v>
      </c>
    </row>
    <row r="302" spans="1:1" x14ac:dyDescent="0.2">
      <c r="A302" s="57">
        <v>41208</v>
      </c>
    </row>
    <row r="303" spans="1:1" x14ac:dyDescent="0.2">
      <c r="A303" s="57">
        <v>41209</v>
      </c>
    </row>
    <row r="304" spans="1:1" x14ac:dyDescent="0.2">
      <c r="A304" s="57">
        <v>41210</v>
      </c>
    </row>
    <row r="305" spans="1:1" x14ac:dyDescent="0.2">
      <c r="A305" s="57">
        <v>41211</v>
      </c>
    </row>
    <row r="306" spans="1:1" x14ac:dyDescent="0.2">
      <c r="A306" s="57">
        <v>41212</v>
      </c>
    </row>
    <row r="307" spans="1:1" x14ac:dyDescent="0.2">
      <c r="A307" s="57">
        <v>41213</v>
      </c>
    </row>
    <row r="308" spans="1:1" x14ac:dyDescent="0.2">
      <c r="A308" s="57">
        <v>41214</v>
      </c>
    </row>
    <row r="309" spans="1:1" x14ac:dyDescent="0.2">
      <c r="A309" s="57">
        <v>41215</v>
      </c>
    </row>
    <row r="310" spans="1:1" x14ac:dyDescent="0.2">
      <c r="A310" s="57">
        <v>41216</v>
      </c>
    </row>
    <row r="311" spans="1:1" x14ac:dyDescent="0.2">
      <c r="A311" s="57">
        <v>41217</v>
      </c>
    </row>
    <row r="312" spans="1:1" x14ac:dyDescent="0.2">
      <c r="A312" s="57">
        <v>41218</v>
      </c>
    </row>
    <row r="313" spans="1:1" x14ac:dyDescent="0.2">
      <c r="A313" s="57">
        <v>41219</v>
      </c>
    </row>
    <row r="314" spans="1:1" x14ac:dyDescent="0.2">
      <c r="A314" s="57">
        <v>41220</v>
      </c>
    </row>
    <row r="315" spans="1:1" x14ac:dyDescent="0.2">
      <c r="A315" s="57">
        <v>41221</v>
      </c>
    </row>
    <row r="316" spans="1:1" x14ac:dyDescent="0.2">
      <c r="A316" s="57">
        <v>41222</v>
      </c>
    </row>
    <row r="317" spans="1:1" x14ac:dyDescent="0.2">
      <c r="A317" s="57">
        <v>41223</v>
      </c>
    </row>
    <row r="318" spans="1:1" x14ac:dyDescent="0.2">
      <c r="A318" s="57">
        <v>41224</v>
      </c>
    </row>
    <row r="319" spans="1:1" x14ac:dyDescent="0.2">
      <c r="A319" s="57">
        <v>41225</v>
      </c>
    </row>
    <row r="320" spans="1:1" x14ac:dyDescent="0.2">
      <c r="A320" s="57">
        <v>41226</v>
      </c>
    </row>
    <row r="321" spans="1:1" x14ac:dyDescent="0.2">
      <c r="A321" s="57">
        <v>41227</v>
      </c>
    </row>
    <row r="322" spans="1:1" x14ac:dyDescent="0.2">
      <c r="A322" s="57">
        <v>41228</v>
      </c>
    </row>
    <row r="323" spans="1:1" x14ac:dyDescent="0.2">
      <c r="A323" s="57">
        <v>41229</v>
      </c>
    </row>
    <row r="324" spans="1:1" x14ac:dyDescent="0.2">
      <c r="A324" s="57">
        <v>41230</v>
      </c>
    </row>
    <row r="325" spans="1:1" x14ac:dyDescent="0.2">
      <c r="A325" s="57">
        <v>41231</v>
      </c>
    </row>
    <row r="326" spans="1:1" x14ac:dyDescent="0.2">
      <c r="A326" s="57">
        <v>41232</v>
      </c>
    </row>
    <row r="327" spans="1:1" x14ac:dyDescent="0.2">
      <c r="A327" s="57">
        <v>41233</v>
      </c>
    </row>
    <row r="328" spans="1:1" x14ac:dyDescent="0.2">
      <c r="A328" s="57">
        <v>41234</v>
      </c>
    </row>
    <row r="329" spans="1:1" x14ac:dyDescent="0.2">
      <c r="A329" s="57">
        <v>41235</v>
      </c>
    </row>
    <row r="330" spans="1:1" x14ac:dyDescent="0.2">
      <c r="A330" s="57">
        <v>41236</v>
      </c>
    </row>
    <row r="331" spans="1:1" x14ac:dyDescent="0.2">
      <c r="A331" s="57">
        <v>41237</v>
      </c>
    </row>
    <row r="332" spans="1:1" x14ac:dyDescent="0.2">
      <c r="A332" s="57">
        <v>41238</v>
      </c>
    </row>
    <row r="333" spans="1:1" x14ac:dyDescent="0.2">
      <c r="A333" s="57">
        <v>41239</v>
      </c>
    </row>
    <row r="334" spans="1:1" x14ac:dyDescent="0.2">
      <c r="A334" s="57">
        <v>41240</v>
      </c>
    </row>
    <row r="335" spans="1:1" x14ac:dyDescent="0.2">
      <c r="A335" s="57">
        <v>41241</v>
      </c>
    </row>
    <row r="336" spans="1:1" x14ac:dyDescent="0.2">
      <c r="A336" s="57">
        <v>41242</v>
      </c>
    </row>
    <row r="337" spans="1:1" x14ac:dyDescent="0.2">
      <c r="A337" s="57">
        <v>41243</v>
      </c>
    </row>
    <row r="338" spans="1:1" x14ac:dyDescent="0.2">
      <c r="A338" s="57">
        <v>41244</v>
      </c>
    </row>
    <row r="339" spans="1:1" x14ac:dyDescent="0.2">
      <c r="A339" s="57">
        <v>41245</v>
      </c>
    </row>
    <row r="340" spans="1:1" x14ac:dyDescent="0.2">
      <c r="A340" s="57">
        <v>41246</v>
      </c>
    </row>
    <row r="341" spans="1:1" x14ac:dyDescent="0.2">
      <c r="A341" s="57">
        <v>41247</v>
      </c>
    </row>
    <row r="342" spans="1:1" x14ac:dyDescent="0.2">
      <c r="A342" s="57">
        <v>41248</v>
      </c>
    </row>
    <row r="343" spans="1:1" x14ac:dyDescent="0.2">
      <c r="A343" s="57">
        <v>41249</v>
      </c>
    </row>
    <row r="344" spans="1:1" x14ac:dyDescent="0.2">
      <c r="A344" s="57">
        <v>41250</v>
      </c>
    </row>
    <row r="345" spans="1:1" x14ac:dyDescent="0.2">
      <c r="A345" s="57">
        <v>41251</v>
      </c>
    </row>
    <row r="346" spans="1:1" x14ac:dyDescent="0.2">
      <c r="A346" s="57">
        <v>41252</v>
      </c>
    </row>
    <row r="347" spans="1:1" x14ac:dyDescent="0.2">
      <c r="A347" s="57">
        <v>41253</v>
      </c>
    </row>
    <row r="348" spans="1:1" x14ac:dyDescent="0.2">
      <c r="A348" s="57">
        <v>41254</v>
      </c>
    </row>
    <row r="349" spans="1:1" x14ac:dyDescent="0.2">
      <c r="A349" s="57">
        <v>41255</v>
      </c>
    </row>
    <row r="350" spans="1:1" x14ac:dyDescent="0.2">
      <c r="A350" s="57">
        <v>41256</v>
      </c>
    </row>
    <row r="351" spans="1:1" x14ac:dyDescent="0.2">
      <c r="A351" s="57">
        <v>41257</v>
      </c>
    </row>
    <row r="352" spans="1:1" x14ac:dyDescent="0.2">
      <c r="A352" s="57">
        <v>41258</v>
      </c>
    </row>
    <row r="353" spans="1:1" x14ac:dyDescent="0.2">
      <c r="A353" s="57">
        <v>41259</v>
      </c>
    </row>
    <row r="354" spans="1:1" x14ac:dyDescent="0.2">
      <c r="A354" s="57">
        <v>41260</v>
      </c>
    </row>
    <row r="355" spans="1:1" x14ac:dyDescent="0.2">
      <c r="A355" s="57">
        <v>41261</v>
      </c>
    </row>
    <row r="356" spans="1:1" x14ac:dyDescent="0.2">
      <c r="A356" s="57">
        <v>41262</v>
      </c>
    </row>
    <row r="357" spans="1:1" x14ac:dyDescent="0.2">
      <c r="A357" s="57">
        <v>41263</v>
      </c>
    </row>
    <row r="358" spans="1:1" x14ac:dyDescent="0.2">
      <c r="A358" s="57">
        <v>41264</v>
      </c>
    </row>
    <row r="359" spans="1:1" x14ac:dyDescent="0.2">
      <c r="A359" s="57">
        <v>41265</v>
      </c>
    </row>
    <row r="360" spans="1:1" x14ac:dyDescent="0.2">
      <c r="A360" s="57">
        <v>41266</v>
      </c>
    </row>
    <row r="361" spans="1:1" x14ac:dyDescent="0.2">
      <c r="A361" s="57">
        <v>41267</v>
      </c>
    </row>
    <row r="362" spans="1:1" x14ac:dyDescent="0.2">
      <c r="A362" s="57">
        <v>41268</v>
      </c>
    </row>
    <row r="363" spans="1:1" x14ac:dyDescent="0.2">
      <c r="A363" s="57">
        <v>41269</v>
      </c>
    </row>
    <row r="364" spans="1:1" x14ac:dyDescent="0.2">
      <c r="A364" s="57">
        <v>41270</v>
      </c>
    </row>
    <row r="365" spans="1:1" x14ac:dyDescent="0.2">
      <c r="A365" s="57">
        <v>41271</v>
      </c>
    </row>
    <row r="366" spans="1:1" x14ac:dyDescent="0.2">
      <c r="A366" s="57">
        <v>41272</v>
      </c>
    </row>
    <row r="367" spans="1:1" x14ac:dyDescent="0.2">
      <c r="A367" s="57">
        <v>41273</v>
      </c>
    </row>
    <row r="368" spans="1:1" x14ac:dyDescent="0.2">
      <c r="A368" s="57">
        <v>41274</v>
      </c>
    </row>
    <row r="369" spans="1:1" x14ac:dyDescent="0.2">
      <c r="A369" s="57">
        <v>41275</v>
      </c>
    </row>
    <row r="370" spans="1:1" x14ac:dyDescent="0.2">
      <c r="A370" s="57">
        <v>41276</v>
      </c>
    </row>
    <row r="371" spans="1:1" x14ac:dyDescent="0.2">
      <c r="A371" s="57">
        <v>41277</v>
      </c>
    </row>
    <row r="372" spans="1:1" x14ac:dyDescent="0.2">
      <c r="A372" s="57">
        <v>41278</v>
      </c>
    </row>
    <row r="373" spans="1:1" x14ac:dyDescent="0.2">
      <c r="A373" s="57">
        <v>41279</v>
      </c>
    </row>
    <row r="374" spans="1:1" x14ac:dyDescent="0.2">
      <c r="A374" s="57">
        <v>41280</v>
      </c>
    </row>
    <row r="375" spans="1:1" x14ac:dyDescent="0.2">
      <c r="A375" s="57">
        <v>41281</v>
      </c>
    </row>
    <row r="376" spans="1:1" x14ac:dyDescent="0.2">
      <c r="A376" s="57">
        <v>41282</v>
      </c>
    </row>
    <row r="377" spans="1:1" x14ac:dyDescent="0.2">
      <c r="A377" s="57">
        <v>41283</v>
      </c>
    </row>
    <row r="378" spans="1:1" x14ac:dyDescent="0.2">
      <c r="A378" s="57">
        <v>41284</v>
      </c>
    </row>
    <row r="379" spans="1:1" x14ac:dyDescent="0.2">
      <c r="A379" s="57">
        <v>41285</v>
      </c>
    </row>
    <row r="380" spans="1:1" x14ac:dyDescent="0.2">
      <c r="A380" s="57">
        <v>41286</v>
      </c>
    </row>
    <row r="381" spans="1:1" x14ac:dyDescent="0.2">
      <c r="A381" s="57">
        <v>41287</v>
      </c>
    </row>
    <row r="382" spans="1:1" x14ac:dyDescent="0.2">
      <c r="A382" s="57">
        <v>41288</v>
      </c>
    </row>
    <row r="383" spans="1:1" x14ac:dyDescent="0.2">
      <c r="A383" s="57">
        <v>41289</v>
      </c>
    </row>
    <row r="384" spans="1:1" x14ac:dyDescent="0.2">
      <c r="A384" s="57">
        <v>41290</v>
      </c>
    </row>
    <row r="385" spans="1:1" x14ac:dyDescent="0.2">
      <c r="A385" s="57">
        <v>41291</v>
      </c>
    </row>
    <row r="386" spans="1:1" x14ac:dyDescent="0.2">
      <c r="A386" s="57">
        <v>41292</v>
      </c>
    </row>
    <row r="387" spans="1:1" x14ac:dyDescent="0.2">
      <c r="A387" s="57">
        <v>41293</v>
      </c>
    </row>
    <row r="388" spans="1:1" x14ac:dyDescent="0.2">
      <c r="A388" s="57">
        <v>41294</v>
      </c>
    </row>
    <row r="389" spans="1:1" x14ac:dyDescent="0.2">
      <c r="A389" s="57">
        <v>41295</v>
      </c>
    </row>
    <row r="390" spans="1:1" x14ac:dyDescent="0.2">
      <c r="A390" s="57">
        <v>41296</v>
      </c>
    </row>
    <row r="391" spans="1:1" x14ac:dyDescent="0.2">
      <c r="A391" s="57">
        <v>41297</v>
      </c>
    </row>
    <row r="392" spans="1:1" x14ac:dyDescent="0.2">
      <c r="A392" s="57">
        <v>41298</v>
      </c>
    </row>
    <row r="393" spans="1:1" x14ac:dyDescent="0.2">
      <c r="A393" s="57">
        <v>41299</v>
      </c>
    </row>
    <row r="394" spans="1:1" x14ac:dyDescent="0.2">
      <c r="A394" s="57">
        <v>41300</v>
      </c>
    </row>
    <row r="395" spans="1:1" x14ac:dyDescent="0.2">
      <c r="A395" s="57">
        <v>41301</v>
      </c>
    </row>
    <row r="396" spans="1:1" x14ac:dyDescent="0.2">
      <c r="A396" s="57">
        <v>41302</v>
      </c>
    </row>
    <row r="397" spans="1:1" x14ac:dyDescent="0.2">
      <c r="A397" s="57">
        <v>41303</v>
      </c>
    </row>
    <row r="398" spans="1:1" x14ac:dyDescent="0.2">
      <c r="A398" s="57">
        <v>41304</v>
      </c>
    </row>
    <row r="399" spans="1:1" x14ac:dyDescent="0.2">
      <c r="A399" s="57">
        <v>41305</v>
      </c>
    </row>
    <row r="400" spans="1:1" x14ac:dyDescent="0.2">
      <c r="A400" s="57">
        <v>41306</v>
      </c>
    </row>
    <row r="401" spans="1:1" x14ac:dyDescent="0.2">
      <c r="A401" s="57">
        <v>41307</v>
      </c>
    </row>
    <row r="402" spans="1:1" x14ac:dyDescent="0.2">
      <c r="A402" s="57">
        <v>41308</v>
      </c>
    </row>
    <row r="403" spans="1:1" x14ac:dyDescent="0.2">
      <c r="A403" s="57">
        <v>41309</v>
      </c>
    </row>
    <row r="404" spans="1:1" x14ac:dyDescent="0.2">
      <c r="A404" s="57">
        <v>41310</v>
      </c>
    </row>
    <row r="405" spans="1:1" x14ac:dyDescent="0.2">
      <c r="A405" s="57">
        <v>41311</v>
      </c>
    </row>
    <row r="406" spans="1:1" x14ac:dyDescent="0.2">
      <c r="A406" s="57">
        <v>41312</v>
      </c>
    </row>
    <row r="407" spans="1:1" x14ac:dyDescent="0.2">
      <c r="A407" s="57">
        <v>41313</v>
      </c>
    </row>
    <row r="408" spans="1:1" x14ac:dyDescent="0.2">
      <c r="A408" s="57">
        <v>41314</v>
      </c>
    </row>
    <row r="409" spans="1:1" x14ac:dyDescent="0.2">
      <c r="A409" s="57">
        <v>41315</v>
      </c>
    </row>
    <row r="410" spans="1:1" x14ac:dyDescent="0.2">
      <c r="A410" s="57">
        <v>41316</v>
      </c>
    </row>
    <row r="411" spans="1:1" x14ac:dyDescent="0.2">
      <c r="A411" s="57">
        <v>41317</v>
      </c>
    </row>
    <row r="412" spans="1:1" x14ac:dyDescent="0.2">
      <c r="A412" s="57">
        <v>41318</v>
      </c>
    </row>
    <row r="413" spans="1:1" x14ac:dyDescent="0.2">
      <c r="A413" s="57">
        <v>41319</v>
      </c>
    </row>
    <row r="414" spans="1:1" x14ac:dyDescent="0.2">
      <c r="A414" s="57">
        <v>41320</v>
      </c>
    </row>
    <row r="415" spans="1:1" x14ac:dyDescent="0.2">
      <c r="A415" s="57">
        <v>41321</v>
      </c>
    </row>
    <row r="416" spans="1:1" x14ac:dyDescent="0.2">
      <c r="A416" s="57">
        <v>41322</v>
      </c>
    </row>
    <row r="417" spans="1:1" x14ac:dyDescent="0.2">
      <c r="A417" s="57">
        <v>41323</v>
      </c>
    </row>
    <row r="418" spans="1:1" x14ac:dyDescent="0.2">
      <c r="A418" s="57">
        <v>41324</v>
      </c>
    </row>
    <row r="419" spans="1:1" x14ac:dyDescent="0.2">
      <c r="A419" s="57">
        <v>41325</v>
      </c>
    </row>
    <row r="420" spans="1:1" x14ac:dyDescent="0.2">
      <c r="A420" s="57">
        <v>41326</v>
      </c>
    </row>
    <row r="421" spans="1:1" x14ac:dyDescent="0.2">
      <c r="A421" s="57">
        <v>41327</v>
      </c>
    </row>
    <row r="422" spans="1:1" x14ac:dyDescent="0.2">
      <c r="A422" s="57">
        <v>41328</v>
      </c>
    </row>
    <row r="423" spans="1:1" x14ac:dyDescent="0.2">
      <c r="A423" s="57">
        <v>41329</v>
      </c>
    </row>
    <row r="424" spans="1:1" x14ac:dyDescent="0.2">
      <c r="A424" s="57">
        <v>41330</v>
      </c>
    </row>
    <row r="425" spans="1:1" x14ac:dyDescent="0.2">
      <c r="A425" s="57">
        <v>41331</v>
      </c>
    </row>
    <row r="426" spans="1:1" x14ac:dyDescent="0.2">
      <c r="A426" s="57">
        <v>41332</v>
      </c>
    </row>
    <row r="427" spans="1:1" x14ac:dyDescent="0.2">
      <c r="A427" s="57">
        <v>41333</v>
      </c>
    </row>
    <row r="428" spans="1:1" x14ac:dyDescent="0.2">
      <c r="A428" s="57">
        <v>41334</v>
      </c>
    </row>
    <row r="429" spans="1:1" x14ac:dyDescent="0.2">
      <c r="A429" s="57">
        <v>41335</v>
      </c>
    </row>
    <row r="430" spans="1:1" x14ac:dyDescent="0.2">
      <c r="A430" s="57">
        <v>41336</v>
      </c>
    </row>
    <row r="431" spans="1:1" x14ac:dyDescent="0.2">
      <c r="A431" s="57">
        <v>41337</v>
      </c>
    </row>
    <row r="432" spans="1:1" x14ac:dyDescent="0.2">
      <c r="A432" s="57">
        <v>41338</v>
      </c>
    </row>
    <row r="433" spans="1:1" x14ac:dyDescent="0.2">
      <c r="A433" s="57">
        <v>41339</v>
      </c>
    </row>
    <row r="434" spans="1:1" x14ac:dyDescent="0.2">
      <c r="A434" s="57">
        <v>41340</v>
      </c>
    </row>
    <row r="435" spans="1:1" x14ac:dyDescent="0.2">
      <c r="A435" s="57">
        <v>41341</v>
      </c>
    </row>
    <row r="436" spans="1:1" x14ac:dyDescent="0.2">
      <c r="A436" s="57">
        <v>41342</v>
      </c>
    </row>
    <row r="437" spans="1:1" x14ac:dyDescent="0.2">
      <c r="A437" s="57">
        <v>41343</v>
      </c>
    </row>
    <row r="438" spans="1:1" x14ac:dyDescent="0.2">
      <c r="A438" s="57">
        <v>41344</v>
      </c>
    </row>
    <row r="439" spans="1:1" x14ac:dyDescent="0.2">
      <c r="A439" s="57">
        <v>41345</v>
      </c>
    </row>
    <row r="440" spans="1:1" x14ac:dyDescent="0.2">
      <c r="A440" s="57">
        <v>41346</v>
      </c>
    </row>
    <row r="441" spans="1:1" x14ac:dyDescent="0.2">
      <c r="A441" s="57">
        <v>41347</v>
      </c>
    </row>
    <row r="442" spans="1:1" x14ac:dyDescent="0.2">
      <c r="A442" s="57">
        <v>41348</v>
      </c>
    </row>
    <row r="443" spans="1:1" x14ac:dyDescent="0.2">
      <c r="A443" s="57">
        <v>41349</v>
      </c>
    </row>
    <row r="444" spans="1:1" x14ac:dyDescent="0.2">
      <c r="A444" s="57">
        <v>41350</v>
      </c>
    </row>
    <row r="445" spans="1:1" x14ac:dyDescent="0.2">
      <c r="A445" s="57">
        <v>41351</v>
      </c>
    </row>
    <row r="446" spans="1:1" x14ac:dyDescent="0.2">
      <c r="A446" s="57">
        <v>41352</v>
      </c>
    </row>
    <row r="447" spans="1:1" x14ac:dyDescent="0.2">
      <c r="A447" s="57">
        <v>41353</v>
      </c>
    </row>
    <row r="448" spans="1:1" x14ac:dyDescent="0.2">
      <c r="A448" s="57">
        <v>41354</v>
      </c>
    </row>
    <row r="449" spans="1:1" x14ac:dyDescent="0.2">
      <c r="A449" s="57">
        <v>41355</v>
      </c>
    </row>
    <row r="450" spans="1:1" x14ac:dyDescent="0.2">
      <c r="A450" s="57">
        <v>41356</v>
      </c>
    </row>
    <row r="451" spans="1:1" x14ac:dyDescent="0.2">
      <c r="A451" s="57">
        <v>41357</v>
      </c>
    </row>
    <row r="452" spans="1:1" x14ac:dyDescent="0.2">
      <c r="A452" s="57">
        <v>41358</v>
      </c>
    </row>
    <row r="453" spans="1:1" x14ac:dyDescent="0.2">
      <c r="A453" s="57">
        <v>41359</v>
      </c>
    </row>
    <row r="454" spans="1:1" x14ac:dyDescent="0.2">
      <c r="A454" s="57">
        <v>41360</v>
      </c>
    </row>
    <row r="455" spans="1:1" x14ac:dyDescent="0.2">
      <c r="A455" s="57">
        <v>41361</v>
      </c>
    </row>
    <row r="456" spans="1:1" x14ac:dyDescent="0.2">
      <c r="A456" s="57">
        <v>41362</v>
      </c>
    </row>
    <row r="457" spans="1:1" x14ac:dyDescent="0.2">
      <c r="A457" s="57">
        <v>41363</v>
      </c>
    </row>
    <row r="458" spans="1:1" x14ac:dyDescent="0.2">
      <c r="A458" s="57">
        <v>41364</v>
      </c>
    </row>
    <row r="459" spans="1:1" x14ac:dyDescent="0.2">
      <c r="A459" s="57">
        <v>41365</v>
      </c>
    </row>
    <row r="460" spans="1:1" x14ac:dyDescent="0.2">
      <c r="A460" s="57">
        <v>41366</v>
      </c>
    </row>
    <row r="461" spans="1:1" x14ac:dyDescent="0.2">
      <c r="A461" s="57">
        <v>41367</v>
      </c>
    </row>
    <row r="462" spans="1:1" x14ac:dyDescent="0.2">
      <c r="A462" s="57">
        <v>41368</v>
      </c>
    </row>
    <row r="463" spans="1:1" x14ac:dyDescent="0.2">
      <c r="A463" s="57">
        <v>41369</v>
      </c>
    </row>
    <row r="464" spans="1:1" x14ac:dyDescent="0.2">
      <c r="A464" s="57">
        <v>41370</v>
      </c>
    </row>
    <row r="465" spans="1:1" x14ac:dyDescent="0.2">
      <c r="A465" s="57">
        <v>41371</v>
      </c>
    </row>
    <row r="466" spans="1:1" x14ac:dyDescent="0.2">
      <c r="A466" s="57">
        <v>41372</v>
      </c>
    </row>
    <row r="467" spans="1:1" x14ac:dyDescent="0.2">
      <c r="A467" s="57">
        <v>41373</v>
      </c>
    </row>
    <row r="468" spans="1:1" x14ac:dyDescent="0.2">
      <c r="A468" s="57">
        <v>41374</v>
      </c>
    </row>
    <row r="469" spans="1:1" x14ac:dyDescent="0.2">
      <c r="A469" s="57">
        <v>41375</v>
      </c>
    </row>
    <row r="470" spans="1:1" x14ac:dyDescent="0.2">
      <c r="A470" s="57">
        <v>41376</v>
      </c>
    </row>
    <row r="471" spans="1:1" x14ac:dyDescent="0.2">
      <c r="A471" s="57">
        <v>41377</v>
      </c>
    </row>
    <row r="472" spans="1:1" x14ac:dyDescent="0.2">
      <c r="A472" s="57">
        <v>41378</v>
      </c>
    </row>
    <row r="473" spans="1:1" x14ac:dyDescent="0.2">
      <c r="A473" s="57">
        <v>41379</v>
      </c>
    </row>
    <row r="474" spans="1:1" x14ac:dyDescent="0.2">
      <c r="A474" s="57">
        <v>41380</v>
      </c>
    </row>
    <row r="475" spans="1:1" x14ac:dyDescent="0.2">
      <c r="A475" s="57">
        <v>41381</v>
      </c>
    </row>
    <row r="476" spans="1:1" x14ac:dyDescent="0.2">
      <c r="A476" s="57">
        <v>41382</v>
      </c>
    </row>
    <row r="477" spans="1:1" x14ac:dyDescent="0.2">
      <c r="A477" s="57">
        <v>41383</v>
      </c>
    </row>
    <row r="478" spans="1:1" x14ac:dyDescent="0.2">
      <c r="A478" s="57">
        <v>41384</v>
      </c>
    </row>
    <row r="479" spans="1:1" x14ac:dyDescent="0.2">
      <c r="A479" s="57">
        <v>41385</v>
      </c>
    </row>
    <row r="480" spans="1:1" x14ac:dyDescent="0.2">
      <c r="A480" s="57">
        <v>41386</v>
      </c>
    </row>
    <row r="481" spans="1:1" x14ac:dyDescent="0.2">
      <c r="A481" s="57">
        <v>41387</v>
      </c>
    </row>
    <row r="482" spans="1:1" x14ac:dyDescent="0.2">
      <c r="A482" s="57">
        <v>41388</v>
      </c>
    </row>
    <row r="483" spans="1:1" x14ac:dyDescent="0.2">
      <c r="A483" s="57">
        <v>41389</v>
      </c>
    </row>
    <row r="484" spans="1:1" x14ac:dyDescent="0.2">
      <c r="A484" s="57">
        <v>41390</v>
      </c>
    </row>
    <row r="485" spans="1:1" x14ac:dyDescent="0.2">
      <c r="A485" s="57">
        <v>41391</v>
      </c>
    </row>
    <row r="486" spans="1:1" x14ac:dyDescent="0.2">
      <c r="A486" s="57">
        <v>41392</v>
      </c>
    </row>
    <row r="487" spans="1:1" x14ac:dyDescent="0.2">
      <c r="A487" s="57">
        <v>41393</v>
      </c>
    </row>
    <row r="488" spans="1:1" x14ac:dyDescent="0.2">
      <c r="A488" s="57">
        <v>41394</v>
      </c>
    </row>
    <row r="489" spans="1:1" x14ac:dyDescent="0.2">
      <c r="A489" s="57">
        <v>41395</v>
      </c>
    </row>
    <row r="490" spans="1:1" x14ac:dyDescent="0.2">
      <c r="A490" s="57">
        <v>41396</v>
      </c>
    </row>
    <row r="491" spans="1:1" x14ac:dyDescent="0.2">
      <c r="A491" s="57">
        <v>41397</v>
      </c>
    </row>
    <row r="492" spans="1:1" x14ac:dyDescent="0.2">
      <c r="A492" s="57">
        <v>41398</v>
      </c>
    </row>
    <row r="493" spans="1:1" x14ac:dyDescent="0.2">
      <c r="A493" s="57">
        <v>41399</v>
      </c>
    </row>
    <row r="494" spans="1:1" x14ac:dyDescent="0.2">
      <c r="A494" s="57">
        <v>41400</v>
      </c>
    </row>
    <row r="495" spans="1:1" x14ac:dyDescent="0.2">
      <c r="A495" s="57">
        <v>41401</v>
      </c>
    </row>
    <row r="496" spans="1:1" x14ac:dyDescent="0.2">
      <c r="A496" s="57">
        <v>41402</v>
      </c>
    </row>
    <row r="497" spans="1:1" x14ac:dyDescent="0.2">
      <c r="A497" s="57">
        <v>41403</v>
      </c>
    </row>
    <row r="498" spans="1:1" x14ac:dyDescent="0.2">
      <c r="A498" s="57">
        <v>41404</v>
      </c>
    </row>
    <row r="499" spans="1:1" x14ac:dyDescent="0.2">
      <c r="A499" s="57">
        <v>41405</v>
      </c>
    </row>
    <row r="500" spans="1:1" x14ac:dyDescent="0.2">
      <c r="A500" s="57">
        <v>41406</v>
      </c>
    </row>
    <row r="501" spans="1:1" x14ac:dyDescent="0.2">
      <c r="A501" s="57">
        <v>41407</v>
      </c>
    </row>
    <row r="502" spans="1:1" x14ac:dyDescent="0.2">
      <c r="A502" s="57">
        <v>41408</v>
      </c>
    </row>
    <row r="503" spans="1:1" x14ac:dyDescent="0.2">
      <c r="A503" s="57">
        <v>41409</v>
      </c>
    </row>
    <row r="504" spans="1:1" x14ac:dyDescent="0.2">
      <c r="A504" s="57">
        <v>41410</v>
      </c>
    </row>
    <row r="505" spans="1:1" x14ac:dyDescent="0.2">
      <c r="A505" s="57">
        <v>41411</v>
      </c>
    </row>
    <row r="506" spans="1:1" x14ac:dyDescent="0.2">
      <c r="A506" s="57">
        <v>41412</v>
      </c>
    </row>
    <row r="507" spans="1:1" x14ac:dyDescent="0.2">
      <c r="A507" s="57">
        <v>41413</v>
      </c>
    </row>
    <row r="508" spans="1:1" x14ac:dyDescent="0.2">
      <c r="A508" s="57">
        <v>41414</v>
      </c>
    </row>
    <row r="509" spans="1:1" x14ac:dyDescent="0.2">
      <c r="A509" s="57">
        <v>41415</v>
      </c>
    </row>
    <row r="510" spans="1:1" x14ac:dyDescent="0.2">
      <c r="A510" s="57">
        <v>41416</v>
      </c>
    </row>
    <row r="511" spans="1:1" x14ac:dyDescent="0.2">
      <c r="A511" s="57">
        <v>41417</v>
      </c>
    </row>
    <row r="512" spans="1:1" x14ac:dyDescent="0.2">
      <c r="A512" s="57">
        <v>41418</v>
      </c>
    </row>
    <row r="513" spans="1:1" x14ac:dyDescent="0.2">
      <c r="A513" s="57">
        <v>41419</v>
      </c>
    </row>
    <row r="514" spans="1:1" x14ac:dyDescent="0.2">
      <c r="A514" s="57">
        <v>41420</v>
      </c>
    </row>
    <row r="515" spans="1:1" x14ac:dyDescent="0.2">
      <c r="A515" s="57">
        <v>41421</v>
      </c>
    </row>
    <row r="516" spans="1:1" x14ac:dyDescent="0.2">
      <c r="A516" s="57">
        <v>41422</v>
      </c>
    </row>
    <row r="517" spans="1:1" x14ac:dyDescent="0.2">
      <c r="A517" s="57">
        <v>41423</v>
      </c>
    </row>
    <row r="518" spans="1:1" x14ac:dyDescent="0.2">
      <c r="A518" s="57">
        <v>41424</v>
      </c>
    </row>
    <row r="519" spans="1:1" x14ac:dyDescent="0.2">
      <c r="A519" s="57">
        <v>41425</v>
      </c>
    </row>
    <row r="520" spans="1:1" x14ac:dyDescent="0.2">
      <c r="A520" s="57">
        <v>41426</v>
      </c>
    </row>
    <row r="521" spans="1:1" x14ac:dyDescent="0.2">
      <c r="A521" s="57">
        <v>41427</v>
      </c>
    </row>
    <row r="522" spans="1:1" x14ac:dyDescent="0.2">
      <c r="A522" s="57">
        <v>41428</v>
      </c>
    </row>
    <row r="523" spans="1:1" x14ac:dyDescent="0.2">
      <c r="A523" s="57">
        <v>41429</v>
      </c>
    </row>
    <row r="524" spans="1:1" x14ac:dyDescent="0.2">
      <c r="A524" s="57">
        <v>41430</v>
      </c>
    </row>
    <row r="525" spans="1:1" x14ac:dyDescent="0.2">
      <c r="A525" s="57">
        <v>41431</v>
      </c>
    </row>
    <row r="526" spans="1:1" x14ac:dyDescent="0.2">
      <c r="A526" s="57">
        <v>41432</v>
      </c>
    </row>
    <row r="527" spans="1:1" x14ac:dyDescent="0.2">
      <c r="A527" s="57">
        <v>41433</v>
      </c>
    </row>
    <row r="528" spans="1:1" x14ac:dyDescent="0.2">
      <c r="A528" s="57">
        <v>41434</v>
      </c>
    </row>
    <row r="529" spans="1:1" x14ac:dyDescent="0.2">
      <c r="A529" s="57">
        <v>41435</v>
      </c>
    </row>
    <row r="530" spans="1:1" x14ac:dyDescent="0.2">
      <c r="A530" s="57">
        <v>41436</v>
      </c>
    </row>
    <row r="531" spans="1:1" x14ac:dyDescent="0.2">
      <c r="A531" s="57">
        <v>41437</v>
      </c>
    </row>
    <row r="532" spans="1:1" x14ac:dyDescent="0.2">
      <c r="A532" s="57">
        <v>41438</v>
      </c>
    </row>
    <row r="533" spans="1:1" x14ac:dyDescent="0.2">
      <c r="A533" s="57">
        <v>41439</v>
      </c>
    </row>
    <row r="534" spans="1:1" x14ac:dyDescent="0.2">
      <c r="A534" s="57">
        <v>41440</v>
      </c>
    </row>
    <row r="535" spans="1:1" x14ac:dyDescent="0.2">
      <c r="A535" s="57">
        <v>41441</v>
      </c>
    </row>
    <row r="536" spans="1:1" x14ac:dyDescent="0.2">
      <c r="A536" s="57">
        <v>41442</v>
      </c>
    </row>
    <row r="537" spans="1:1" x14ac:dyDescent="0.2">
      <c r="A537" s="57">
        <v>41443</v>
      </c>
    </row>
    <row r="538" spans="1:1" x14ac:dyDescent="0.2">
      <c r="A538" s="57">
        <v>41444</v>
      </c>
    </row>
    <row r="539" spans="1:1" x14ac:dyDescent="0.2">
      <c r="A539" s="57">
        <v>41445</v>
      </c>
    </row>
    <row r="540" spans="1:1" x14ac:dyDescent="0.2">
      <c r="A540" s="57">
        <v>41446</v>
      </c>
    </row>
    <row r="541" spans="1:1" x14ac:dyDescent="0.2">
      <c r="A541" s="57">
        <v>41447</v>
      </c>
    </row>
    <row r="542" spans="1:1" x14ac:dyDescent="0.2">
      <c r="A542" s="57">
        <v>41448</v>
      </c>
    </row>
    <row r="543" spans="1:1" x14ac:dyDescent="0.2">
      <c r="A543" s="57">
        <v>41449</v>
      </c>
    </row>
    <row r="544" spans="1:1" x14ac:dyDescent="0.2">
      <c r="A544" s="57">
        <v>41450</v>
      </c>
    </row>
    <row r="545" spans="1:1" x14ac:dyDescent="0.2">
      <c r="A545" s="57">
        <v>41451</v>
      </c>
    </row>
    <row r="546" spans="1:1" x14ac:dyDescent="0.2">
      <c r="A546" s="57">
        <v>41452</v>
      </c>
    </row>
    <row r="547" spans="1:1" x14ac:dyDescent="0.2">
      <c r="A547" s="57">
        <v>41453</v>
      </c>
    </row>
    <row r="548" spans="1:1" x14ac:dyDescent="0.2">
      <c r="A548" s="57">
        <v>41454</v>
      </c>
    </row>
    <row r="549" spans="1:1" x14ac:dyDescent="0.2">
      <c r="A549" s="57">
        <v>41455</v>
      </c>
    </row>
    <row r="550" spans="1:1" x14ac:dyDescent="0.2">
      <c r="A550" s="57">
        <v>41456</v>
      </c>
    </row>
    <row r="551" spans="1:1" x14ac:dyDescent="0.2">
      <c r="A551" s="57">
        <v>41457</v>
      </c>
    </row>
    <row r="552" spans="1:1" x14ac:dyDescent="0.2">
      <c r="A552" s="57">
        <v>41458</v>
      </c>
    </row>
    <row r="553" spans="1:1" x14ac:dyDescent="0.2">
      <c r="A553" s="57">
        <v>41459</v>
      </c>
    </row>
    <row r="554" spans="1:1" x14ac:dyDescent="0.2">
      <c r="A554" s="57">
        <v>41460</v>
      </c>
    </row>
    <row r="555" spans="1:1" x14ac:dyDescent="0.2">
      <c r="A555" s="57">
        <v>41461</v>
      </c>
    </row>
    <row r="556" spans="1:1" x14ac:dyDescent="0.2">
      <c r="A556" s="57">
        <v>41462</v>
      </c>
    </row>
    <row r="557" spans="1:1" x14ac:dyDescent="0.2">
      <c r="A557" s="57">
        <v>41463</v>
      </c>
    </row>
    <row r="558" spans="1:1" x14ac:dyDescent="0.2">
      <c r="A558" s="57">
        <v>41464</v>
      </c>
    </row>
    <row r="559" spans="1:1" x14ac:dyDescent="0.2">
      <c r="A559" s="57">
        <v>41465</v>
      </c>
    </row>
    <row r="560" spans="1:1" x14ac:dyDescent="0.2">
      <c r="A560" s="57">
        <v>41466</v>
      </c>
    </row>
    <row r="561" spans="1:1" x14ac:dyDescent="0.2">
      <c r="A561" s="57">
        <v>41467</v>
      </c>
    </row>
    <row r="562" spans="1:1" x14ac:dyDescent="0.2">
      <c r="A562" s="57">
        <v>41468</v>
      </c>
    </row>
    <row r="563" spans="1:1" x14ac:dyDescent="0.2">
      <c r="A563" s="57">
        <v>41469</v>
      </c>
    </row>
    <row r="564" spans="1:1" x14ac:dyDescent="0.2">
      <c r="A564" s="57">
        <v>41470</v>
      </c>
    </row>
    <row r="565" spans="1:1" x14ac:dyDescent="0.2">
      <c r="A565" s="57">
        <v>41471</v>
      </c>
    </row>
    <row r="566" spans="1:1" x14ac:dyDescent="0.2">
      <c r="A566" s="57">
        <v>41472</v>
      </c>
    </row>
    <row r="567" spans="1:1" x14ac:dyDescent="0.2">
      <c r="A567" s="57">
        <v>41473</v>
      </c>
    </row>
    <row r="568" spans="1:1" x14ac:dyDescent="0.2">
      <c r="A568" s="57">
        <v>41474</v>
      </c>
    </row>
    <row r="569" spans="1:1" x14ac:dyDescent="0.2">
      <c r="A569" s="57">
        <v>41475</v>
      </c>
    </row>
    <row r="570" spans="1:1" x14ac:dyDescent="0.2">
      <c r="A570" s="57">
        <v>41476</v>
      </c>
    </row>
    <row r="571" spans="1:1" x14ac:dyDescent="0.2">
      <c r="A571" s="57">
        <v>41477</v>
      </c>
    </row>
    <row r="572" spans="1:1" x14ac:dyDescent="0.2">
      <c r="A572" s="57">
        <v>41478</v>
      </c>
    </row>
    <row r="573" spans="1:1" x14ac:dyDescent="0.2">
      <c r="A573" s="57">
        <v>41479</v>
      </c>
    </row>
    <row r="574" spans="1:1" x14ac:dyDescent="0.2">
      <c r="A574" s="57">
        <v>41480</v>
      </c>
    </row>
    <row r="575" spans="1:1" x14ac:dyDescent="0.2">
      <c r="A575" s="57">
        <v>41481</v>
      </c>
    </row>
    <row r="576" spans="1:1" x14ac:dyDescent="0.2">
      <c r="A576" s="57">
        <v>41482</v>
      </c>
    </row>
    <row r="577" spans="1:1" x14ac:dyDescent="0.2">
      <c r="A577" s="57">
        <v>41483</v>
      </c>
    </row>
    <row r="578" spans="1:1" x14ac:dyDescent="0.2">
      <c r="A578" s="57">
        <v>41484</v>
      </c>
    </row>
    <row r="579" spans="1:1" x14ac:dyDescent="0.2">
      <c r="A579" s="57">
        <v>41485</v>
      </c>
    </row>
    <row r="580" spans="1:1" x14ac:dyDescent="0.2">
      <c r="A580" s="57">
        <v>41486</v>
      </c>
    </row>
    <row r="581" spans="1:1" x14ac:dyDescent="0.2">
      <c r="A581" s="57">
        <v>41487</v>
      </c>
    </row>
    <row r="582" spans="1:1" x14ac:dyDescent="0.2">
      <c r="A582" s="57">
        <v>41488</v>
      </c>
    </row>
    <row r="583" spans="1:1" x14ac:dyDescent="0.2">
      <c r="A583" s="57">
        <v>41489</v>
      </c>
    </row>
    <row r="584" spans="1:1" x14ac:dyDescent="0.2">
      <c r="A584" s="57">
        <v>41490</v>
      </c>
    </row>
    <row r="585" spans="1:1" x14ac:dyDescent="0.2">
      <c r="A585" s="57">
        <v>41491</v>
      </c>
    </row>
    <row r="586" spans="1:1" x14ac:dyDescent="0.2">
      <c r="A586" s="57">
        <v>41492</v>
      </c>
    </row>
    <row r="587" spans="1:1" x14ac:dyDescent="0.2">
      <c r="A587" s="57">
        <v>41493</v>
      </c>
    </row>
    <row r="588" spans="1:1" x14ac:dyDescent="0.2">
      <c r="A588" s="57">
        <v>41494</v>
      </c>
    </row>
    <row r="589" spans="1:1" x14ac:dyDescent="0.2">
      <c r="A589" s="57">
        <v>41495</v>
      </c>
    </row>
    <row r="590" spans="1:1" x14ac:dyDescent="0.2">
      <c r="A590" s="57">
        <v>41496</v>
      </c>
    </row>
    <row r="591" spans="1:1" x14ac:dyDescent="0.2">
      <c r="A591" s="57">
        <v>41497</v>
      </c>
    </row>
    <row r="592" spans="1:1" x14ac:dyDescent="0.2">
      <c r="A592" s="57">
        <v>41498</v>
      </c>
    </row>
    <row r="593" spans="1:1" x14ac:dyDescent="0.2">
      <c r="A593" s="57">
        <v>41499</v>
      </c>
    </row>
    <row r="594" spans="1:1" x14ac:dyDescent="0.2">
      <c r="A594" s="57">
        <v>41500</v>
      </c>
    </row>
    <row r="595" spans="1:1" x14ac:dyDescent="0.2">
      <c r="A595" s="57">
        <v>41501</v>
      </c>
    </row>
    <row r="596" spans="1:1" x14ac:dyDescent="0.2">
      <c r="A596" s="57">
        <v>41502</v>
      </c>
    </row>
    <row r="597" spans="1:1" x14ac:dyDescent="0.2">
      <c r="A597" s="57">
        <v>41503</v>
      </c>
    </row>
    <row r="598" spans="1:1" x14ac:dyDescent="0.2">
      <c r="A598" s="57">
        <v>41504</v>
      </c>
    </row>
    <row r="599" spans="1:1" x14ac:dyDescent="0.2">
      <c r="A599" s="57">
        <v>41505</v>
      </c>
    </row>
    <row r="600" spans="1:1" x14ac:dyDescent="0.2">
      <c r="A600" s="57">
        <v>41506</v>
      </c>
    </row>
    <row r="601" spans="1:1" x14ac:dyDescent="0.2">
      <c r="A601" s="57">
        <v>41507</v>
      </c>
    </row>
    <row r="602" spans="1:1" x14ac:dyDescent="0.2">
      <c r="A602" s="57">
        <v>41508</v>
      </c>
    </row>
    <row r="603" spans="1:1" x14ac:dyDescent="0.2">
      <c r="A603" s="57">
        <v>41509</v>
      </c>
    </row>
    <row r="604" spans="1:1" x14ac:dyDescent="0.2">
      <c r="A604" s="57">
        <v>41510</v>
      </c>
    </row>
    <row r="605" spans="1:1" x14ac:dyDescent="0.2">
      <c r="A605" s="57">
        <v>41511</v>
      </c>
    </row>
    <row r="606" spans="1:1" x14ac:dyDescent="0.2">
      <c r="A606" s="57">
        <v>41512</v>
      </c>
    </row>
    <row r="607" spans="1:1" x14ac:dyDescent="0.2">
      <c r="A607" s="57">
        <v>41513</v>
      </c>
    </row>
    <row r="608" spans="1:1" x14ac:dyDescent="0.2">
      <c r="A608" s="57">
        <v>41514</v>
      </c>
    </row>
    <row r="609" spans="1:1" x14ac:dyDescent="0.2">
      <c r="A609" s="57">
        <v>41515</v>
      </c>
    </row>
    <row r="610" spans="1:1" x14ac:dyDescent="0.2">
      <c r="A610" s="57">
        <v>41516</v>
      </c>
    </row>
    <row r="611" spans="1:1" x14ac:dyDescent="0.2">
      <c r="A611" s="57">
        <v>41517</v>
      </c>
    </row>
    <row r="612" spans="1:1" x14ac:dyDescent="0.2">
      <c r="A612" s="57">
        <v>41518</v>
      </c>
    </row>
    <row r="613" spans="1:1" x14ac:dyDescent="0.2">
      <c r="A613" s="57">
        <v>41519</v>
      </c>
    </row>
    <row r="614" spans="1:1" x14ac:dyDescent="0.2">
      <c r="A614" s="57">
        <v>41520</v>
      </c>
    </row>
    <row r="615" spans="1:1" x14ac:dyDescent="0.2">
      <c r="A615" s="57">
        <v>41521</v>
      </c>
    </row>
    <row r="616" spans="1:1" x14ac:dyDescent="0.2">
      <c r="A616" s="57">
        <v>41522</v>
      </c>
    </row>
    <row r="617" spans="1:1" x14ac:dyDescent="0.2">
      <c r="A617" s="57">
        <v>41523</v>
      </c>
    </row>
    <row r="618" spans="1:1" x14ac:dyDescent="0.2">
      <c r="A618" s="57">
        <v>41524</v>
      </c>
    </row>
    <row r="619" spans="1:1" x14ac:dyDescent="0.2">
      <c r="A619" s="57">
        <v>41525</v>
      </c>
    </row>
    <row r="620" spans="1:1" x14ac:dyDescent="0.2">
      <c r="A620" s="57">
        <v>41526</v>
      </c>
    </row>
    <row r="621" spans="1:1" x14ac:dyDescent="0.2">
      <c r="A621" s="57">
        <v>41527</v>
      </c>
    </row>
    <row r="622" spans="1:1" x14ac:dyDescent="0.2">
      <c r="A622" s="57">
        <v>41528</v>
      </c>
    </row>
    <row r="623" spans="1:1" x14ac:dyDescent="0.2">
      <c r="A623" s="57">
        <v>41529</v>
      </c>
    </row>
    <row r="624" spans="1:1" x14ac:dyDescent="0.2">
      <c r="A624" s="57">
        <v>41530</v>
      </c>
    </row>
    <row r="625" spans="1:1" x14ac:dyDescent="0.2">
      <c r="A625" s="57">
        <v>41531</v>
      </c>
    </row>
    <row r="626" spans="1:1" x14ac:dyDescent="0.2">
      <c r="A626" s="57">
        <v>41532</v>
      </c>
    </row>
    <row r="627" spans="1:1" x14ac:dyDescent="0.2">
      <c r="A627" s="57">
        <v>41533</v>
      </c>
    </row>
    <row r="628" spans="1:1" x14ac:dyDescent="0.2">
      <c r="A628" s="57">
        <v>41534</v>
      </c>
    </row>
    <row r="629" spans="1:1" x14ac:dyDescent="0.2">
      <c r="A629" s="57">
        <v>41535</v>
      </c>
    </row>
    <row r="630" spans="1:1" x14ac:dyDescent="0.2">
      <c r="A630" s="57">
        <v>41536</v>
      </c>
    </row>
    <row r="631" spans="1:1" x14ac:dyDescent="0.2">
      <c r="A631" s="57">
        <v>41537</v>
      </c>
    </row>
    <row r="632" spans="1:1" x14ac:dyDescent="0.2">
      <c r="A632" s="57">
        <v>41538</v>
      </c>
    </row>
    <row r="633" spans="1:1" x14ac:dyDescent="0.2">
      <c r="A633" s="57">
        <v>41539</v>
      </c>
    </row>
    <row r="634" spans="1:1" x14ac:dyDescent="0.2">
      <c r="A634" s="57">
        <v>41540</v>
      </c>
    </row>
    <row r="635" spans="1:1" x14ac:dyDescent="0.2">
      <c r="A635" s="57">
        <v>41541</v>
      </c>
    </row>
    <row r="636" spans="1:1" x14ac:dyDescent="0.2">
      <c r="A636" s="57">
        <v>41542</v>
      </c>
    </row>
    <row r="637" spans="1:1" x14ac:dyDescent="0.2">
      <c r="A637" s="57">
        <v>41543</v>
      </c>
    </row>
    <row r="638" spans="1:1" x14ac:dyDescent="0.2">
      <c r="A638" s="57">
        <v>41544</v>
      </c>
    </row>
    <row r="639" spans="1:1" x14ac:dyDescent="0.2">
      <c r="A639" s="57">
        <v>41545</v>
      </c>
    </row>
    <row r="640" spans="1:1" x14ac:dyDescent="0.2">
      <c r="A640" s="57">
        <v>41546</v>
      </c>
    </row>
    <row r="641" spans="1:1" x14ac:dyDescent="0.2">
      <c r="A641" s="57">
        <v>41547</v>
      </c>
    </row>
    <row r="642" spans="1:1" x14ac:dyDescent="0.2">
      <c r="A642" s="57">
        <v>41548</v>
      </c>
    </row>
    <row r="643" spans="1:1" x14ac:dyDescent="0.2">
      <c r="A643" s="57">
        <v>41549</v>
      </c>
    </row>
    <row r="644" spans="1:1" x14ac:dyDescent="0.2">
      <c r="A644" s="57">
        <v>41550</v>
      </c>
    </row>
    <row r="645" spans="1:1" x14ac:dyDescent="0.2">
      <c r="A645" s="57">
        <v>41551</v>
      </c>
    </row>
    <row r="646" spans="1:1" x14ac:dyDescent="0.2">
      <c r="A646" s="57">
        <v>41552</v>
      </c>
    </row>
    <row r="647" spans="1:1" x14ac:dyDescent="0.2">
      <c r="A647" s="57">
        <v>41553</v>
      </c>
    </row>
    <row r="648" spans="1:1" x14ac:dyDescent="0.2">
      <c r="A648" s="57">
        <v>41554</v>
      </c>
    </row>
    <row r="649" spans="1:1" x14ac:dyDescent="0.2">
      <c r="A649" s="57">
        <v>41555</v>
      </c>
    </row>
    <row r="650" spans="1:1" x14ac:dyDescent="0.2">
      <c r="A650" s="57">
        <v>41556</v>
      </c>
    </row>
    <row r="651" spans="1:1" x14ac:dyDescent="0.2">
      <c r="A651" s="57">
        <v>41557</v>
      </c>
    </row>
    <row r="652" spans="1:1" x14ac:dyDescent="0.2">
      <c r="A652" s="57">
        <v>41558</v>
      </c>
    </row>
    <row r="653" spans="1:1" x14ac:dyDescent="0.2">
      <c r="A653" s="57">
        <v>41559</v>
      </c>
    </row>
    <row r="654" spans="1:1" x14ac:dyDescent="0.2">
      <c r="A654" s="57">
        <v>41560</v>
      </c>
    </row>
    <row r="655" spans="1:1" x14ac:dyDescent="0.2">
      <c r="A655" s="57">
        <v>41561</v>
      </c>
    </row>
    <row r="656" spans="1:1" x14ac:dyDescent="0.2">
      <c r="A656" s="57">
        <v>41562</v>
      </c>
    </row>
    <row r="657" spans="1:1" x14ac:dyDescent="0.2">
      <c r="A657" s="57">
        <v>41563</v>
      </c>
    </row>
    <row r="658" spans="1:1" x14ac:dyDescent="0.2">
      <c r="A658" s="57">
        <v>41564</v>
      </c>
    </row>
    <row r="659" spans="1:1" x14ac:dyDescent="0.2">
      <c r="A659" s="57">
        <v>41565</v>
      </c>
    </row>
    <row r="660" spans="1:1" x14ac:dyDescent="0.2">
      <c r="A660" s="57">
        <v>41566</v>
      </c>
    </row>
    <row r="661" spans="1:1" x14ac:dyDescent="0.2">
      <c r="A661" s="57">
        <v>41567</v>
      </c>
    </row>
    <row r="662" spans="1:1" x14ac:dyDescent="0.2">
      <c r="A662" s="57">
        <v>41568</v>
      </c>
    </row>
    <row r="663" spans="1:1" x14ac:dyDescent="0.2">
      <c r="A663" s="57">
        <v>41569</v>
      </c>
    </row>
    <row r="664" spans="1:1" x14ac:dyDescent="0.2">
      <c r="A664" s="57">
        <v>41570</v>
      </c>
    </row>
    <row r="665" spans="1:1" x14ac:dyDescent="0.2">
      <c r="A665" s="57">
        <v>41571</v>
      </c>
    </row>
    <row r="666" spans="1:1" x14ac:dyDescent="0.2">
      <c r="A666" s="57">
        <v>41572</v>
      </c>
    </row>
    <row r="667" spans="1:1" x14ac:dyDescent="0.2">
      <c r="A667" s="57">
        <v>41573</v>
      </c>
    </row>
    <row r="668" spans="1:1" x14ac:dyDescent="0.2">
      <c r="A668" s="57">
        <v>41574</v>
      </c>
    </row>
    <row r="669" spans="1:1" x14ac:dyDescent="0.2">
      <c r="A669" s="57">
        <v>41575</v>
      </c>
    </row>
    <row r="670" spans="1:1" x14ac:dyDescent="0.2">
      <c r="A670" s="57">
        <v>41576</v>
      </c>
    </row>
    <row r="671" spans="1:1" x14ac:dyDescent="0.2">
      <c r="A671" s="57">
        <v>41577</v>
      </c>
    </row>
    <row r="672" spans="1:1" x14ac:dyDescent="0.2">
      <c r="A672" s="57">
        <v>41578</v>
      </c>
    </row>
    <row r="673" spans="1:1" x14ac:dyDescent="0.2">
      <c r="A673" s="57">
        <v>41579</v>
      </c>
    </row>
    <row r="674" spans="1:1" x14ac:dyDescent="0.2">
      <c r="A674" s="57">
        <v>41580</v>
      </c>
    </row>
    <row r="675" spans="1:1" x14ac:dyDescent="0.2">
      <c r="A675" s="57">
        <v>41581</v>
      </c>
    </row>
    <row r="676" spans="1:1" x14ac:dyDescent="0.2">
      <c r="A676" s="57">
        <v>41582</v>
      </c>
    </row>
    <row r="677" spans="1:1" x14ac:dyDescent="0.2">
      <c r="A677" s="57">
        <v>41583</v>
      </c>
    </row>
    <row r="678" spans="1:1" x14ac:dyDescent="0.2">
      <c r="A678" s="57">
        <v>41584</v>
      </c>
    </row>
    <row r="679" spans="1:1" x14ac:dyDescent="0.2">
      <c r="A679" s="57">
        <v>41585</v>
      </c>
    </row>
    <row r="680" spans="1:1" x14ac:dyDescent="0.2">
      <c r="A680" s="57">
        <v>41586</v>
      </c>
    </row>
    <row r="681" spans="1:1" x14ac:dyDescent="0.2">
      <c r="A681" s="57">
        <v>41587</v>
      </c>
    </row>
    <row r="682" spans="1:1" x14ac:dyDescent="0.2">
      <c r="A682" s="57">
        <v>41588</v>
      </c>
    </row>
    <row r="683" spans="1:1" x14ac:dyDescent="0.2">
      <c r="A683" s="57">
        <v>41589</v>
      </c>
    </row>
    <row r="684" spans="1:1" x14ac:dyDescent="0.2">
      <c r="A684" s="57">
        <v>41590</v>
      </c>
    </row>
    <row r="685" spans="1:1" x14ac:dyDescent="0.2">
      <c r="A685" s="57">
        <v>41591</v>
      </c>
    </row>
    <row r="686" spans="1:1" x14ac:dyDescent="0.2">
      <c r="A686" s="57">
        <v>41592</v>
      </c>
    </row>
    <row r="687" spans="1:1" x14ac:dyDescent="0.2">
      <c r="A687" s="57">
        <v>41593</v>
      </c>
    </row>
    <row r="688" spans="1:1" x14ac:dyDescent="0.2">
      <c r="A688" s="57">
        <v>41594</v>
      </c>
    </row>
    <row r="689" spans="1:1" x14ac:dyDescent="0.2">
      <c r="A689" s="57">
        <v>41595</v>
      </c>
    </row>
    <row r="690" spans="1:1" x14ac:dyDescent="0.2">
      <c r="A690" s="57">
        <v>41596</v>
      </c>
    </row>
    <row r="691" spans="1:1" x14ac:dyDescent="0.2">
      <c r="A691" s="57">
        <v>41597</v>
      </c>
    </row>
    <row r="692" spans="1:1" x14ac:dyDescent="0.2">
      <c r="A692" s="57">
        <v>41598</v>
      </c>
    </row>
    <row r="693" spans="1:1" x14ac:dyDescent="0.2">
      <c r="A693" s="57">
        <v>41599</v>
      </c>
    </row>
    <row r="694" spans="1:1" x14ac:dyDescent="0.2">
      <c r="A694" s="57">
        <v>41600</v>
      </c>
    </row>
    <row r="695" spans="1:1" x14ac:dyDescent="0.2">
      <c r="A695" s="57">
        <v>41601</v>
      </c>
    </row>
    <row r="696" spans="1:1" x14ac:dyDescent="0.2">
      <c r="A696" s="57">
        <v>41602</v>
      </c>
    </row>
    <row r="697" spans="1:1" x14ac:dyDescent="0.2">
      <c r="A697" s="57">
        <v>41603</v>
      </c>
    </row>
    <row r="698" spans="1:1" x14ac:dyDescent="0.2">
      <c r="A698" s="57">
        <v>41604</v>
      </c>
    </row>
    <row r="699" spans="1:1" x14ac:dyDescent="0.2">
      <c r="A699" s="57">
        <v>41605</v>
      </c>
    </row>
    <row r="700" spans="1:1" x14ac:dyDescent="0.2">
      <c r="A700" s="57">
        <v>41606</v>
      </c>
    </row>
    <row r="701" spans="1:1" x14ac:dyDescent="0.2">
      <c r="A701" s="57">
        <v>41607</v>
      </c>
    </row>
    <row r="702" spans="1:1" x14ac:dyDescent="0.2">
      <c r="A702" s="57">
        <v>41608</v>
      </c>
    </row>
    <row r="703" spans="1:1" x14ac:dyDescent="0.2">
      <c r="A703" s="57">
        <v>41609</v>
      </c>
    </row>
    <row r="704" spans="1:1" x14ac:dyDescent="0.2">
      <c r="A704" s="57">
        <v>41610</v>
      </c>
    </row>
    <row r="705" spans="1:1" x14ac:dyDescent="0.2">
      <c r="A705" s="57">
        <v>41611</v>
      </c>
    </row>
    <row r="706" spans="1:1" x14ac:dyDescent="0.2">
      <c r="A706" s="57">
        <v>41612</v>
      </c>
    </row>
    <row r="707" spans="1:1" x14ac:dyDescent="0.2">
      <c r="A707" s="57">
        <v>41613</v>
      </c>
    </row>
    <row r="708" spans="1:1" x14ac:dyDescent="0.2">
      <c r="A708" s="57">
        <v>41614</v>
      </c>
    </row>
    <row r="709" spans="1:1" x14ac:dyDescent="0.2">
      <c r="A709" s="57">
        <v>41615</v>
      </c>
    </row>
    <row r="710" spans="1:1" x14ac:dyDescent="0.2">
      <c r="A710" s="57">
        <v>41616</v>
      </c>
    </row>
    <row r="711" spans="1:1" x14ac:dyDescent="0.2">
      <c r="A711" s="57">
        <v>41617</v>
      </c>
    </row>
    <row r="712" spans="1:1" x14ac:dyDescent="0.2">
      <c r="A712" s="57">
        <v>41618</v>
      </c>
    </row>
    <row r="713" spans="1:1" x14ac:dyDescent="0.2">
      <c r="A713" s="57">
        <v>41619</v>
      </c>
    </row>
    <row r="714" spans="1:1" x14ac:dyDescent="0.2">
      <c r="A714" s="57">
        <v>41620</v>
      </c>
    </row>
    <row r="715" spans="1:1" x14ac:dyDescent="0.2">
      <c r="A715" s="57">
        <v>41621</v>
      </c>
    </row>
    <row r="716" spans="1:1" x14ac:dyDescent="0.2">
      <c r="A716" s="57">
        <v>41622</v>
      </c>
    </row>
    <row r="717" spans="1:1" x14ac:dyDescent="0.2">
      <c r="A717" s="57">
        <v>41623</v>
      </c>
    </row>
    <row r="718" spans="1:1" x14ac:dyDescent="0.2">
      <c r="A718" s="57">
        <v>41624</v>
      </c>
    </row>
    <row r="719" spans="1:1" x14ac:dyDescent="0.2">
      <c r="A719" s="57">
        <v>41625</v>
      </c>
    </row>
    <row r="720" spans="1:1" x14ac:dyDescent="0.2">
      <c r="A720" s="57">
        <v>41626</v>
      </c>
    </row>
    <row r="721" spans="1:1" x14ac:dyDescent="0.2">
      <c r="A721" s="57">
        <v>41627</v>
      </c>
    </row>
    <row r="722" spans="1:1" x14ac:dyDescent="0.2">
      <c r="A722" s="57">
        <v>41628</v>
      </c>
    </row>
    <row r="723" spans="1:1" x14ac:dyDescent="0.2">
      <c r="A723" s="57">
        <v>41629</v>
      </c>
    </row>
    <row r="724" spans="1:1" x14ac:dyDescent="0.2">
      <c r="A724" s="57">
        <v>41630</v>
      </c>
    </row>
    <row r="725" spans="1:1" x14ac:dyDescent="0.2">
      <c r="A725" s="57">
        <v>41631</v>
      </c>
    </row>
    <row r="726" spans="1:1" x14ac:dyDescent="0.2">
      <c r="A726" s="57">
        <v>41632</v>
      </c>
    </row>
    <row r="727" spans="1:1" x14ac:dyDescent="0.2">
      <c r="A727" s="57">
        <v>41633</v>
      </c>
    </row>
    <row r="728" spans="1:1" x14ac:dyDescent="0.2">
      <c r="A728" s="57">
        <v>41634</v>
      </c>
    </row>
    <row r="729" spans="1:1" x14ac:dyDescent="0.2">
      <c r="A729" s="57">
        <v>41635</v>
      </c>
    </row>
    <row r="730" spans="1:1" x14ac:dyDescent="0.2">
      <c r="A730" s="57">
        <v>41636</v>
      </c>
    </row>
    <row r="731" spans="1:1" x14ac:dyDescent="0.2">
      <c r="A731" s="57">
        <v>41637</v>
      </c>
    </row>
    <row r="732" spans="1:1" x14ac:dyDescent="0.2">
      <c r="A732" s="57">
        <v>41638</v>
      </c>
    </row>
    <row r="733" spans="1:1" x14ac:dyDescent="0.2">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80" zoomScaleNormal="100" zoomScaleSheetLayoutView="80" workbookViewId="0">
      <selection activeCell="C2" sqref="C2:D2"/>
    </sheetView>
  </sheetViews>
  <sheetFormatPr defaultRowHeight="15" x14ac:dyDescent="0.3"/>
  <cols>
    <col min="1" max="1" width="14.28515625" style="21" bestFit="1" customWidth="1"/>
    <col min="2" max="2" width="80" style="207" customWidth="1"/>
    <col min="3" max="3" width="16.5703125" style="21" customWidth="1"/>
    <col min="4" max="4" width="14.28515625" style="21" customWidth="1"/>
    <col min="5" max="5" width="0.42578125" style="19" customWidth="1"/>
    <col min="6" max="16384" width="9.140625" style="21"/>
  </cols>
  <sheetData>
    <row r="1" spans="1:12" s="6" customFormat="1" x14ac:dyDescent="0.3">
      <c r="A1" s="63" t="s">
        <v>259</v>
      </c>
      <c r="B1" s="203"/>
      <c r="C1" s="506" t="s">
        <v>109</v>
      </c>
      <c r="D1" s="506"/>
      <c r="E1" s="101"/>
    </row>
    <row r="2" spans="1:12" s="6" customFormat="1" x14ac:dyDescent="0.3">
      <c r="A2" s="65" t="s">
        <v>139</v>
      </c>
      <c r="B2" s="203"/>
      <c r="C2" s="507" t="str">
        <f>'ფორმა N1'!L2</f>
        <v>01.01.2019-31.12.2019</v>
      </c>
      <c r="D2" s="508"/>
      <c r="E2" s="101"/>
    </row>
    <row r="3" spans="1:12" s="6" customFormat="1" x14ac:dyDescent="0.3">
      <c r="A3" s="65"/>
      <c r="B3" s="203"/>
      <c r="C3" s="64"/>
      <c r="D3" s="64"/>
      <c r="E3" s="101"/>
    </row>
    <row r="4" spans="1:12" s="2" customFormat="1" x14ac:dyDescent="0.3">
      <c r="A4" s="66" t="str">
        <f>'ფორმა N2'!A4</f>
        <v>ანგარიშვალდებული პირის დასახელება:</v>
      </c>
      <c r="B4" s="204"/>
      <c r="C4" s="65"/>
      <c r="D4" s="65"/>
      <c r="E4" s="96"/>
      <c r="L4" s="6"/>
    </row>
    <row r="5" spans="1:12" s="2" customFormat="1" x14ac:dyDescent="0.3">
      <c r="A5" s="107" t="str">
        <f>'ფორმა N1'!A5</f>
        <v>პ/გ ”საქართველოს რესპუბლიკური პარტია”</v>
      </c>
      <c r="B5" s="205"/>
      <c r="C5" s="56"/>
      <c r="D5" s="56"/>
      <c r="E5" s="96"/>
    </row>
    <row r="6" spans="1:12" s="2" customFormat="1" x14ac:dyDescent="0.3">
      <c r="A6" s="66"/>
      <c r="B6" s="204"/>
      <c r="C6" s="65"/>
      <c r="D6" s="65"/>
      <c r="E6" s="96"/>
    </row>
    <row r="7" spans="1:12" s="6" customFormat="1" ht="18" x14ac:dyDescent="0.3">
      <c r="A7" s="89"/>
      <c r="B7" s="100"/>
      <c r="C7" s="67"/>
      <c r="D7" s="67"/>
      <c r="E7" s="101"/>
    </row>
    <row r="8" spans="1:12" s="6" customFormat="1" ht="30" x14ac:dyDescent="0.3">
      <c r="A8" s="94" t="s">
        <v>64</v>
      </c>
      <c r="B8" s="68" t="s">
        <v>243</v>
      </c>
      <c r="C8" s="68" t="s">
        <v>66</v>
      </c>
      <c r="D8" s="68" t="s">
        <v>67</v>
      </c>
      <c r="E8" s="101"/>
      <c r="F8" s="20"/>
    </row>
    <row r="9" spans="1:12" s="7" customFormat="1" x14ac:dyDescent="0.3">
      <c r="A9" s="195">
        <v>1</v>
      </c>
      <c r="B9" s="195" t="s">
        <v>65</v>
      </c>
      <c r="C9" s="74">
        <f>SUM(C10,C26)</f>
        <v>0</v>
      </c>
      <c r="D9" s="74">
        <f>SUM(D10,D26)</f>
        <v>0</v>
      </c>
      <c r="E9" s="101"/>
    </row>
    <row r="10" spans="1:12" s="7" customFormat="1" x14ac:dyDescent="0.3">
      <c r="A10" s="76">
        <v>1.1000000000000001</v>
      </c>
      <c r="B10" s="76" t="s">
        <v>80</v>
      </c>
      <c r="C10" s="74">
        <f>SUM(C11,C12,C16,C19,C25,C26)</f>
        <v>0</v>
      </c>
      <c r="D10" s="74">
        <f>SUM(D11,D12,D16,D19,D24,D25)</f>
        <v>0</v>
      </c>
      <c r="E10" s="101"/>
    </row>
    <row r="11" spans="1:12" s="9" customFormat="1" ht="18" x14ac:dyDescent="0.3">
      <c r="A11" s="77" t="s">
        <v>30</v>
      </c>
      <c r="B11" s="77" t="s">
        <v>79</v>
      </c>
      <c r="C11" s="8"/>
      <c r="D11" s="8"/>
      <c r="E11" s="101"/>
    </row>
    <row r="12" spans="1:12" s="10" customFormat="1" x14ac:dyDescent="0.3">
      <c r="A12" s="77" t="s">
        <v>31</v>
      </c>
      <c r="B12" s="77" t="s">
        <v>294</v>
      </c>
      <c r="C12" s="95">
        <f>SUM(C14:C15)</f>
        <v>0</v>
      </c>
      <c r="D12" s="95">
        <f>SUM(D14:D15)</f>
        <v>0</v>
      </c>
      <c r="E12" s="101"/>
    </row>
    <row r="13" spans="1:12" s="3" customFormat="1" x14ac:dyDescent="0.3">
      <c r="A13" s="86" t="s">
        <v>81</v>
      </c>
      <c r="B13" s="86" t="s">
        <v>297</v>
      </c>
      <c r="C13" s="8"/>
      <c r="D13" s="8"/>
      <c r="E13" s="101"/>
    </row>
    <row r="14" spans="1:12" s="3" customFormat="1" x14ac:dyDescent="0.3">
      <c r="A14" s="86" t="s">
        <v>461</v>
      </c>
      <c r="B14" s="86" t="s">
        <v>460</v>
      </c>
      <c r="C14" s="8"/>
      <c r="D14" s="8"/>
      <c r="E14" s="101"/>
    </row>
    <row r="15" spans="1:12" s="3" customFormat="1" x14ac:dyDescent="0.3">
      <c r="A15" s="86" t="s">
        <v>462</v>
      </c>
      <c r="B15" s="86" t="s">
        <v>97</v>
      </c>
      <c r="C15" s="8"/>
      <c r="D15" s="8"/>
      <c r="E15" s="101"/>
    </row>
    <row r="16" spans="1:12" s="3" customFormat="1" x14ac:dyDescent="0.3">
      <c r="A16" s="77" t="s">
        <v>82</v>
      </c>
      <c r="B16" s="77" t="s">
        <v>83</v>
      </c>
      <c r="C16" s="95">
        <f>SUM(C17:C18)</f>
        <v>0</v>
      </c>
      <c r="D16" s="95">
        <f>SUM(D17:D18)</f>
        <v>0</v>
      </c>
      <c r="E16" s="101"/>
    </row>
    <row r="17" spans="1:5" s="3" customFormat="1" x14ac:dyDescent="0.3">
      <c r="A17" s="86" t="s">
        <v>84</v>
      </c>
      <c r="B17" s="86" t="s">
        <v>86</v>
      </c>
      <c r="C17" s="8"/>
      <c r="D17" s="8"/>
      <c r="E17" s="101"/>
    </row>
    <row r="18" spans="1:5" s="3" customFormat="1" ht="30" x14ac:dyDescent="0.3">
      <c r="A18" s="86" t="s">
        <v>85</v>
      </c>
      <c r="B18" s="86" t="s">
        <v>110</v>
      </c>
      <c r="C18" s="8"/>
      <c r="D18" s="8"/>
      <c r="E18" s="101"/>
    </row>
    <row r="19" spans="1:5" s="3" customFormat="1" x14ac:dyDescent="0.3">
      <c r="A19" s="77" t="s">
        <v>87</v>
      </c>
      <c r="B19" s="77" t="s">
        <v>387</v>
      </c>
      <c r="C19" s="95">
        <f>SUM(C20:C23)</f>
        <v>0</v>
      </c>
      <c r="D19" s="95">
        <f>SUM(D20:D23)</f>
        <v>0</v>
      </c>
      <c r="E19" s="101"/>
    </row>
    <row r="20" spans="1:5" s="3" customFormat="1" x14ac:dyDescent="0.3">
      <c r="A20" s="86" t="s">
        <v>88</v>
      </c>
      <c r="B20" s="86" t="s">
        <v>89</v>
      </c>
      <c r="C20" s="8"/>
      <c r="D20" s="8"/>
      <c r="E20" s="101"/>
    </row>
    <row r="21" spans="1:5" s="3" customFormat="1" ht="30" x14ac:dyDescent="0.3">
      <c r="A21" s="86" t="s">
        <v>92</v>
      </c>
      <c r="B21" s="86" t="s">
        <v>90</v>
      </c>
      <c r="C21" s="8"/>
      <c r="D21" s="8"/>
      <c r="E21" s="101"/>
    </row>
    <row r="22" spans="1:5" s="3" customFormat="1" x14ac:dyDescent="0.3">
      <c r="A22" s="86" t="s">
        <v>93</v>
      </c>
      <c r="B22" s="86" t="s">
        <v>91</v>
      </c>
      <c r="C22" s="8"/>
      <c r="D22" s="8"/>
      <c r="E22" s="101"/>
    </row>
    <row r="23" spans="1:5" s="3" customFormat="1" x14ac:dyDescent="0.3">
      <c r="A23" s="86" t="s">
        <v>94</v>
      </c>
      <c r="B23" s="86" t="s">
        <v>403</v>
      </c>
      <c r="C23" s="8"/>
      <c r="D23" s="8"/>
      <c r="E23" s="101"/>
    </row>
    <row r="24" spans="1:5" s="3" customFormat="1" x14ac:dyDescent="0.3">
      <c r="A24" s="77" t="s">
        <v>95</v>
      </c>
      <c r="B24" s="77" t="s">
        <v>404</v>
      </c>
      <c r="C24" s="215"/>
      <c r="D24" s="8"/>
      <c r="E24" s="101"/>
    </row>
    <row r="25" spans="1:5" s="3" customFormat="1" x14ac:dyDescent="0.3">
      <c r="A25" s="77" t="s">
        <v>245</v>
      </c>
      <c r="B25" s="77" t="s">
        <v>410</v>
      </c>
      <c r="C25" s="8"/>
      <c r="D25" s="8"/>
      <c r="E25" s="101"/>
    </row>
    <row r="26" spans="1:5" x14ac:dyDescent="0.3">
      <c r="A26" s="76">
        <v>1.2</v>
      </c>
      <c r="B26" s="76" t="s">
        <v>96</v>
      </c>
      <c r="C26" s="74">
        <f>SUM(C27,C35)</f>
        <v>0</v>
      </c>
      <c r="D26" s="74">
        <f>SUM(D27,D35)</f>
        <v>0</v>
      </c>
      <c r="E26" s="101"/>
    </row>
    <row r="27" spans="1:5" x14ac:dyDescent="0.3">
      <c r="A27" s="77" t="s">
        <v>32</v>
      </c>
      <c r="B27" s="77" t="s">
        <v>297</v>
      </c>
      <c r="C27" s="95">
        <f>SUM(C28:C30)</f>
        <v>0</v>
      </c>
      <c r="D27" s="95">
        <f>SUM(D28:D30)</f>
        <v>0</v>
      </c>
      <c r="E27" s="101"/>
    </row>
    <row r="28" spans="1:5" x14ac:dyDescent="0.3">
      <c r="A28" s="201" t="s">
        <v>98</v>
      </c>
      <c r="B28" s="201" t="s">
        <v>295</v>
      </c>
      <c r="C28" s="8"/>
      <c r="D28" s="8"/>
      <c r="E28" s="101"/>
    </row>
    <row r="29" spans="1:5" x14ac:dyDescent="0.3">
      <c r="A29" s="201" t="s">
        <v>99</v>
      </c>
      <c r="B29" s="201" t="s">
        <v>298</v>
      </c>
      <c r="C29" s="8"/>
      <c r="D29" s="8"/>
      <c r="E29" s="101"/>
    </row>
    <row r="30" spans="1:5" x14ac:dyDescent="0.3">
      <c r="A30" s="201" t="s">
        <v>412</v>
      </c>
      <c r="B30" s="201" t="s">
        <v>296</v>
      </c>
      <c r="C30" s="8"/>
      <c r="D30" s="8"/>
      <c r="E30" s="101"/>
    </row>
    <row r="31" spans="1:5" x14ac:dyDescent="0.3">
      <c r="A31" s="77" t="s">
        <v>33</v>
      </c>
      <c r="B31" s="77" t="s">
        <v>460</v>
      </c>
      <c r="C31" s="95">
        <f>SUM(C32:C34)</f>
        <v>0</v>
      </c>
      <c r="D31" s="95">
        <f>SUM(D32:D34)</f>
        <v>0</v>
      </c>
      <c r="E31" s="101"/>
    </row>
    <row r="32" spans="1:5" x14ac:dyDescent="0.3">
      <c r="A32" s="201" t="s">
        <v>12</v>
      </c>
      <c r="B32" s="201" t="s">
        <v>463</v>
      </c>
      <c r="C32" s="8"/>
      <c r="D32" s="8"/>
      <c r="E32" s="101"/>
    </row>
    <row r="33" spans="1:9" x14ac:dyDescent="0.3">
      <c r="A33" s="201" t="s">
        <v>13</v>
      </c>
      <c r="B33" s="201" t="s">
        <v>464</v>
      </c>
      <c r="C33" s="8"/>
      <c r="D33" s="8"/>
      <c r="E33" s="101"/>
    </row>
    <row r="34" spans="1:9" x14ac:dyDescent="0.3">
      <c r="A34" s="201" t="s">
        <v>268</v>
      </c>
      <c r="B34" s="201" t="s">
        <v>465</v>
      </c>
      <c r="C34" s="8"/>
      <c r="D34" s="8"/>
      <c r="E34" s="101"/>
    </row>
    <row r="35" spans="1:9" s="22" customFormat="1" x14ac:dyDescent="0.3">
      <c r="A35" s="77" t="s">
        <v>34</v>
      </c>
      <c r="B35" s="212" t="s">
        <v>409</v>
      </c>
      <c r="C35" s="8"/>
      <c r="D35" s="8"/>
    </row>
    <row r="36" spans="1:9" s="2" customFormat="1" x14ac:dyDescent="0.3">
      <c r="A36" s="1"/>
      <c r="B36" s="206"/>
      <c r="E36" s="5"/>
    </row>
    <row r="37" spans="1:9" s="2" customFormat="1" x14ac:dyDescent="0.3">
      <c r="B37" s="206"/>
      <c r="E37" s="5"/>
    </row>
    <row r="38" spans="1:9" x14ac:dyDescent="0.3">
      <c r="A38" s="1"/>
    </row>
    <row r="39" spans="1:9" x14ac:dyDescent="0.3">
      <c r="A39" s="2"/>
    </row>
    <row r="40" spans="1:9" s="2" customFormat="1" x14ac:dyDescent="0.3">
      <c r="A40" s="62" t="s">
        <v>107</v>
      </c>
      <c r="B40" s="206"/>
      <c r="E40" s="5"/>
    </row>
    <row r="41" spans="1:9" s="2" customFormat="1" x14ac:dyDescent="0.3">
      <c r="B41" s="206"/>
      <c r="E41"/>
      <c r="F41"/>
      <c r="G41"/>
      <c r="H41"/>
      <c r="I41"/>
    </row>
    <row r="42" spans="1:9" s="2" customFormat="1" x14ac:dyDescent="0.3">
      <c r="B42" s="206"/>
      <c r="D42" s="12"/>
      <c r="E42"/>
      <c r="F42"/>
      <c r="G42"/>
      <c r="H42"/>
      <c r="I42"/>
    </row>
    <row r="43" spans="1:9" s="2" customFormat="1" x14ac:dyDescent="0.3">
      <c r="A43"/>
      <c r="B43" s="208" t="s">
        <v>407</v>
      </c>
      <c r="D43" s="12"/>
      <c r="E43"/>
      <c r="F43"/>
      <c r="G43"/>
      <c r="H43"/>
      <c r="I43"/>
    </row>
    <row r="44" spans="1:9" s="2" customFormat="1" x14ac:dyDescent="0.3">
      <c r="A44"/>
      <c r="B44" s="206" t="s">
        <v>257</v>
      </c>
      <c r="D44" s="12"/>
      <c r="E44"/>
      <c r="F44"/>
      <c r="G44"/>
      <c r="H44"/>
      <c r="I44"/>
    </row>
    <row r="45" spans="1:9" customFormat="1" ht="12.75" x14ac:dyDescent="0.2">
      <c r="B45" s="209" t="s">
        <v>138</v>
      </c>
    </row>
    <row r="46" spans="1:9" customFormat="1" ht="12.75" x14ac:dyDescent="0.2">
      <c r="B46" s="210"/>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90"/>
  <sheetViews>
    <sheetView showGridLines="0" zoomScaleNormal="100" zoomScaleSheetLayoutView="80" workbookViewId="0">
      <selection activeCell="F11" sqref="F11:G11"/>
    </sheetView>
  </sheetViews>
  <sheetFormatPr defaultRowHeight="15" x14ac:dyDescent="0.3"/>
  <cols>
    <col min="1" max="1" width="15.85546875" style="2" customWidth="1"/>
    <col min="2" max="2" width="76.7109375" style="2" customWidth="1"/>
    <col min="3" max="3" width="15.140625" style="2" customWidth="1"/>
    <col min="4" max="4" width="13.5703125" style="2" customWidth="1"/>
    <col min="5" max="5" width="0.7109375" style="2" customWidth="1"/>
    <col min="6" max="6" width="11.28515625" style="2" customWidth="1"/>
    <col min="7" max="7" width="9.85546875" style="2" bestFit="1" customWidth="1"/>
    <col min="8" max="16384" width="9.140625" style="2"/>
  </cols>
  <sheetData>
    <row r="1" spans="1:7" s="6" customFormat="1" x14ac:dyDescent="0.3">
      <c r="A1" s="63" t="s">
        <v>469</v>
      </c>
      <c r="B1" s="385"/>
      <c r="C1" s="506" t="s">
        <v>109</v>
      </c>
      <c r="D1" s="506"/>
      <c r="E1" s="80"/>
    </row>
    <row r="2" spans="1:7" s="6" customFormat="1" x14ac:dyDescent="0.3">
      <c r="A2" s="333" t="s">
        <v>471</v>
      </c>
      <c r="B2" s="385"/>
      <c r="C2" s="504" t="str">
        <f>'ფორმა N1'!L2</f>
        <v>01.01.2019-31.12.2019</v>
      </c>
      <c r="D2" s="505"/>
      <c r="E2" s="80"/>
    </row>
    <row r="3" spans="1:7" s="6" customFormat="1" x14ac:dyDescent="0.3">
      <c r="A3" s="333" t="s">
        <v>470</v>
      </c>
      <c r="B3" s="385"/>
      <c r="C3" s="387"/>
      <c r="D3" s="387"/>
      <c r="E3" s="80"/>
    </row>
    <row r="4" spans="1:7" s="6" customFormat="1" x14ac:dyDescent="0.3">
      <c r="A4" s="65" t="s">
        <v>139</v>
      </c>
      <c r="B4" s="385"/>
      <c r="C4" s="387"/>
      <c r="D4" s="387"/>
      <c r="E4" s="80"/>
    </row>
    <row r="5" spans="1:7" s="6" customFormat="1" x14ac:dyDescent="0.3">
      <c r="A5" s="65"/>
      <c r="B5" s="385"/>
      <c r="C5" s="387"/>
      <c r="D5" s="387"/>
      <c r="E5" s="80"/>
    </row>
    <row r="6" spans="1:7" x14ac:dyDescent="0.3">
      <c r="A6" s="66" t="str">
        <f>'[1]ფორმა N2'!A4</f>
        <v>ანგარიშვალდებული პირის დასახელება:</v>
      </c>
      <c r="B6" s="66"/>
      <c r="C6" s="65"/>
      <c r="D6" s="65"/>
      <c r="E6" s="81"/>
    </row>
    <row r="7" spans="1:7" x14ac:dyDescent="0.3">
      <c r="A7" s="194" t="str">
        <f>'[2]ფორმა N1'!A5</f>
        <v>პ/გ ”საქართველოს რესპუბლიკური პარტია”</v>
      </c>
      <c r="B7" s="69"/>
      <c r="C7" s="70"/>
      <c r="D7" s="70"/>
      <c r="E7" s="81"/>
    </row>
    <row r="8" spans="1:7" x14ac:dyDescent="0.3">
      <c r="A8" s="66"/>
      <c r="B8" s="66"/>
      <c r="C8" s="65"/>
      <c r="D8" s="65"/>
      <c r="E8" s="81"/>
    </row>
    <row r="9" spans="1:7" s="6" customFormat="1" x14ac:dyDescent="0.3">
      <c r="A9" s="385"/>
      <c r="B9" s="385"/>
      <c r="C9" s="67"/>
      <c r="D9" s="67"/>
      <c r="E9" s="80"/>
    </row>
    <row r="10" spans="1:7" s="6" customFormat="1" ht="30" x14ac:dyDescent="0.3">
      <c r="A10" s="78" t="s">
        <v>64</v>
      </c>
      <c r="B10" s="79" t="s">
        <v>11</v>
      </c>
      <c r="C10" s="68" t="s">
        <v>10</v>
      </c>
      <c r="D10" s="68" t="s">
        <v>9</v>
      </c>
      <c r="E10" s="80"/>
    </row>
    <row r="11" spans="1:7" s="7" customFormat="1" x14ac:dyDescent="0.2">
      <c r="A11" s="195">
        <v>1</v>
      </c>
      <c r="B11" s="195" t="s">
        <v>57</v>
      </c>
      <c r="C11" s="390">
        <f>SUM(C12,C16,C56,C59,C60,C61,C79)</f>
        <v>89242.734489795912</v>
      </c>
      <c r="D11" s="390">
        <f>SUM(D12,D16,D56,D59,D60,D61,D67,D75,D76)</f>
        <v>89242.734489795912</v>
      </c>
      <c r="E11" s="196"/>
      <c r="G11" s="401"/>
    </row>
    <row r="12" spans="1:7" s="9" customFormat="1" ht="18" x14ac:dyDescent="0.2">
      <c r="A12" s="76">
        <v>1.1000000000000001</v>
      </c>
      <c r="B12" s="76" t="s">
        <v>58</v>
      </c>
      <c r="C12" s="391">
        <f>SUM(C13:C15)</f>
        <v>72076.534489795915</v>
      </c>
      <c r="D12" s="391">
        <f>SUM(D13:D15)</f>
        <v>72076.534489795915</v>
      </c>
      <c r="E12" s="82"/>
    </row>
    <row r="13" spans="1:7" s="10" customFormat="1" x14ac:dyDescent="0.2">
      <c r="A13" s="77" t="s">
        <v>30</v>
      </c>
      <c r="B13" s="77" t="s">
        <v>59</v>
      </c>
      <c r="C13" s="392">
        <v>71311.224489795917</v>
      </c>
      <c r="D13" s="392">
        <v>71311.224489795917</v>
      </c>
      <c r="E13" s="83"/>
    </row>
    <row r="14" spans="1:7" s="3" customFormat="1" x14ac:dyDescent="0.3">
      <c r="A14" s="77" t="s">
        <v>31</v>
      </c>
      <c r="B14" s="77" t="s">
        <v>0</v>
      </c>
      <c r="C14" s="393">
        <v>765.31</v>
      </c>
      <c r="D14" s="393">
        <v>765.31</v>
      </c>
      <c r="E14" s="84"/>
    </row>
    <row r="15" spans="1:7" s="3" customFormat="1" x14ac:dyDescent="0.3">
      <c r="A15" s="337" t="s">
        <v>473</v>
      </c>
      <c r="B15" s="338" t="s">
        <v>474</v>
      </c>
      <c r="C15" s="393">
        <v>0</v>
      </c>
      <c r="D15" s="393">
        <v>0</v>
      </c>
      <c r="E15" s="84"/>
    </row>
    <row r="16" spans="1:7" s="7" customFormat="1" x14ac:dyDescent="0.2">
      <c r="A16" s="76">
        <v>1.2</v>
      </c>
      <c r="B16" s="76" t="s">
        <v>60</v>
      </c>
      <c r="C16" s="394">
        <f>SUM(C17,C20,C32,C33,C34,C35,C38,C39,C46:C50,C54,C55)</f>
        <v>17166.2</v>
      </c>
      <c r="D16" s="394">
        <f>SUM(D17,D20,D32,D33,D34,D35,D38,D39,D46:D50,D54,D55)</f>
        <v>17166.2</v>
      </c>
      <c r="E16" s="196"/>
    </row>
    <row r="17" spans="1:6" s="3" customFormat="1" x14ac:dyDescent="0.2">
      <c r="A17" s="77" t="s">
        <v>32</v>
      </c>
      <c r="B17" s="77" t="s">
        <v>1</v>
      </c>
      <c r="C17" s="394">
        <f>SUM(C18:C19)</f>
        <v>2145.29</v>
      </c>
      <c r="D17" s="394">
        <f>SUM(D18:D19)</f>
        <v>2145.29</v>
      </c>
      <c r="E17" s="84"/>
    </row>
    <row r="18" spans="1:6" s="3" customFormat="1" x14ac:dyDescent="0.3">
      <c r="A18" s="86" t="s">
        <v>98</v>
      </c>
      <c r="B18" s="86" t="s">
        <v>61</v>
      </c>
      <c r="C18" s="393">
        <v>150</v>
      </c>
      <c r="D18" s="393">
        <v>150</v>
      </c>
      <c r="E18" s="84"/>
    </row>
    <row r="19" spans="1:6" s="3" customFormat="1" x14ac:dyDescent="0.3">
      <c r="A19" s="86" t="s">
        <v>99</v>
      </c>
      <c r="B19" s="86" t="s">
        <v>62</v>
      </c>
      <c r="C19" s="393">
        <v>1995.2900000000002</v>
      </c>
      <c r="D19" s="393">
        <v>1995.2900000000002</v>
      </c>
      <c r="E19" s="84"/>
    </row>
    <row r="20" spans="1:6" s="3" customFormat="1" x14ac:dyDescent="0.2">
      <c r="A20" s="77" t="s">
        <v>33</v>
      </c>
      <c r="B20" s="77" t="s">
        <v>2</v>
      </c>
      <c r="C20" s="394">
        <f>SUM(C21:C26,C31)</f>
        <v>2467.2799999999997</v>
      </c>
      <c r="D20" s="394">
        <f>SUM(D21:D26,D31)</f>
        <v>2467.2799999999997</v>
      </c>
      <c r="E20" s="197"/>
      <c r="F20" s="198"/>
    </row>
    <row r="21" spans="1:6" s="200" customFormat="1" ht="30" x14ac:dyDescent="0.2">
      <c r="A21" s="86" t="s">
        <v>12</v>
      </c>
      <c r="B21" s="86" t="s">
        <v>244</v>
      </c>
      <c r="C21" s="395">
        <v>1340.5</v>
      </c>
      <c r="D21" s="395">
        <v>1340.5</v>
      </c>
      <c r="E21" s="199"/>
    </row>
    <row r="22" spans="1:6" s="200" customFormat="1" x14ac:dyDescent="0.2">
      <c r="A22" s="86" t="s">
        <v>13</v>
      </c>
      <c r="B22" s="86" t="s">
        <v>14</v>
      </c>
      <c r="C22" s="395">
        <v>0</v>
      </c>
      <c r="D22" s="395">
        <v>0</v>
      </c>
      <c r="E22" s="199"/>
    </row>
    <row r="23" spans="1:6" s="200" customFormat="1" ht="30" x14ac:dyDescent="0.2">
      <c r="A23" s="86" t="s">
        <v>268</v>
      </c>
      <c r="B23" s="86" t="s">
        <v>22</v>
      </c>
      <c r="C23" s="395">
        <v>0</v>
      </c>
      <c r="D23" s="395">
        <v>0</v>
      </c>
      <c r="E23" s="199"/>
    </row>
    <row r="24" spans="1:6" s="200" customFormat="1" ht="16.5" customHeight="1" x14ac:dyDescent="0.2">
      <c r="A24" s="86" t="s">
        <v>269</v>
      </c>
      <c r="B24" s="86" t="s">
        <v>15</v>
      </c>
      <c r="C24" s="396">
        <v>478.64</v>
      </c>
      <c r="D24" s="397">
        <v>478.64</v>
      </c>
      <c r="E24" s="199"/>
    </row>
    <row r="25" spans="1:6" s="200" customFormat="1" ht="16.5" customHeight="1" x14ac:dyDescent="0.2">
      <c r="A25" s="86" t="s">
        <v>270</v>
      </c>
      <c r="B25" s="86" t="s">
        <v>16</v>
      </c>
      <c r="C25" s="395">
        <v>0</v>
      </c>
      <c r="D25" s="395">
        <v>0</v>
      </c>
      <c r="E25" s="199"/>
    </row>
    <row r="26" spans="1:6" s="200" customFormat="1" ht="16.5" customHeight="1" x14ac:dyDescent="0.2">
      <c r="A26" s="86" t="s">
        <v>271</v>
      </c>
      <c r="B26" s="86" t="s">
        <v>17</v>
      </c>
      <c r="C26" s="394">
        <f>SUM(C27:C30)</f>
        <v>648.13999999999987</v>
      </c>
      <c r="D26" s="394">
        <f>SUM(D27:D30)</f>
        <v>648.13999999999987</v>
      </c>
      <c r="E26" s="199"/>
    </row>
    <row r="27" spans="1:6" s="200" customFormat="1" ht="16.5" customHeight="1" x14ac:dyDescent="0.2">
      <c r="A27" s="201" t="s">
        <v>272</v>
      </c>
      <c r="B27" s="201" t="s">
        <v>18</v>
      </c>
      <c r="C27" s="395">
        <v>239.67999999999989</v>
      </c>
      <c r="D27" s="398">
        <v>239.67999999999989</v>
      </c>
      <c r="E27" s="199"/>
    </row>
    <row r="28" spans="1:6" s="200" customFormat="1" ht="16.5" customHeight="1" x14ac:dyDescent="0.2">
      <c r="A28" s="201" t="s">
        <v>273</v>
      </c>
      <c r="B28" s="201" t="s">
        <v>19</v>
      </c>
      <c r="C28" s="395"/>
      <c r="D28" s="398"/>
      <c r="E28" s="199"/>
    </row>
    <row r="29" spans="1:6" s="200" customFormat="1" ht="16.5" customHeight="1" x14ac:dyDescent="0.2">
      <c r="A29" s="201" t="s">
        <v>274</v>
      </c>
      <c r="B29" s="201" t="s">
        <v>20</v>
      </c>
      <c r="C29" s="395">
        <v>380.96000000000004</v>
      </c>
      <c r="D29" s="398">
        <v>380.96000000000004</v>
      </c>
      <c r="E29" s="199"/>
    </row>
    <row r="30" spans="1:6" s="200" customFormat="1" ht="16.5" customHeight="1" x14ac:dyDescent="0.2">
      <c r="A30" s="201" t="s">
        <v>275</v>
      </c>
      <c r="B30" s="201" t="s">
        <v>23</v>
      </c>
      <c r="C30" s="395">
        <v>27.5</v>
      </c>
      <c r="D30" s="395">
        <v>27.5</v>
      </c>
      <c r="E30" s="199"/>
    </row>
    <row r="31" spans="1:6" s="200" customFormat="1" ht="16.5" customHeight="1" x14ac:dyDescent="0.2">
      <c r="A31" s="86" t="s">
        <v>276</v>
      </c>
      <c r="B31" s="86" t="s">
        <v>21</v>
      </c>
      <c r="C31" s="396"/>
      <c r="D31" s="397"/>
      <c r="E31" s="199"/>
    </row>
    <row r="32" spans="1:6" s="3" customFormat="1" ht="16.5" customHeight="1" x14ac:dyDescent="0.2">
      <c r="A32" s="77" t="s">
        <v>34</v>
      </c>
      <c r="B32" s="77" t="s">
        <v>3</v>
      </c>
      <c r="C32" s="391">
        <f>SUM(C33:C34)</f>
        <v>0</v>
      </c>
      <c r="D32" s="391">
        <f>SUM(D33:D34)</f>
        <v>0</v>
      </c>
      <c r="E32" s="197"/>
    </row>
    <row r="33" spans="1:5" s="3" customFormat="1" ht="16.5" customHeight="1" x14ac:dyDescent="0.2">
      <c r="A33" s="77" t="s">
        <v>35</v>
      </c>
      <c r="B33" s="77" t="s">
        <v>4</v>
      </c>
      <c r="C33" s="395">
        <v>0</v>
      </c>
      <c r="D33" s="395">
        <v>0</v>
      </c>
      <c r="E33" s="84"/>
    </row>
    <row r="34" spans="1:5" s="3" customFormat="1" ht="16.5" customHeight="1" x14ac:dyDescent="0.2">
      <c r="A34" s="77" t="s">
        <v>36</v>
      </c>
      <c r="B34" s="77" t="s">
        <v>5</v>
      </c>
      <c r="C34" s="395">
        <v>0</v>
      </c>
      <c r="D34" s="395">
        <v>0</v>
      </c>
      <c r="E34" s="84"/>
    </row>
    <row r="35" spans="1:5" s="3" customFormat="1" x14ac:dyDescent="0.2">
      <c r="A35" s="77" t="s">
        <v>37</v>
      </c>
      <c r="B35" s="77" t="s">
        <v>63</v>
      </c>
      <c r="C35" s="391">
        <f>SUM(C36:C37)</f>
        <v>100</v>
      </c>
      <c r="D35" s="391">
        <f>SUM(D36:D37)</f>
        <v>100</v>
      </c>
      <c r="E35" s="84"/>
    </row>
    <row r="36" spans="1:5" s="3" customFormat="1" ht="16.5" customHeight="1" x14ac:dyDescent="0.2">
      <c r="A36" s="86" t="s">
        <v>277</v>
      </c>
      <c r="B36" s="86" t="s">
        <v>56</v>
      </c>
      <c r="C36" s="395">
        <v>100</v>
      </c>
      <c r="D36" s="395">
        <v>100</v>
      </c>
      <c r="E36" s="84"/>
    </row>
    <row r="37" spans="1:5" s="3" customFormat="1" ht="16.5" customHeight="1" x14ac:dyDescent="0.2">
      <c r="A37" s="86" t="s">
        <v>278</v>
      </c>
      <c r="B37" s="86" t="s">
        <v>55</v>
      </c>
      <c r="C37" s="395">
        <v>0</v>
      </c>
      <c r="D37" s="395">
        <v>0</v>
      </c>
      <c r="E37" s="84"/>
    </row>
    <row r="38" spans="1:5" s="3" customFormat="1" ht="16.5" customHeight="1" x14ac:dyDescent="0.2">
      <c r="A38" s="77" t="s">
        <v>38</v>
      </c>
      <c r="B38" s="77" t="s">
        <v>49</v>
      </c>
      <c r="C38" s="399">
        <v>102.10000000000002</v>
      </c>
      <c r="D38" s="399">
        <v>102.10000000000002</v>
      </c>
      <c r="E38" s="84"/>
    </row>
    <row r="39" spans="1:5" s="3" customFormat="1" ht="16.5" customHeight="1" x14ac:dyDescent="0.2">
      <c r="A39" s="77" t="s">
        <v>39</v>
      </c>
      <c r="B39" s="77" t="s">
        <v>378</v>
      </c>
      <c r="C39" s="391">
        <f>SUM(C40:C45)</f>
        <v>0</v>
      </c>
      <c r="D39" s="391">
        <f>SUM(D40:D45)</f>
        <v>0</v>
      </c>
      <c r="E39" s="84"/>
    </row>
    <row r="40" spans="1:5" s="3" customFormat="1" ht="16.5" customHeight="1" x14ac:dyDescent="0.2">
      <c r="A40" s="17" t="s">
        <v>333</v>
      </c>
      <c r="B40" s="17" t="s">
        <v>337</v>
      </c>
      <c r="C40" s="395">
        <v>0</v>
      </c>
      <c r="D40" s="395">
        <v>0</v>
      </c>
      <c r="E40" s="84"/>
    </row>
    <row r="41" spans="1:5" s="3" customFormat="1" ht="16.5" customHeight="1" x14ac:dyDescent="0.2">
      <c r="A41" s="17" t="s">
        <v>334</v>
      </c>
      <c r="B41" s="17" t="s">
        <v>338</v>
      </c>
      <c r="C41" s="395">
        <v>0</v>
      </c>
      <c r="D41" s="395">
        <v>0</v>
      </c>
      <c r="E41" s="84"/>
    </row>
    <row r="42" spans="1:5" s="3" customFormat="1" ht="16.5" customHeight="1" x14ac:dyDescent="0.2">
      <c r="A42" s="17" t="s">
        <v>335</v>
      </c>
      <c r="B42" s="17" t="s">
        <v>341</v>
      </c>
      <c r="C42" s="395">
        <v>0</v>
      </c>
      <c r="D42" s="395">
        <v>0</v>
      </c>
      <c r="E42" s="84"/>
    </row>
    <row r="43" spans="1:5" s="3" customFormat="1" ht="16.5" customHeight="1" x14ac:dyDescent="0.2">
      <c r="A43" s="17" t="s">
        <v>340</v>
      </c>
      <c r="B43" s="17" t="s">
        <v>342</v>
      </c>
      <c r="C43" s="395">
        <v>0</v>
      </c>
      <c r="D43" s="395">
        <v>0</v>
      </c>
      <c r="E43" s="84"/>
    </row>
    <row r="44" spans="1:5" s="3" customFormat="1" ht="16.5" customHeight="1" x14ac:dyDescent="0.2">
      <c r="A44" s="17" t="s">
        <v>343</v>
      </c>
      <c r="B44" s="17" t="s">
        <v>453</v>
      </c>
      <c r="C44" s="395">
        <v>0</v>
      </c>
      <c r="D44" s="395">
        <v>0</v>
      </c>
      <c r="E44" s="84"/>
    </row>
    <row r="45" spans="1:5" s="3" customFormat="1" ht="16.5" customHeight="1" x14ac:dyDescent="0.2">
      <c r="A45" s="17" t="s">
        <v>454</v>
      </c>
      <c r="B45" s="17" t="s">
        <v>339</v>
      </c>
      <c r="C45" s="395">
        <v>0</v>
      </c>
      <c r="D45" s="395">
        <v>0</v>
      </c>
      <c r="E45" s="84"/>
    </row>
    <row r="46" spans="1:5" s="3" customFormat="1" ht="30" x14ac:dyDescent="0.2">
      <c r="A46" s="77" t="s">
        <v>40</v>
      </c>
      <c r="B46" s="77" t="s">
        <v>28</v>
      </c>
      <c r="C46" s="395">
        <v>0</v>
      </c>
      <c r="D46" s="395">
        <v>0</v>
      </c>
      <c r="E46" s="84"/>
    </row>
    <row r="47" spans="1:5" s="3" customFormat="1" ht="16.5" customHeight="1" x14ac:dyDescent="0.2">
      <c r="A47" s="77" t="s">
        <v>41</v>
      </c>
      <c r="B47" s="77" t="s">
        <v>24</v>
      </c>
      <c r="C47" s="395">
        <v>0</v>
      </c>
      <c r="D47" s="395">
        <v>0</v>
      </c>
      <c r="E47" s="84"/>
    </row>
    <row r="48" spans="1:5" s="3" customFormat="1" ht="16.5" customHeight="1" x14ac:dyDescent="0.2">
      <c r="A48" s="77" t="s">
        <v>42</v>
      </c>
      <c r="B48" s="77" t="s">
        <v>25</v>
      </c>
      <c r="C48" s="399">
        <v>500</v>
      </c>
      <c r="D48" s="399">
        <v>500</v>
      </c>
      <c r="E48" s="84"/>
    </row>
    <row r="49" spans="1:6" s="3" customFormat="1" ht="16.5" customHeight="1" x14ac:dyDescent="0.2">
      <c r="A49" s="77" t="s">
        <v>43</v>
      </c>
      <c r="B49" s="77" t="s">
        <v>26</v>
      </c>
      <c r="C49" s="399"/>
      <c r="D49" s="399"/>
      <c r="E49" s="84"/>
    </row>
    <row r="50" spans="1:6" s="3" customFormat="1" ht="16.5" customHeight="1" x14ac:dyDescent="0.2">
      <c r="A50" s="77" t="s">
        <v>44</v>
      </c>
      <c r="B50" s="77" t="s">
        <v>379</v>
      </c>
      <c r="C50" s="394">
        <f>SUM(C51:C53)</f>
        <v>9900</v>
      </c>
      <c r="D50" s="394">
        <f>SUM(D51:D53)</f>
        <v>9900</v>
      </c>
      <c r="E50" s="84"/>
    </row>
    <row r="51" spans="1:6" s="3" customFormat="1" ht="16.5" customHeight="1" x14ac:dyDescent="0.2">
      <c r="A51" s="86" t="s">
        <v>349</v>
      </c>
      <c r="B51" s="86" t="s">
        <v>352</v>
      </c>
      <c r="C51" s="395">
        <v>9900</v>
      </c>
      <c r="D51" s="395">
        <v>9900</v>
      </c>
      <c r="E51" s="84"/>
    </row>
    <row r="52" spans="1:6" s="3" customFormat="1" ht="16.5" customHeight="1" x14ac:dyDescent="0.2">
      <c r="A52" s="86" t="s">
        <v>350</v>
      </c>
      <c r="B52" s="86" t="s">
        <v>351</v>
      </c>
      <c r="C52" s="395"/>
      <c r="D52" s="395"/>
      <c r="E52" s="84"/>
    </row>
    <row r="53" spans="1:6" s="3" customFormat="1" ht="16.5" customHeight="1" x14ac:dyDescent="0.2">
      <c r="A53" s="86" t="s">
        <v>353</v>
      </c>
      <c r="B53" s="86" t="s">
        <v>354</v>
      </c>
      <c r="C53" s="395">
        <v>0</v>
      </c>
      <c r="D53" s="395">
        <v>0</v>
      </c>
      <c r="E53" s="84"/>
    </row>
    <row r="54" spans="1:6" s="3" customFormat="1" x14ac:dyDescent="0.2">
      <c r="A54" s="77" t="s">
        <v>45</v>
      </c>
      <c r="B54" s="77" t="s">
        <v>29</v>
      </c>
      <c r="C54" s="395">
        <v>0</v>
      </c>
      <c r="D54" s="395">
        <v>0</v>
      </c>
      <c r="E54" s="84"/>
    </row>
    <row r="55" spans="1:6" s="3" customFormat="1" ht="16.5" customHeight="1" x14ac:dyDescent="0.2">
      <c r="A55" s="77" t="s">
        <v>46</v>
      </c>
      <c r="B55" s="77" t="s">
        <v>6</v>
      </c>
      <c r="C55" s="395">
        <f>1401.53+550</f>
        <v>1951.53</v>
      </c>
      <c r="D55" s="395">
        <v>1951.53</v>
      </c>
      <c r="E55" s="197"/>
      <c r="F55" s="198"/>
    </row>
    <row r="56" spans="1:6" s="3" customFormat="1" ht="30" x14ac:dyDescent="0.2">
      <c r="A56" s="76">
        <v>1.3</v>
      </c>
      <c r="B56" s="76" t="s">
        <v>384</v>
      </c>
      <c r="C56" s="394">
        <f>SUM(C57:C58)</f>
        <v>0</v>
      </c>
      <c r="D56" s="394">
        <f>SUM(D57:D58)</f>
        <v>0</v>
      </c>
      <c r="E56" s="197"/>
      <c r="F56" s="198"/>
    </row>
    <row r="57" spans="1:6" s="3" customFormat="1" ht="30" x14ac:dyDescent="0.2">
      <c r="A57" s="77" t="s">
        <v>50</v>
      </c>
      <c r="B57" s="77" t="s">
        <v>48</v>
      </c>
      <c r="C57" s="395">
        <v>0</v>
      </c>
      <c r="D57" s="395">
        <v>0</v>
      </c>
      <c r="E57" s="197"/>
      <c r="F57" s="198"/>
    </row>
    <row r="58" spans="1:6" s="3" customFormat="1" ht="16.5" customHeight="1" x14ac:dyDescent="0.2">
      <c r="A58" s="77" t="s">
        <v>51</v>
      </c>
      <c r="B58" s="77" t="s">
        <v>47</v>
      </c>
      <c r="C58" s="395">
        <v>0</v>
      </c>
      <c r="D58" s="395">
        <v>0</v>
      </c>
      <c r="E58" s="197"/>
      <c r="F58" s="198"/>
    </row>
    <row r="59" spans="1:6" s="3" customFormat="1" x14ac:dyDescent="0.2">
      <c r="A59" s="76">
        <v>1.4</v>
      </c>
      <c r="B59" s="76" t="s">
        <v>386</v>
      </c>
      <c r="C59" s="395">
        <v>0</v>
      </c>
      <c r="D59" s="395">
        <v>0</v>
      </c>
      <c r="E59" s="197"/>
      <c r="F59" s="198"/>
    </row>
    <row r="60" spans="1:6" s="200" customFormat="1" x14ac:dyDescent="0.2">
      <c r="A60" s="76">
        <v>1.5</v>
      </c>
      <c r="B60" s="76" t="s">
        <v>7</v>
      </c>
      <c r="C60" s="395">
        <v>0</v>
      </c>
      <c r="D60" s="395">
        <v>0</v>
      </c>
      <c r="E60" s="199"/>
    </row>
    <row r="61" spans="1:6" s="200" customFormat="1" x14ac:dyDescent="0.3">
      <c r="A61" s="76">
        <v>1.6</v>
      </c>
      <c r="B61" s="42" t="s">
        <v>8</v>
      </c>
      <c r="C61" s="400">
        <f>SUM(C62:C66)</f>
        <v>0</v>
      </c>
      <c r="D61" s="400">
        <f>SUM(D62:D66)</f>
        <v>0</v>
      </c>
      <c r="E61" s="199"/>
    </row>
    <row r="62" spans="1:6" s="200" customFormat="1" x14ac:dyDescent="0.2">
      <c r="A62" s="77" t="s">
        <v>284</v>
      </c>
      <c r="B62" s="43" t="s">
        <v>52</v>
      </c>
      <c r="C62" s="395">
        <v>0</v>
      </c>
      <c r="D62" s="395">
        <v>0</v>
      </c>
      <c r="E62" s="199"/>
    </row>
    <row r="63" spans="1:6" s="200" customFormat="1" ht="30" x14ac:dyDescent="0.2">
      <c r="A63" s="77" t="s">
        <v>285</v>
      </c>
      <c r="B63" s="43" t="s">
        <v>54</v>
      </c>
      <c r="C63" s="395">
        <v>0</v>
      </c>
      <c r="D63" s="395">
        <v>0</v>
      </c>
      <c r="E63" s="199"/>
    </row>
    <row r="64" spans="1:6" s="200" customFormat="1" x14ac:dyDescent="0.2">
      <c r="A64" s="77" t="s">
        <v>286</v>
      </c>
      <c r="B64" s="43" t="s">
        <v>53</v>
      </c>
      <c r="C64" s="395">
        <v>0</v>
      </c>
      <c r="D64" s="395">
        <v>0</v>
      </c>
      <c r="E64" s="199"/>
    </row>
    <row r="65" spans="1:5" s="200" customFormat="1" x14ac:dyDescent="0.2">
      <c r="A65" s="77" t="s">
        <v>287</v>
      </c>
      <c r="B65" s="43" t="s">
        <v>27</v>
      </c>
      <c r="C65" s="395">
        <v>0</v>
      </c>
      <c r="D65" s="395">
        <v>0</v>
      </c>
      <c r="E65" s="199"/>
    </row>
    <row r="66" spans="1:5" s="200" customFormat="1" x14ac:dyDescent="0.2">
      <c r="A66" s="77" t="s">
        <v>315</v>
      </c>
      <c r="B66" s="43" t="s">
        <v>316</v>
      </c>
      <c r="C66" s="395">
        <v>0</v>
      </c>
      <c r="D66" s="395">
        <v>0</v>
      </c>
      <c r="E66" s="199"/>
    </row>
    <row r="67" spans="1:5" x14ac:dyDescent="0.3">
      <c r="A67" s="195">
        <v>2</v>
      </c>
      <c r="B67" s="217" t="s">
        <v>380</v>
      </c>
      <c r="C67" s="400">
        <f>SUM(C68:C74)</f>
        <v>0</v>
      </c>
      <c r="D67" s="400">
        <f>SUM(D68:D74)</f>
        <v>0</v>
      </c>
      <c r="E67" s="85"/>
    </row>
    <row r="68" spans="1:5" x14ac:dyDescent="0.3">
      <c r="A68" s="87">
        <v>2.1</v>
      </c>
      <c r="B68" s="202" t="s">
        <v>100</v>
      </c>
      <c r="C68" s="395">
        <v>0</v>
      </c>
      <c r="D68" s="395">
        <v>0</v>
      </c>
      <c r="E68" s="85"/>
    </row>
    <row r="69" spans="1:5" x14ac:dyDescent="0.3">
      <c r="A69" s="87">
        <v>2.2000000000000002</v>
      </c>
      <c r="B69" s="202" t="s">
        <v>381</v>
      </c>
      <c r="C69" s="395">
        <v>0</v>
      </c>
      <c r="D69" s="395">
        <v>0</v>
      </c>
      <c r="E69" s="85"/>
    </row>
    <row r="70" spans="1:5" x14ac:dyDescent="0.3">
      <c r="A70" s="87">
        <v>2.2999999999999998</v>
      </c>
      <c r="B70" s="202" t="s">
        <v>104</v>
      </c>
      <c r="C70" s="395">
        <v>0</v>
      </c>
      <c r="D70" s="395">
        <v>0</v>
      </c>
      <c r="E70" s="85"/>
    </row>
    <row r="71" spans="1:5" x14ac:dyDescent="0.3">
      <c r="A71" s="87">
        <v>2.4</v>
      </c>
      <c r="B71" s="202" t="s">
        <v>103</v>
      </c>
      <c r="C71" s="395">
        <v>0</v>
      </c>
      <c r="D71" s="395">
        <v>0</v>
      </c>
      <c r="E71" s="85"/>
    </row>
    <row r="72" spans="1:5" x14ac:dyDescent="0.3">
      <c r="A72" s="87">
        <v>2.5</v>
      </c>
      <c r="B72" s="202" t="s">
        <v>382</v>
      </c>
      <c r="C72" s="395">
        <v>0</v>
      </c>
      <c r="D72" s="395">
        <v>0</v>
      </c>
      <c r="E72" s="85"/>
    </row>
    <row r="73" spans="1:5" x14ac:dyDescent="0.3">
      <c r="A73" s="87">
        <v>2.6</v>
      </c>
      <c r="B73" s="202" t="s">
        <v>101</v>
      </c>
      <c r="C73" s="395">
        <v>0</v>
      </c>
      <c r="D73" s="395">
        <v>0</v>
      </c>
      <c r="E73" s="85"/>
    </row>
    <row r="74" spans="1:5" x14ac:dyDescent="0.3">
      <c r="A74" s="87">
        <v>2.7</v>
      </c>
      <c r="B74" s="202" t="s">
        <v>102</v>
      </c>
      <c r="C74" s="395">
        <v>0</v>
      </c>
      <c r="D74" s="395">
        <v>0</v>
      </c>
      <c r="E74" s="85"/>
    </row>
    <row r="75" spans="1:5" x14ac:dyDescent="0.3">
      <c r="A75" s="195">
        <v>3</v>
      </c>
      <c r="B75" s="195" t="s">
        <v>408</v>
      </c>
      <c r="C75" s="400"/>
      <c r="D75" s="400"/>
      <c r="E75" s="85"/>
    </row>
    <row r="76" spans="1:5" x14ac:dyDescent="0.3">
      <c r="A76" s="195">
        <v>4</v>
      </c>
      <c r="B76" s="195" t="s">
        <v>246</v>
      </c>
      <c r="C76" s="400">
        <f>SUM(C77:C78)</f>
        <v>0</v>
      </c>
      <c r="D76" s="400">
        <f>SUM(D77:D78)</f>
        <v>0</v>
      </c>
      <c r="E76" s="85"/>
    </row>
    <row r="77" spans="1:5" x14ac:dyDescent="0.3">
      <c r="A77" s="87">
        <v>4.0999999999999996</v>
      </c>
      <c r="B77" s="87" t="s">
        <v>247</v>
      </c>
      <c r="C77" s="395">
        <v>0</v>
      </c>
      <c r="D77" s="395">
        <v>0</v>
      </c>
      <c r="E77" s="85"/>
    </row>
    <row r="78" spans="1:5" x14ac:dyDescent="0.3">
      <c r="A78" s="87">
        <v>4.2</v>
      </c>
      <c r="B78" s="87" t="s">
        <v>248</v>
      </c>
      <c r="C78" s="395">
        <v>0</v>
      </c>
      <c r="D78" s="395">
        <v>0</v>
      </c>
      <c r="E78" s="85"/>
    </row>
    <row r="79" spans="1:5" x14ac:dyDescent="0.3">
      <c r="A79" s="195">
        <v>5</v>
      </c>
      <c r="B79" s="195" t="s">
        <v>266</v>
      </c>
      <c r="C79" s="400">
        <v>0</v>
      </c>
      <c r="D79" s="400">
        <v>0</v>
      </c>
      <c r="E79" s="85"/>
    </row>
    <row r="80" spans="1:5" x14ac:dyDescent="0.3">
      <c r="B80" s="41"/>
    </row>
    <row r="81" spans="1:9" x14ac:dyDescent="0.3">
      <c r="A81" s="509" t="s">
        <v>455</v>
      </c>
      <c r="B81" s="509"/>
      <c r="C81" s="509"/>
      <c r="D81" s="509"/>
      <c r="E81" s="386"/>
    </row>
    <row r="82" spans="1:9" x14ac:dyDescent="0.3">
      <c r="B82" s="41"/>
    </row>
    <row r="83" spans="1:9" s="22" customFormat="1" ht="12.75" x14ac:dyDescent="0.2"/>
    <row r="84" spans="1:9" x14ac:dyDescent="0.3">
      <c r="A84" s="62" t="s">
        <v>107</v>
      </c>
      <c r="E84" s="386"/>
    </row>
    <row r="85" spans="1:9" x14ac:dyDescent="0.3">
      <c r="E85"/>
      <c r="F85"/>
      <c r="G85"/>
      <c r="H85"/>
      <c r="I85"/>
    </row>
    <row r="86" spans="1:9" x14ac:dyDescent="0.3">
      <c r="D86" s="12"/>
      <c r="E86"/>
      <c r="F86"/>
      <c r="G86"/>
      <c r="H86"/>
      <c r="I86"/>
    </row>
    <row r="87" spans="1:9" x14ac:dyDescent="0.3">
      <c r="A87"/>
      <c r="B87" s="62" t="s">
        <v>405</v>
      </c>
      <c r="D87" s="12"/>
      <c r="E87"/>
      <c r="F87"/>
      <c r="G87"/>
      <c r="H87"/>
      <c r="I87"/>
    </row>
    <row r="88" spans="1:9" x14ac:dyDescent="0.3">
      <c r="A88"/>
      <c r="B88" s="2" t="s">
        <v>406</v>
      </c>
      <c r="D88" s="12"/>
      <c r="E88"/>
      <c r="F88"/>
      <c r="G88"/>
      <c r="H88"/>
      <c r="I88"/>
    </row>
    <row r="89" spans="1:9" customFormat="1" ht="12.75" x14ac:dyDescent="0.2">
      <c r="B89" s="59" t="s">
        <v>138</v>
      </c>
    </row>
    <row r="90" spans="1:9" s="22" customFormat="1" ht="12.75" x14ac:dyDescent="0.2"/>
  </sheetData>
  <mergeCells count="3">
    <mergeCell ref="C1:D1"/>
    <mergeCell ref="C2:D2"/>
    <mergeCell ref="A81:D81"/>
  </mergeCells>
  <pageMargins left="0.19685039370078741" right="0.19685039370078741" top="0.19685039370078741" bottom="0.19685039370078741" header="0.15748031496062992" footer="0.15748031496062992"/>
  <pageSetup paperSize="9" scale="8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2"/>
  <sheetViews>
    <sheetView showGridLines="0" zoomScaleNormal="100" zoomScaleSheetLayoutView="80" workbookViewId="0">
      <selection activeCell="H26" sqref="H26"/>
    </sheetView>
  </sheetViews>
  <sheetFormatPr defaultRowHeight="15" x14ac:dyDescent="0.3"/>
  <cols>
    <col min="1" max="1" width="8.85546875" style="2" customWidth="1"/>
    <col min="2" max="2" width="88" style="2" customWidth="1"/>
    <col min="3" max="4" width="13.5703125" style="2" customWidth="1"/>
    <col min="5" max="5" width="0.7109375" style="2" customWidth="1"/>
    <col min="6" max="16384" width="9.140625" style="2"/>
  </cols>
  <sheetData>
    <row r="1" spans="1:5" s="6" customFormat="1" x14ac:dyDescent="0.3">
      <c r="A1" s="63" t="s">
        <v>305</v>
      </c>
      <c r="B1" s="66"/>
      <c r="C1" s="506" t="s">
        <v>109</v>
      </c>
      <c r="D1" s="506"/>
      <c r="E1" s="80"/>
    </row>
    <row r="2" spans="1:5" s="6" customFormat="1" x14ac:dyDescent="0.3">
      <c r="A2" s="63" t="s">
        <v>306</v>
      </c>
      <c r="B2" s="66"/>
      <c r="C2" s="504" t="str">
        <f>'ფორმა N1'!L2</f>
        <v>01.01.2019-31.12.2019</v>
      </c>
      <c r="D2" s="504"/>
      <c r="E2" s="80"/>
    </row>
    <row r="3" spans="1:5" s="6" customFormat="1" x14ac:dyDescent="0.3">
      <c r="A3" s="65" t="s">
        <v>139</v>
      </c>
      <c r="B3" s="63"/>
      <c r="C3" s="138"/>
      <c r="D3" s="138"/>
      <c r="E3" s="80"/>
    </row>
    <row r="4" spans="1:5" s="6" customFormat="1" x14ac:dyDescent="0.3">
      <c r="A4" s="65"/>
      <c r="B4" s="65"/>
      <c r="C4" s="138"/>
      <c r="D4" s="138"/>
      <c r="E4" s="80"/>
    </row>
    <row r="5" spans="1:5" x14ac:dyDescent="0.3">
      <c r="A5" s="66" t="str">
        <f>'ფორმა N2'!A4</f>
        <v>ანგარიშვალდებული პირის დასახელება:</v>
      </c>
      <c r="B5" s="66"/>
      <c r="C5" s="65"/>
      <c r="D5" s="65"/>
      <c r="E5" s="81"/>
    </row>
    <row r="6" spans="1:5" x14ac:dyDescent="0.3">
      <c r="A6" s="382" t="str">
        <f>'ფორმა N1'!A5</f>
        <v>პ/გ ”საქართველოს რესპუბლიკური პარტია”</v>
      </c>
      <c r="B6" s="69"/>
      <c r="C6" s="70"/>
      <c r="D6" s="70"/>
      <c r="E6" s="81"/>
    </row>
    <row r="7" spans="1:5" x14ac:dyDescent="0.3">
      <c r="A7" s="66"/>
      <c r="B7" s="66"/>
      <c r="C7" s="65"/>
      <c r="D7" s="65"/>
      <c r="E7" s="81"/>
    </row>
    <row r="8" spans="1:5" s="6" customFormat="1" x14ac:dyDescent="0.3">
      <c r="A8" s="137"/>
      <c r="B8" s="137"/>
      <c r="C8" s="67"/>
      <c r="D8" s="67"/>
      <c r="E8" s="80"/>
    </row>
    <row r="9" spans="1:5" s="6" customFormat="1" ht="30" x14ac:dyDescent="0.3">
      <c r="A9" s="78" t="s">
        <v>64</v>
      </c>
      <c r="B9" s="78" t="s">
        <v>311</v>
      </c>
      <c r="C9" s="68" t="s">
        <v>10</v>
      </c>
      <c r="D9" s="68" t="s">
        <v>9</v>
      </c>
      <c r="E9" s="80"/>
    </row>
    <row r="10" spans="1:5" s="9" customFormat="1" ht="30" x14ac:dyDescent="0.2">
      <c r="A10" s="87" t="s">
        <v>309</v>
      </c>
      <c r="B10" s="87" t="s">
        <v>573</v>
      </c>
      <c r="C10" s="4">
        <v>1401.53</v>
      </c>
      <c r="D10" s="4">
        <v>1401.53</v>
      </c>
      <c r="E10" s="82"/>
    </row>
    <row r="11" spans="1:5" s="10" customFormat="1" ht="30" x14ac:dyDescent="0.2">
      <c r="A11" s="87" t="s">
        <v>310</v>
      </c>
      <c r="B11" s="87" t="s">
        <v>574</v>
      </c>
      <c r="C11" s="4">
        <v>550</v>
      </c>
      <c r="D11" s="4">
        <v>550</v>
      </c>
      <c r="E11" s="83"/>
    </row>
    <row r="12" spans="1:5" s="10" customFormat="1" x14ac:dyDescent="0.2">
      <c r="A12" s="76"/>
      <c r="B12" s="76"/>
      <c r="C12" s="4"/>
      <c r="D12" s="4"/>
      <c r="E12" s="83"/>
    </row>
    <row r="13" spans="1:5" s="10" customFormat="1" x14ac:dyDescent="0.2">
      <c r="A13" s="76"/>
      <c r="B13" s="76"/>
      <c r="C13" s="4"/>
      <c r="D13" s="4"/>
      <c r="E13" s="83"/>
    </row>
    <row r="14" spans="1:5" s="10" customFormat="1" x14ac:dyDescent="0.2">
      <c r="A14" s="76"/>
      <c r="B14" s="76"/>
      <c r="C14" s="4"/>
      <c r="D14" s="4"/>
      <c r="E14" s="83"/>
    </row>
    <row r="15" spans="1:5" s="10" customFormat="1" x14ac:dyDescent="0.2">
      <c r="A15" s="76"/>
      <c r="B15" s="76"/>
      <c r="C15" s="4"/>
      <c r="D15" s="4"/>
      <c r="E15" s="83"/>
    </row>
    <row r="16" spans="1:5" s="10" customFormat="1" x14ac:dyDescent="0.2">
      <c r="A16" s="76"/>
      <c r="B16" s="76"/>
      <c r="C16" s="4"/>
      <c r="D16" s="4"/>
      <c r="E16" s="83"/>
    </row>
    <row r="17" spans="1:9" s="10" customFormat="1" ht="17.25" customHeight="1" x14ac:dyDescent="0.2">
      <c r="A17" s="87"/>
      <c r="B17" s="76"/>
      <c r="C17" s="4"/>
      <c r="D17" s="4"/>
      <c r="E17" s="83"/>
    </row>
    <row r="18" spans="1:9" x14ac:dyDescent="0.3">
      <c r="A18" s="88"/>
      <c r="B18" s="88" t="s">
        <v>314</v>
      </c>
      <c r="C18" s="75">
        <f>SUM(C10:C17)</f>
        <v>1951.53</v>
      </c>
      <c r="D18" s="75">
        <f>SUM(D10:D17)</f>
        <v>1951.53</v>
      </c>
      <c r="E18" s="85"/>
    </row>
    <row r="19" spans="1:9" x14ac:dyDescent="0.3">
      <c r="A19" s="41"/>
      <c r="B19" s="41"/>
    </row>
    <row r="20" spans="1:9" x14ac:dyDescent="0.3">
      <c r="A20" s="211" t="s">
        <v>398</v>
      </c>
      <c r="E20" s="5"/>
    </row>
    <row r="21" spans="1:9" x14ac:dyDescent="0.3">
      <c r="A21" s="2" t="s">
        <v>399</v>
      </c>
    </row>
    <row r="22" spans="1:9" x14ac:dyDescent="0.3">
      <c r="A22" s="175" t="s">
        <v>400</v>
      </c>
    </row>
    <row r="23" spans="1:9" x14ac:dyDescent="0.3">
      <c r="A23" s="175"/>
    </row>
    <row r="24" spans="1:9" x14ac:dyDescent="0.3">
      <c r="A24" s="175" t="s">
        <v>329</v>
      </c>
    </row>
    <row r="25" spans="1:9" s="22" customFormat="1" ht="12.75" x14ac:dyDescent="0.2"/>
    <row r="26" spans="1:9" x14ac:dyDescent="0.3">
      <c r="A26" s="62" t="s">
        <v>107</v>
      </c>
      <c r="E26" s="5"/>
    </row>
    <row r="27" spans="1:9" x14ac:dyDescent="0.3">
      <c r="E27"/>
      <c r="F27"/>
      <c r="G27"/>
      <c r="H27"/>
      <c r="I27"/>
    </row>
    <row r="28" spans="1:9" x14ac:dyDescent="0.3">
      <c r="D28" s="12"/>
      <c r="E28"/>
      <c r="F28"/>
      <c r="G28"/>
      <c r="H28"/>
      <c r="I28"/>
    </row>
    <row r="29" spans="1:9" x14ac:dyDescent="0.3">
      <c r="A29" s="62"/>
      <c r="B29" s="62" t="s">
        <v>258</v>
      </c>
      <c r="D29" s="12"/>
      <c r="E29"/>
      <c r="F29"/>
      <c r="G29"/>
      <c r="H29"/>
      <c r="I29"/>
    </row>
    <row r="30" spans="1:9" x14ac:dyDescent="0.3">
      <c r="B30" s="2" t="s">
        <v>257</v>
      </c>
      <c r="D30" s="12"/>
      <c r="E30"/>
      <c r="F30"/>
      <c r="G30"/>
      <c r="H30"/>
      <c r="I30"/>
    </row>
    <row r="31" spans="1:9" customFormat="1" ht="12.75" x14ac:dyDescent="0.2">
      <c r="A31" s="59"/>
      <c r="B31" s="59" t="s">
        <v>138</v>
      </c>
    </row>
    <row r="32" spans="1:9" s="22" customFormat="1" ht="12.75" x14ac:dyDescent="0.2"/>
  </sheetData>
  <mergeCells count="2">
    <mergeCell ref="C1:D1"/>
    <mergeCell ref="C2:D2"/>
  </mergeCells>
  <pageMargins left="0.19685039370078741" right="0.19685039370078741" top="0.19685039370078741" bottom="0.19685039370078741" header="0.15748031496062992" footer="0.15748031496062992"/>
  <pageSetup paperSize="9" scale="82"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2"/>
  <sheetViews>
    <sheetView zoomScaleNormal="100" zoomScaleSheetLayoutView="80" workbookViewId="0">
      <selection activeCell="Q11" sqref="Q11"/>
    </sheetView>
  </sheetViews>
  <sheetFormatPr defaultRowHeight="12.75" x14ac:dyDescent="0.2"/>
  <cols>
    <col min="1" max="1" width="5.42578125" style="160" customWidth="1"/>
    <col min="2" max="2" width="12.42578125" style="160" customWidth="1"/>
    <col min="3" max="4" width="17" style="160" customWidth="1"/>
    <col min="5" max="5" width="27.7109375" style="160" customWidth="1"/>
    <col min="6" max="6" width="14.7109375" style="160" customWidth="1"/>
    <col min="7" max="7" width="15.5703125" style="160" customWidth="1"/>
    <col min="8" max="8" width="14.7109375" style="160" customWidth="1"/>
    <col min="9" max="9" width="29.7109375" style="160" customWidth="1"/>
    <col min="10" max="10" width="0" style="160" hidden="1" customWidth="1"/>
    <col min="11" max="16384" width="9.140625" style="160"/>
  </cols>
  <sheetData>
    <row r="1" spans="1:10" ht="15" x14ac:dyDescent="0.3">
      <c r="A1" s="63" t="s">
        <v>383</v>
      </c>
      <c r="B1" s="63"/>
      <c r="C1" s="66"/>
      <c r="D1" s="66"/>
      <c r="E1" s="66"/>
      <c r="F1" s="66"/>
      <c r="G1" s="189"/>
      <c r="H1" s="189"/>
      <c r="I1" s="506" t="s">
        <v>109</v>
      </c>
      <c r="J1" s="506"/>
    </row>
    <row r="2" spans="1:10" ht="15" x14ac:dyDescent="0.3">
      <c r="A2" s="65" t="s">
        <v>139</v>
      </c>
      <c r="B2" s="63"/>
      <c r="C2" s="66"/>
      <c r="D2" s="66"/>
      <c r="E2" s="66"/>
      <c r="F2" s="66"/>
      <c r="G2" s="189"/>
      <c r="H2" s="189"/>
      <c r="I2" s="504" t="str">
        <f>'ფორმა N1'!L2</f>
        <v>01.01.2019-31.12.2019</v>
      </c>
      <c r="J2" s="504"/>
    </row>
    <row r="3" spans="1:10" ht="15" x14ac:dyDescent="0.3">
      <c r="A3" s="65"/>
      <c r="B3" s="65"/>
      <c r="C3" s="63"/>
      <c r="D3" s="63"/>
      <c r="E3" s="63"/>
      <c r="F3" s="63"/>
      <c r="G3" s="140"/>
      <c r="H3" s="140"/>
      <c r="I3" s="189"/>
    </row>
    <row r="4" spans="1:10" ht="15" x14ac:dyDescent="0.3">
      <c r="A4" s="66" t="str">
        <f>'ფორმა N2'!A4</f>
        <v>ანგარიშვალდებული პირის დასახელება:</v>
      </c>
      <c r="B4" s="66"/>
      <c r="C4" s="66"/>
      <c r="D4" s="66"/>
      <c r="E4" s="66"/>
      <c r="F4" s="66"/>
      <c r="G4" s="65"/>
      <c r="H4" s="65"/>
      <c r="I4" s="65"/>
    </row>
    <row r="5" spans="1:10" ht="15" x14ac:dyDescent="0.3">
      <c r="A5" s="382" t="str">
        <f>'ფორმა N1'!A5</f>
        <v>პ/გ ”საქართველოს რესპუბლიკური პარტია”</v>
      </c>
      <c r="B5" s="69"/>
      <c r="C5" s="69"/>
      <c r="D5" s="69"/>
      <c r="E5" s="69"/>
      <c r="F5" s="69"/>
      <c r="G5" s="70"/>
      <c r="H5" s="70"/>
      <c r="I5" s="70"/>
    </row>
    <row r="6" spans="1:10" ht="15" x14ac:dyDescent="0.3">
      <c r="A6" s="66"/>
      <c r="B6" s="66"/>
      <c r="C6" s="66"/>
      <c r="D6" s="66"/>
      <c r="E6" s="66"/>
      <c r="F6" s="66"/>
      <c r="G6" s="65"/>
      <c r="H6" s="65"/>
      <c r="I6" s="65"/>
    </row>
    <row r="7" spans="1:10" ht="15" x14ac:dyDescent="0.2">
      <c r="A7" s="139"/>
      <c r="B7" s="139"/>
      <c r="C7" s="139"/>
      <c r="D7" s="182"/>
      <c r="E7" s="139"/>
      <c r="F7" s="139"/>
      <c r="G7" s="67"/>
      <c r="H7" s="67"/>
      <c r="I7" s="67"/>
    </row>
    <row r="8" spans="1:10" ht="45" x14ac:dyDescent="0.2">
      <c r="A8" s="79" t="s">
        <v>64</v>
      </c>
      <c r="B8" s="79" t="s">
        <v>318</v>
      </c>
      <c r="C8" s="79" t="s">
        <v>319</v>
      </c>
      <c r="D8" s="79" t="s">
        <v>226</v>
      </c>
      <c r="E8" s="79" t="s">
        <v>323</v>
      </c>
      <c r="F8" s="79" t="s">
        <v>327</v>
      </c>
      <c r="G8" s="68" t="s">
        <v>10</v>
      </c>
      <c r="H8" s="68" t="s">
        <v>9</v>
      </c>
      <c r="I8" s="68" t="s">
        <v>368</v>
      </c>
      <c r="J8" s="192" t="s">
        <v>326</v>
      </c>
    </row>
    <row r="9" spans="1:10" ht="15" x14ac:dyDescent="0.2">
      <c r="A9" s="87">
        <v>1</v>
      </c>
      <c r="B9" s="87" t="s">
        <v>514</v>
      </c>
      <c r="C9" s="87" t="s">
        <v>515</v>
      </c>
      <c r="D9" s="87" t="s">
        <v>509</v>
      </c>
      <c r="E9" s="87" t="s">
        <v>516</v>
      </c>
      <c r="F9" s="87" t="s">
        <v>326</v>
      </c>
      <c r="G9" s="402">
        <v>37627.551020408166</v>
      </c>
      <c r="H9" s="402">
        <v>37627.551020408166</v>
      </c>
      <c r="I9" s="402">
        <v>7375</v>
      </c>
      <c r="J9" s="192" t="s">
        <v>0</v>
      </c>
    </row>
    <row r="10" spans="1:10" ht="15" x14ac:dyDescent="0.2">
      <c r="A10" s="87">
        <v>2</v>
      </c>
      <c r="B10" s="87" t="s">
        <v>517</v>
      </c>
      <c r="C10" s="87" t="s">
        <v>518</v>
      </c>
      <c r="D10" s="87" t="s">
        <v>519</v>
      </c>
      <c r="E10" s="87" t="s">
        <v>520</v>
      </c>
      <c r="F10" s="87" t="s">
        <v>326</v>
      </c>
      <c r="G10" s="402">
        <v>21734.693877551021</v>
      </c>
      <c r="H10" s="402">
        <v>21734.693877551021</v>
      </c>
      <c r="I10" s="402">
        <v>4260</v>
      </c>
      <c r="J10" s="192"/>
    </row>
    <row r="11" spans="1:10" ht="30" x14ac:dyDescent="0.2">
      <c r="A11" s="87">
        <v>3</v>
      </c>
      <c r="B11" s="87" t="s">
        <v>521</v>
      </c>
      <c r="C11" s="87" t="s">
        <v>522</v>
      </c>
      <c r="D11" s="87" t="s">
        <v>523</v>
      </c>
      <c r="E11" s="87" t="s">
        <v>524</v>
      </c>
      <c r="F11" s="87" t="s">
        <v>326</v>
      </c>
      <c r="G11" s="402">
        <v>2000</v>
      </c>
      <c r="H11" s="402">
        <v>2000</v>
      </c>
      <c r="I11" s="402">
        <v>400</v>
      </c>
      <c r="J11" s="192"/>
    </row>
    <row r="12" spans="1:10" ht="15" x14ac:dyDescent="0.2">
      <c r="A12" s="87">
        <v>4</v>
      </c>
      <c r="B12" s="87" t="s">
        <v>525</v>
      </c>
      <c r="C12" s="87" t="s">
        <v>526</v>
      </c>
      <c r="D12" s="87" t="s">
        <v>527</v>
      </c>
      <c r="E12" s="87" t="s">
        <v>528</v>
      </c>
      <c r="F12" s="87" t="s">
        <v>326</v>
      </c>
      <c r="G12" s="402">
        <v>1020.4081632653061</v>
      </c>
      <c r="H12" s="402">
        <v>1020.4081632653061</v>
      </c>
      <c r="I12" s="402">
        <v>200</v>
      </c>
      <c r="J12" s="192"/>
    </row>
    <row r="13" spans="1:10" ht="15" x14ac:dyDescent="0.2">
      <c r="A13" s="87">
        <v>5</v>
      </c>
      <c r="B13" s="87" t="s">
        <v>529</v>
      </c>
      <c r="C13" s="87" t="s">
        <v>530</v>
      </c>
      <c r="D13" s="87" t="s">
        <v>531</v>
      </c>
      <c r="E13" s="87" t="s">
        <v>532</v>
      </c>
      <c r="F13" s="87" t="s">
        <v>326</v>
      </c>
      <c r="G13" s="402">
        <v>8418.3673469387759</v>
      </c>
      <c r="H13" s="402">
        <v>8418.3673469387759</v>
      </c>
      <c r="I13" s="402">
        <v>1650</v>
      </c>
      <c r="J13" s="192"/>
    </row>
    <row r="14" spans="1:10" ht="30" x14ac:dyDescent="0.2">
      <c r="A14" s="87">
        <v>6</v>
      </c>
      <c r="B14" s="87" t="s">
        <v>533</v>
      </c>
      <c r="C14" s="87" t="s">
        <v>534</v>
      </c>
      <c r="D14" s="87" t="s">
        <v>535</v>
      </c>
      <c r="E14" s="87" t="s">
        <v>536</v>
      </c>
      <c r="F14" s="87" t="s">
        <v>326</v>
      </c>
      <c r="G14" s="402">
        <v>510.20408163265307</v>
      </c>
      <c r="H14" s="402">
        <v>510.20408163265307</v>
      </c>
      <c r="I14" s="402">
        <v>100</v>
      </c>
      <c r="J14" s="192"/>
    </row>
    <row r="15" spans="1:10" ht="15" x14ac:dyDescent="0.2">
      <c r="A15" s="87">
        <v>7</v>
      </c>
      <c r="B15" s="87" t="s">
        <v>514</v>
      </c>
      <c r="C15" s="87" t="s">
        <v>515</v>
      </c>
      <c r="D15" s="87" t="s">
        <v>509</v>
      </c>
      <c r="E15" s="87" t="s">
        <v>516</v>
      </c>
      <c r="F15" s="87" t="s">
        <v>0</v>
      </c>
      <c r="G15" s="402">
        <v>382.65306122448982</v>
      </c>
      <c r="H15" s="402">
        <v>382.65306122448982</v>
      </c>
      <c r="I15" s="402">
        <v>75</v>
      </c>
      <c r="J15" s="192" t="s">
        <v>0</v>
      </c>
    </row>
    <row r="16" spans="1:10" ht="15" x14ac:dyDescent="0.2">
      <c r="A16" s="87">
        <v>8</v>
      </c>
      <c r="B16" s="87" t="s">
        <v>517</v>
      </c>
      <c r="C16" s="87" t="s">
        <v>518</v>
      </c>
      <c r="D16" s="87" t="s">
        <v>519</v>
      </c>
      <c r="E16" s="87" t="s">
        <v>520</v>
      </c>
      <c r="F16" s="87" t="s">
        <v>0</v>
      </c>
      <c r="G16" s="402">
        <v>382.65306122448982</v>
      </c>
      <c r="H16" s="402">
        <v>382.65306122448982</v>
      </c>
      <c r="I16" s="402">
        <v>75</v>
      </c>
      <c r="J16" s="192"/>
    </row>
    <row r="17" spans="1:9" ht="15" x14ac:dyDescent="0.2">
      <c r="A17" s="87">
        <v>9</v>
      </c>
      <c r="B17" s="76"/>
      <c r="C17" s="76"/>
      <c r="D17" s="76"/>
      <c r="E17" s="76"/>
      <c r="F17" s="87"/>
      <c r="G17" s="402"/>
      <c r="H17" s="402"/>
      <c r="I17" s="402"/>
    </row>
    <row r="18" spans="1:9" ht="15" x14ac:dyDescent="0.2">
      <c r="A18" s="87">
        <v>10</v>
      </c>
      <c r="B18" s="76"/>
      <c r="C18" s="76"/>
      <c r="D18" s="76"/>
      <c r="E18" s="76"/>
      <c r="F18" s="87"/>
      <c r="G18" s="402"/>
      <c r="H18" s="402"/>
      <c r="I18" s="402"/>
    </row>
    <row r="19" spans="1:9" ht="15" x14ac:dyDescent="0.2">
      <c r="A19" s="87">
        <v>11</v>
      </c>
      <c r="B19" s="76"/>
      <c r="C19" s="76"/>
      <c r="D19" s="76"/>
      <c r="E19" s="76"/>
      <c r="F19" s="87"/>
      <c r="G19" s="402"/>
      <c r="H19" s="402"/>
      <c r="I19" s="402"/>
    </row>
    <row r="20" spans="1:9" ht="15" x14ac:dyDescent="0.2">
      <c r="A20" s="87">
        <v>12</v>
      </c>
      <c r="B20" s="76"/>
      <c r="C20" s="76"/>
      <c r="D20" s="76"/>
      <c r="E20" s="76"/>
      <c r="F20" s="87"/>
      <c r="G20" s="402"/>
      <c r="H20" s="402"/>
      <c r="I20" s="402"/>
    </row>
    <row r="21" spans="1:9" ht="15" x14ac:dyDescent="0.2">
      <c r="A21" s="76" t="s">
        <v>263</v>
      </c>
      <c r="B21" s="76"/>
      <c r="C21" s="76"/>
      <c r="D21" s="76"/>
      <c r="E21" s="76"/>
      <c r="F21" s="87"/>
      <c r="G21" s="402"/>
      <c r="H21" s="402"/>
      <c r="I21" s="402"/>
    </row>
    <row r="22" spans="1:9" ht="15" x14ac:dyDescent="0.3">
      <c r="A22" s="76"/>
      <c r="B22" s="88"/>
      <c r="C22" s="88"/>
      <c r="D22" s="88"/>
      <c r="E22" s="88"/>
      <c r="F22" s="76" t="s">
        <v>413</v>
      </c>
      <c r="G22" s="403">
        <f>SUM(G9:G21)</f>
        <v>72076.530612244911</v>
      </c>
      <c r="H22" s="403">
        <f>SUM(H9:H21)</f>
        <v>72076.530612244911</v>
      </c>
      <c r="I22" s="75">
        <f>SUM(I9:I21)</f>
        <v>14135</v>
      </c>
    </row>
    <row r="23" spans="1:9" ht="15" x14ac:dyDescent="0.3">
      <c r="A23" s="190"/>
      <c r="B23" s="190"/>
      <c r="C23" s="190"/>
      <c r="D23" s="190"/>
      <c r="E23" s="190"/>
      <c r="F23" s="190"/>
      <c r="G23" s="190"/>
      <c r="H23" s="159"/>
      <c r="I23" s="159"/>
    </row>
    <row r="24" spans="1:9" ht="15" x14ac:dyDescent="0.3">
      <c r="A24" s="191" t="s">
        <v>402</v>
      </c>
      <c r="B24" s="191"/>
      <c r="C24" s="190"/>
      <c r="D24" s="190"/>
      <c r="E24" s="190"/>
      <c r="F24" s="190"/>
      <c r="G24" s="190"/>
      <c r="H24" s="159"/>
      <c r="I24" s="159"/>
    </row>
    <row r="25" spans="1:9" ht="15" x14ac:dyDescent="0.3">
      <c r="A25" s="191"/>
      <c r="B25" s="191"/>
      <c r="C25" s="190"/>
      <c r="D25" s="190"/>
      <c r="E25" s="190"/>
      <c r="F25" s="190"/>
      <c r="G25" s="190"/>
      <c r="H25" s="159"/>
      <c r="I25" s="159"/>
    </row>
    <row r="26" spans="1:9" x14ac:dyDescent="0.2">
      <c r="A26" s="187"/>
      <c r="B26" s="187"/>
      <c r="C26" s="187"/>
      <c r="D26" s="187"/>
      <c r="E26" s="187"/>
      <c r="F26" s="187"/>
      <c r="G26" s="187"/>
      <c r="H26" s="187"/>
      <c r="I26" s="187"/>
    </row>
    <row r="27" spans="1:9" ht="15" x14ac:dyDescent="0.3">
      <c r="A27" s="165" t="s">
        <v>107</v>
      </c>
      <c r="B27" s="165"/>
      <c r="C27" s="159"/>
      <c r="D27" s="159"/>
      <c r="E27" s="159"/>
      <c r="F27" s="159"/>
      <c r="G27" s="159"/>
      <c r="H27" s="159"/>
      <c r="I27" s="159"/>
    </row>
    <row r="28" spans="1:9" ht="15" x14ac:dyDescent="0.3">
      <c r="A28" s="159"/>
      <c r="B28" s="159"/>
      <c r="C28" s="159"/>
      <c r="D28" s="159"/>
      <c r="E28" s="159"/>
      <c r="F28" s="159"/>
      <c r="G28" s="159"/>
      <c r="H28" s="159"/>
      <c r="I28" s="159"/>
    </row>
    <row r="29" spans="1:9" ht="15" x14ac:dyDescent="0.3">
      <c r="A29" s="159"/>
      <c r="B29" s="159"/>
      <c r="C29" s="159"/>
      <c r="D29" s="159"/>
      <c r="E29" s="163"/>
      <c r="F29" s="163"/>
      <c r="G29" s="163"/>
      <c r="H29" s="159"/>
      <c r="I29" s="159"/>
    </row>
    <row r="30" spans="1:9" ht="15" x14ac:dyDescent="0.3">
      <c r="A30" s="165"/>
      <c r="B30" s="165"/>
      <c r="C30" s="165" t="s">
        <v>367</v>
      </c>
      <c r="D30" s="165"/>
      <c r="E30" s="165"/>
      <c r="F30" s="165"/>
      <c r="G30" s="165"/>
      <c r="H30" s="159"/>
      <c r="I30" s="159"/>
    </row>
    <row r="31" spans="1:9" ht="15" x14ac:dyDescent="0.3">
      <c r="A31" s="159"/>
      <c r="B31" s="159"/>
      <c r="C31" s="159" t="s">
        <v>366</v>
      </c>
      <c r="D31" s="159"/>
      <c r="E31" s="159"/>
      <c r="F31" s="159"/>
      <c r="G31" s="159"/>
      <c r="H31" s="159"/>
      <c r="I31" s="159"/>
    </row>
    <row r="32" spans="1:9" x14ac:dyDescent="0.2">
      <c r="A32" s="167"/>
      <c r="B32" s="167"/>
      <c r="C32" s="167" t="s">
        <v>138</v>
      </c>
      <c r="D32" s="167"/>
      <c r="E32" s="167"/>
      <c r="F32" s="167"/>
      <c r="G32" s="167"/>
    </row>
  </sheetData>
  <mergeCells count="2">
    <mergeCell ref="I1:J1"/>
    <mergeCell ref="I2:J2"/>
  </mergeCells>
  <printOptions gridLines="1"/>
  <pageMargins left="0.25" right="0.25" top="0.75" bottom="0.75" header="0.3" footer="0.3"/>
  <pageSetup scale="8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8"/>
  <sheetViews>
    <sheetView tabSelected="1" view="pageBreakPreview" zoomScale="80" zoomScaleNormal="100" zoomScaleSheetLayoutView="80" workbookViewId="0">
      <selection activeCell="D1" sqref="D1:D1048576"/>
    </sheetView>
  </sheetViews>
  <sheetFormatPr defaultRowHeight="12.75" x14ac:dyDescent="0.2"/>
  <cols>
    <col min="1" max="1" width="5" customWidth="1"/>
    <col min="2" max="2" width="19.7109375" customWidth="1"/>
    <col min="3" max="3" width="20.28515625" customWidth="1"/>
    <col min="4" max="4" width="21.28515625" customWidth="1"/>
    <col min="5" max="5" width="40.7109375" customWidth="1"/>
    <col min="6" max="6" width="22.85546875" customWidth="1"/>
    <col min="7" max="7" width="15" customWidth="1"/>
    <col min="8" max="8" width="12" customWidth="1"/>
  </cols>
  <sheetData>
    <row r="1" spans="1:10" ht="15" x14ac:dyDescent="0.3">
      <c r="A1" s="63" t="s">
        <v>344</v>
      </c>
      <c r="B1" s="66"/>
      <c r="C1" s="66"/>
      <c r="D1" s="66"/>
      <c r="E1" s="66"/>
      <c r="F1" s="66"/>
      <c r="G1" s="506" t="s">
        <v>109</v>
      </c>
      <c r="H1" s="506"/>
      <c r="I1" s="318"/>
    </row>
    <row r="2" spans="1:10" ht="15" x14ac:dyDescent="0.3">
      <c r="A2" s="65" t="s">
        <v>139</v>
      </c>
      <c r="B2" s="66"/>
      <c r="C2" s="66"/>
      <c r="D2" s="66"/>
      <c r="E2" s="66"/>
      <c r="F2" s="66"/>
      <c r="G2" s="504" t="str">
        <f>'ფორმა N1'!L2</f>
        <v>01.01.2019-31.12.2019</v>
      </c>
      <c r="H2" s="504"/>
      <c r="I2" s="65"/>
    </row>
    <row r="3" spans="1:10" ht="15" x14ac:dyDescent="0.3">
      <c r="A3" s="65"/>
      <c r="B3" s="65"/>
      <c r="C3" s="65"/>
      <c r="D3" s="65"/>
      <c r="E3" s="65"/>
      <c r="F3" s="65"/>
      <c r="G3" s="140"/>
      <c r="H3" s="140"/>
      <c r="I3" s="318"/>
    </row>
    <row r="4" spans="1:10" ht="15" x14ac:dyDescent="0.3">
      <c r="A4" s="66" t="str">
        <f>'ფორმა N2'!A4</f>
        <v>ანგარიშვალდებული პირის დასახელება:</v>
      </c>
      <c r="B4" s="66"/>
      <c r="C4" s="66"/>
      <c r="D4" s="66"/>
      <c r="E4" s="66"/>
      <c r="F4" s="66"/>
      <c r="G4" s="65"/>
      <c r="H4" s="65"/>
      <c r="I4" s="65"/>
    </row>
    <row r="5" spans="1:10" ht="15" x14ac:dyDescent="0.3">
      <c r="A5" s="382" t="str">
        <f>'ფორმა N1'!A5</f>
        <v>პ/გ ”საქართველოს რესპუბლიკური პარტია”</v>
      </c>
      <c r="B5" s="69"/>
      <c r="C5" s="69"/>
      <c r="D5" s="69"/>
      <c r="E5" s="69"/>
      <c r="F5" s="69"/>
      <c r="G5" s="70"/>
      <c r="H5" s="70"/>
      <c r="I5" s="318"/>
    </row>
    <row r="6" spans="1:10" ht="15" x14ac:dyDescent="0.3">
      <c r="A6" s="66"/>
      <c r="B6" s="66"/>
      <c r="C6" s="66"/>
      <c r="D6" s="66"/>
      <c r="E6" s="66"/>
      <c r="F6" s="66"/>
      <c r="G6" s="65"/>
      <c r="H6" s="65"/>
      <c r="I6" s="65"/>
    </row>
    <row r="7" spans="1:10" ht="15" x14ac:dyDescent="0.3">
      <c r="A7" s="139"/>
      <c r="B7" s="139"/>
      <c r="C7" s="213"/>
      <c r="D7" s="139"/>
      <c r="E7" s="139"/>
      <c r="F7" s="139"/>
      <c r="G7" s="67"/>
      <c r="H7" s="67"/>
      <c r="I7" s="65"/>
    </row>
    <row r="8" spans="1:10" ht="45" x14ac:dyDescent="0.2">
      <c r="A8" s="314" t="s">
        <v>64</v>
      </c>
      <c r="B8" s="68" t="s">
        <v>318</v>
      </c>
      <c r="C8" s="79" t="s">
        <v>319</v>
      </c>
      <c r="D8" s="79" t="s">
        <v>226</v>
      </c>
      <c r="E8" s="79" t="s">
        <v>322</v>
      </c>
      <c r="F8" s="79" t="s">
        <v>321</v>
      </c>
      <c r="G8" s="79" t="s">
        <v>363</v>
      </c>
      <c r="H8" s="68" t="s">
        <v>10</v>
      </c>
      <c r="I8" s="68" t="s">
        <v>9</v>
      </c>
    </row>
    <row r="9" spans="1:10" ht="60" x14ac:dyDescent="0.2">
      <c r="A9" s="315"/>
      <c r="B9" s="87" t="s">
        <v>575</v>
      </c>
      <c r="C9" s="87" t="s">
        <v>515</v>
      </c>
      <c r="D9" s="87" t="s">
        <v>509</v>
      </c>
      <c r="E9" s="87" t="s">
        <v>582</v>
      </c>
      <c r="F9" s="87" t="s">
        <v>576</v>
      </c>
      <c r="G9" s="532">
        <v>3</v>
      </c>
      <c r="H9" s="402">
        <v>517.21</v>
      </c>
      <c r="I9" s="402">
        <v>517.21</v>
      </c>
    </row>
    <row r="10" spans="1:10" ht="30" x14ac:dyDescent="0.2">
      <c r="A10" s="315"/>
      <c r="B10" s="87" t="s">
        <v>517</v>
      </c>
      <c r="C10" s="87" t="s">
        <v>518</v>
      </c>
      <c r="D10" s="87" t="s">
        <v>519</v>
      </c>
      <c r="E10" s="87" t="s">
        <v>580</v>
      </c>
      <c r="F10" s="87" t="s">
        <v>577</v>
      </c>
      <c r="G10" s="532">
        <v>2</v>
      </c>
      <c r="H10" s="402">
        <v>150</v>
      </c>
      <c r="I10" s="402">
        <v>150</v>
      </c>
    </row>
    <row r="11" spans="1:10" ht="30" x14ac:dyDescent="0.2">
      <c r="A11" s="315"/>
      <c r="B11" s="87" t="s">
        <v>514</v>
      </c>
      <c r="C11" s="87" t="s">
        <v>515</v>
      </c>
      <c r="D11" s="87" t="s">
        <v>509</v>
      </c>
      <c r="E11" s="87" t="s">
        <v>581</v>
      </c>
      <c r="F11" s="87" t="s">
        <v>578</v>
      </c>
      <c r="G11" s="532">
        <v>3</v>
      </c>
      <c r="H11" s="402">
        <v>385.69</v>
      </c>
      <c r="I11" s="402">
        <v>385.69</v>
      </c>
      <c r="J11" s="533"/>
    </row>
    <row r="12" spans="1:10" ht="30" x14ac:dyDescent="0.2">
      <c r="A12" s="315"/>
      <c r="B12" s="87" t="s">
        <v>517</v>
      </c>
      <c r="C12" s="87" t="s">
        <v>518</v>
      </c>
      <c r="D12" s="87" t="s">
        <v>519</v>
      </c>
      <c r="E12" s="87" t="s">
        <v>581</v>
      </c>
      <c r="F12" s="87" t="s">
        <v>578</v>
      </c>
      <c r="G12" s="532">
        <v>3</v>
      </c>
      <c r="H12" s="402">
        <v>385.69</v>
      </c>
      <c r="I12" s="402">
        <v>385.69</v>
      </c>
    </row>
    <row r="13" spans="1:10" ht="60" x14ac:dyDescent="0.2">
      <c r="A13" s="315"/>
      <c r="B13" s="87" t="s">
        <v>514</v>
      </c>
      <c r="C13" s="87" t="s">
        <v>515</v>
      </c>
      <c r="D13" s="87" t="s">
        <v>509</v>
      </c>
      <c r="E13" s="87" t="s">
        <v>583</v>
      </c>
      <c r="F13" s="87" t="s">
        <v>579</v>
      </c>
      <c r="G13" s="532">
        <v>4</v>
      </c>
      <c r="H13" s="402">
        <v>706.7</v>
      </c>
      <c r="I13" s="402">
        <v>706.7</v>
      </c>
    </row>
    <row r="14" spans="1:10" ht="15" x14ac:dyDescent="0.2">
      <c r="A14" s="315"/>
      <c r="B14" s="316"/>
      <c r="C14" s="76"/>
      <c r="D14" s="76"/>
      <c r="E14" s="76"/>
      <c r="F14" s="76"/>
      <c r="G14" s="76"/>
      <c r="H14" s="4"/>
      <c r="I14" s="4"/>
    </row>
    <row r="15" spans="1:10" ht="15" x14ac:dyDescent="0.2">
      <c r="A15" s="315"/>
      <c r="B15" s="316"/>
      <c r="C15" s="76"/>
      <c r="D15" s="76"/>
      <c r="E15" s="76"/>
      <c r="F15" s="76"/>
      <c r="G15" s="76"/>
      <c r="H15" s="4"/>
      <c r="I15" s="4"/>
    </row>
    <row r="16" spans="1:10" ht="15" x14ac:dyDescent="0.2">
      <c r="A16" s="315"/>
      <c r="B16" s="316"/>
      <c r="C16" s="76"/>
      <c r="D16" s="76"/>
      <c r="E16" s="76"/>
      <c r="F16" s="76"/>
      <c r="G16" s="76"/>
      <c r="H16" s="4"/>
      <c r="I16" s="4"/>
    </row>
    <row r="17" spans="1:9" ht="15" x14ac:dyDescent="0.2">
      <c r="A17" s="315"/>
      <c r="B17" s="316"/>
      <c r="C17" s="76"/>
      <c r="D17" s="76"/>
      <c r="E17" s="76"/>
      <c r="F17" s="76"/>
      <c r="G17" s="76"/>
      <c r="H17" s="4"/>
      <c r="I17" s="4"/>
    </row>
    <row r="18" spans="1:9" ht="15" x14ac:dyDescent="0.2">
      <c r="A18" s="315"/>
      <c r="B18" s="316"/>
      <c r="C18" s="76"/>
      <c r="D18" s="76"/>
      <c r="E18" s="76"/>
      <c r="F18" s="76"/>
      <c r="G18" s="76"/>
      <c r="H18" s="4"/>
      <c r="I18" s="4"/>
    </row>
    <row r="19" spans="1:9" ht="15" x14ac:dyDescent="0.2">
      <c r="A19" s="315"/>
      <c r="B19" s="316"/>
      <c r="C19" s="76"/>
      <c r="D19" s="76"/>
      <c r="E19" s="76"/>
      <c r="F19" s="76"/>
      <c r="G19" s="76"/>
      <c r="H19" s="4"/>
      <c r="I19" s="4"/>
    </row>
    <row r="20" spans="1:9" ht="15" x14ac:dyDescent="0.2">
      <c r="A20" s="315"/>
      <c r="B20" s="316"/>
      <c r="C20" s="76"/>
      <c r="D20" s="76"/>
      <c r="E20" s="76"/>
      <c r="F20" s="76"/>
      <c r="G20" s="76"/>
      <c r="H20" s="4"/>
      <c r="I20" s="4"/>
    </row>
    <row r="21" spans="1:9" ht="15" x14ac:dyDescent="0.2">
      <c r="A21" s="315"/>
      <c r="B21" s="316"/>
      <c r="C21" s="76"/>
      <c r="D21" s="76"/>
      <c r="E21" s="76"/>
      <c r="F21" s="76"/>
      <c r="G21" s="76"/>
      <c r="H21" s="4"/>
      <c r="I21" s="4"/>
    </row>
    <row r="22" spans="1:9" ht="15" x14ac:dyDescent="0.2">
      <c r="A22" s="315"/>
      <c r="B22" s="316"/>
      <c r="C22" s="76"/>
      <c r="D22" s="76"/>
      <c r="E22" s="76"/>
      <c r="F22" s="76"/>
      <c r="G22" s="76"/>
      <c r="H22" s="4"/>
      <c r="I22" s="4"/>
    </row>
    <row r="23" spans="1:9" ht="15" x14ac:dyDescent="0.2">
      <c r="A23" s="315"/>
      <c r="B23" s="316"/>
      <c r="C23" s="76"/>
      <c r="D23" s="76"/>
      <c r="E23" s="76"/>
      <c r="F23" s="76"/>
      <c r="G23" s="76"/>
      <c r="H23" s="4"/>
      <c r="I23" s="4"/>
    </row>
    <row r="24" spans="1:9" ht="15" x14ac:dyDescent="0.2">
      <c r="A24" s="315"/>
      <c r="B24" s="316"/>
      <c r="C24" s="76"/>
      <c r="D24" s="76"/>
      <c r="E24" s="76"/>
      <c r="F24" s="76"/>
      <c r="G24" s="76"/>
      <c r="H24" s="4"/>
      <c r="I24" s="4"/>
    </row>
    <row r="25" spans="1:9" ht="15" x14ac:dyDescent="0.2">
      <c r="A25" s="315"/>
      <c r="B25" s="316"/>
      <c r="C25" s="76"/>
      <c r="D25" s="76"/>
      <c r="E25" s="76"/>
      <c r="F25" s="76"/>
      <c r="G25" s="76"/>
      <c r="H25" s="4"/>
      <c r="I25" s="4"/>
    </row>
    <row r="26" spans="1:9" ht="15" x14ac:dyDescent="0.3">
      <c r="A26" s="315"/>
      <c r="B26" s="317"/>
      <c r="C26" s="88"/>
      <c r="D26" s="88"/>
      <c r="E26" s="88"/>
      <c r="F26" s="88"/>
      <c r="G26" s="88" t="s">
        <v>317</v>
      </c>
      <c r="H26" s="75">
        <f>SUM(H9:H25)</f>
        <v>2145.29</v>
      </c>
      <c r="I26" s="75">
        <f>SUM(I9:I25)</f>
        <v>2145.29</v>
      </c>
    </row>
    <row r="27" spans="1:9" ht="15" x14ac:dyDescent="0.3">
      <c r="A27" s="190"/>
      <c r="B27" s="190"/>
      <c r="C27" s="190"/>
      <c r="D27" s="190"/>
      <c r="E27" s="190"/>
      <c r="F27" s="190"/>
      <c r="G27" s="159"/>
      <c r="H27" s="159"/>
      <c r="I27" s="164"/>
    </row>
    <row r="28" spans="1:9" ht="15" x14ac:dyDescent="0.3">
      <c r="A28" s="191" t="s">
        <v>328</v>
      </c>
      <c r="B28" s="190"/>
      <c r="C28" s="190"/>
      <c r="D28" s="190"/>
      <c r="E28" s="190"/>
      <c r="F28" s="190"/>
      <c r="G28" s="159"/>
      <c r="H28" s="159"/>
      <c r="I28" s="164"/>
    </row>
    <row r="29" spans="1:9" ht="15" x14ac:dyDescent="0.3">
      <c r="A29" s="191" t="s">
        <v>331</v>
      </c>
      <c r="B29" s="190"/>
      <c r="C29" s="190"/>
      <c r="D29" s="190"/>
      <c r="E29" s="190"/>
      <c r="F29" s="190"/>
      <c r="G29" s="159"/>
      <c r="H29" s="159"/>
      <c r="I29" s="164"/>
    </row>
    <row r="30" spans="1:9" ht="15" x14ac:dyDescent="0.3">
      <c r="A30" s="191"/>
      <c r="B30" s="159"/>
      <c r="C30" s="159"/>
      <c r="D30" s="159"/>
      <c r="E30" s="159"/>
      <c r="F30" s="159"/>
      <c r="G30" s="159"/>
      <c r="H30" s="159"/>
      <c r="I30" s="164"/>
    </row>
    <row r="31" spans="1:9" ht="15" x14ac:dyDescent="0.3">
      <c r="A31" s="191"/>
      <c r="B31" s="159"/>
      <c r="C31" s="159"/>
      <c r="D31" s="159"/>
      <c r="E31" s="159"/>
      <c r="G31" s="159"/>
      <c r="H31" s="159"/>
      <c r="I31" s="164"/>
    </row>
    <row r="32" spans="1:9" x14ac:dyDescent="0.2">
      <c r="A32" s="187"/>
      <c r="B32" s="187"/>
      <c r="C32" s="187"/>
      <c r="D32" s="187"/>
      <c r="E32" s="187"/>
      <c r="F32" s="187"/>
      <c r="G32" s="187"/>
      <c r="H32" s="187"/>
      <c r="I32" s="164"/>
    </row>
    <row r="33" spans="1:9" ht="15" x14ac:dyDescent="0.3">
      <c r="A33" s="165" t="s">
        <v>107</v>
      </c>
      <c r="B33" s="159"/>
      <c r="C33" s="159"/>
      <c r="D33" s="159"/>
      <c r="E33" s="159"/>
      <c r="F33" s="159"/>
      <c r="G33" s="159"/>
      <c r="H33" s="159"/>
      <c r="I33" s="164"/>
    </row>
    <row r="34" spans="1:9" ht="15" x14ac:dyDescent="0.3">
      <c r="A34" s="159"/>
      <c r="B34" s="159"/>
      <c r="C34" s="159"/>
      <c r="D34" s="159"/>
      <c r="E34" s="159"/>
      <c r="F34" s="159"/>
      <c r="G34" s="159"/>
      <c r="H34" s="159"/>
      <c r="I34" s="164"/>
    </row>
    <row r="35" spans="1:9" ht="15" x14ac:dyDescent="0.3">
      <c r="A35" s="159"/>
      <c r="B35" s="159"/>
      <c r="C35" s="159"/>
      <c r="D35" s="159"/>
      <c r="E35" s="159"/>
      <c r="F35" s="159"/>
      <c r="G35" s="159"/>
      <c r="H35" s="166"/>
      <c r="I35" s="164"/>
    </row>
    <row r="36" spans="1:9" ht="15" x14ac:dyDescent="0.3">
      <c r="A36" s="165"/>
      <c r="B36" s="165" t="s">
        <v>258</v>
      </c>
      <c r="C36" s="165"/>
      <c r="D36" s="165"/>
      <c r="E36" s="165"/>
      <c r="F36" s="165"/>
      <c r="G36" s="159"/>
      <c r="H36" s="166"/>
      <c r="I36" s="164"/>
    </row>
    <row r="37" spans="1:9" ht="15" x14ac:dyDescent="0.3">
      <c r="A37" s="159"/>
      <c r="B37" s="159" t="s">
        <v>257</v>
      </c>
      <c r="C37" s="159"/>
      <c r="D37" s="159"/>
      <c r="E37" s="159"/>
      <c r="F37" s="159"/>
      <c r="G37" s="159"/>
      <c r="H37" s="166"/>
      <c r="I37" s="164"/>
    </row>
    <row r="38" spans="1:9" x14ac:dyDescent="0.2">
      <c r="A38" s="167"/>
      <c r="B38" s="167" t="s">
        <v>138</v>
      </c>
      <c r="C38" s="167"/>
      <c r="D38" s="167"/>
      <c r="E38" s="167"/>
      <c r="F38" s="167"/>
      <c r="G38" s="160"/>
      <c r="H38" s="160"/>
      <c r="I38" s="160"/>
    </row>
  </sheetData>
  <mergeCells count="2">
    <mergeCell ref="G1:H1"/>
    <mergeCell ref="G2:H2"/>
  </mergeCells>
  <printOptions gridLines="1"/>
  <pageMargins left="0.25" right="0.25" top="0.75" bottom="0.75" header="0.3" footer="0.3"/>
  <pageSetup scale="6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zoomScaleNormal="100" zoomScaleSheetLayoutView="80" workbookViewId="0">
      <selection activeCell="A5" sqref="A5"/>
    </sheetView>
  </sheetViews>
  <sheetFormatPr defaultRowHeight="12.75" x14ac:dyDescent="0.2"/>
  <cols>
    <col min="1" max="1" width="5.42578125" style="160" customWidth="1"/>
    <col min="2" max="2" width="13.140625" style="160" customWidth="1"/>
    <col min="3" max="3" width="15.140625" style="160" customWidth="1"/>
    <col min="4" max="4" width="18" style="160" customWidth="1"/>
    <col min="5" max="5" width="20.5703125" style="160" customWidth="1"/>
    <col min="6" max="6" width="21.28515625" style="160" customWidth="1"/>
    <col min="7" max="7" width="15.140625" style="160" customWidth="1"/>
    <col min="8" max="8" width="15.5703125" style="160" customWidth="1"/>
    <col min="9" max="9" width="13.42578125" style="160" customWidth="1"/>
    <col min="10" max="10" width="0" style="160" hidden="1" customWidth="1"/>
    <col min="11" max="16384" width="9.140625" style="160"/>
  </cols>
  <sheetData>
    <row r="1" spans="1:10" ht="15" x14ac:dyDescent="0.3">
      <c r="A1" s="63" t="s">
        <v>420</v>
      </c>
      <c r="B1" s="63"/>
      <c r="C1" s="66"/>
      <c r="D1" s="66"/>
      <c r="E1" s="66"/>
      <c r="F1" s="66"/>
      <c r="G1" s="506" t="s">
        <v>109</v>
      </c>
      <c r="H1" s="506"/>
    </row>
    <row r="2" spans="1:10" ht="15" x14ac:dyDescent="0.3">
      <c r="A2" s="65" t="s">
        <v>139</v>
      </c>
      <c r="B2" s="63"/>
      <c r="C2" s="66"/>
      <c r="D2" s="66"/>
      <c r="E2" s="66"/>
      <c r="F2" s="66"/>
      <c r="G2" s="504" t="str">
        <f>'ფორმა N1'!L2</f>
        <v>01.01.2019-31.12.2019</v>
      </c>
      <c r="H2" s="504"/>
    </row>
    <row r="3" spans="1:10" ht="15" x14ac:dyDescent="0.3">
      <c r="A3" s="65"/>
      <c r="B3" s="65"/>
      <c r="C3" s="65"/>
      <c r="D3" s="65"/>
      <c r="E3" s="65"/>
      <c r="F3" s="65"/>
      <c r="G3" s="179"/>
      <c r="H3" s="179"/>
    </row>
    <row r="4" spans="1:10" ht="15" x14ac:dyDescent="0.3">
      <c r="A4" s="66" t="str">
        <f>'ფორმა N2'!A4</f>
        <v>ანგარიშვალდებული პირის დასახელება:</v>
      </c>
      <c r="B4" s="66"/>
      <c r="C4" s="66"/>
      <c r="D4" s="66"/>
      <c r="E4" s="66"/>
      <c r="F4" s="66"/>
      <c r="G4" s="65"/>
      <c r="H4" s="65"/>
    </row>
    <row r="5" spans="1:10" ht="15" x14ac:dyDescent="0.3">
      <c r="A5" s="382" t="str">
        <f>'ფორმა N1'!A5</f>
        <v>პ/გ ”საქართველოს რესპუბლიკური პარტია”</v>
      </c>
      <c r="B5" s="69"/>
      <c r="C5" s="69"/>
      <c r="D5" s="69"/>
      <c r="E5" s="69"/>
      <c r="F5" s="69"/>
      <c r="G5" s="70"/>
      <c r="H5" s="70"/>
    </row>
    <row r="6" spans="1:10" ht="15" x14ac:dyDescent="0.3">
      <c r="A6" s="66"/>
      <c r="B6" s="66"/>
      <c r="C6" s="66"/>
      <c r="D6" s="66"/>
      <c r="E6" s="66"/>
      <c r="F6" s="66"/>
      <c r="G6" s="65"/>
      <c r="H6" s="65"/>
    </row>
    <row r="7" spans="1:10" ht="15" x14ac:dyDescent="0.2">
      <c r="A7" s="178"/>
      <c r="B7" s="178"/>
      <c r="C7" s="178"/>
      <c r="D7" s="182"/>
      <c r="E7" s="178"/>
      <c r="F7" s="178"/>
      <c r="G7" s="67"/>
      <c r="H7" s="67"/>
    </row>
    <row r="8" spans="1:10" ht="30" x14ac:dyDescent="0.2">
      <c r="A8" s="79" t="s">
        <v>64</v>
      </c>
      <c r="B8" s="79" t="s">
        <v>318</v>
      </c>
      <c r="C8" s="79" t="s">
        <v>319</v>
      </c>
      <c r="D8" s="79" t="s">
        <v>226</v>
      </c>
      <c r="E8" s="79" t="s">
        <v>327</v>
      </c>
      <c r="F8" s="79" t="s">
        <v>320</v>
      </c>
      <c r="G8" s="68" t="s">
        <v>10</v>
      </c>
      <c r="H8" s="68" t="s">
        <v>9</v>
      </c>
      <c r="J8" s="192" t="s">
        <v>326</v>
      </c>
    </row>
    <row r="9" spans="1:10" ht="15" x14ac:dyDescent="0.2">
      <c r="A9" s="87"/>
      <c r="B9" s="87"/>
      <c r="C9" s="87"/>
      <c r="D9" s="87"/>
      <c r="E9" s="87"/>
      <c r="F9" s="87"/>
      <c r="G9" s="4"/>
      <c r="H9" s="4"/>
      <c r="J9" s="192" t="s">
        <v>0</v>
      </c>
    </row>
    <row r="10" spans="1:10" ht="15" x14ac:dyDescent="0.2">
      <c r="A10" s="87"/>
      <c r="B10" s="87"/>
      <c r="C10" s="87"/>
      <c r="D10" s="87"/>
      <c r="E10" s="87"/>
      <c r="F10" s="87"/>
      <c r="G10" s="4"/>
      <c r="H10" s="4"/>
    </row>
    <row r="11" spans="1:10" ht="15" x14ac:dyDescent="0.2">
      <c r="A11" s="76"/>
      <c r="B11" s="76"/>
      <c r="C11" s="76"/>
      <c r="D11" s="76"/>
      <c r="E11" s="76"/>
      <c r="F11" s="76"/>
      <c r="G11" s="4"/>
      <c r="H11" s="4"/>
    </row>
    <row r="12" spans="1:10" ht="15" x14ac:dyDescent="0.2">
      <c r="A12" s="76"/>
      <c r="B12" s="76"/>
      <c r="C12" s="76"/>
      <c r="D12" s="76"/>
      <c r="E12" s="76"/>
      <c r="F12" s="76"/>
      <c r="G12" s="4"/>
      <c r="H12" s="4"/>
    </row>
    <row r="13" spans="1:10" ht="15" x14ac:dyDescent="0.2">
      <c r="A13" s="76"/>
      <c r="B13" s="76"/>
      <c r="C13" s="76"/>
      <c r="D13" s="76"/>
      <c r="E13" s="76"/>
      <c r="F13" s="76"/>
      <c r="G13" s="4"/>
      <c r="H13" s="4"/>
    </row>
    <row r="14" spans="1:10" ht="15" x14ac:dyDescent="0.2">
      <c r="A14" s="76"/>
      <c r="B14" s="76"/>
      <c r="C14" s="76"/>
      <c r="D14" s="76"/>
      <c r="E14" s="76"/>
      <c r="F14" s="76"/>
      <c r="G14" s="4"/>
      <c r="H14" s="4"/>
    </row>
    <row r="15" spans="1:10" ht="15" x14ac:dyDescent="0.2">
      <c r="A15" s="76"/>
      <c r="B15" s="76"/>
      <c r="C15" s="76"/>
      <c r="D15" s="76"/>
      <c r="E15" s="76"/>
      <c r="F15" s="76"/>
      <c r="G15" s="4"/>
      <c r="H15" s="4"/>
    </row>
    <row r="16" spans="1:10" ht="15" x14ac:dyDescent="0.2">
      <c r="A16" s="76"/>
      <c r="B16" s="76"/>
      <c r="C16" s="76"/>
      <c r="D16" s="76"/>
      <c r="E16" s="76"/>
      <c r="F16" s="76"/>
      <c r="G16" s="4"/>
      <c r="H16" s="4"/>
    </row>
    <row r="17" spans="1:8" ht="15" x14ac:dyDescent="0.2">
      <c r="A17" s="76"/>
      <c r="B17" s="76"/>
      <c r="C17" s="76"/>
      <c r="D17" s="76"/>
      <c r="E17" s="76"/>
      <c r="F17" s="76"/>
      <c r="G17" s="4"/>
      <c r="H17" s="4"/>
    </row>
    <row r="18" spans="1:8" ht="15" x14ac:dyDescent="0.2">
      <c r="A18" s="76"/>
      <c r="B18" s="76"/>
      <c r="C18" s="76"/>
      <c r="D18" s="76"/>
      <c r="E18" s="76"/>
      <c r="F18" s="76"/>
      <c r="G18" s="4"/>
      <c r="H18" s="4"/>
    </row>
    <row r="19" spans="1:8" ht="15" x14ac:dyDescent="0.2">
      <c r="A19" s="76"/>
      <c r="B19" s="76"/>
      <c r="C19" s="76"/>
      <c r="D19" s="76"/>
      <c r="E19" s="76"/>
      <c r="F19" s="76"/>
      <c r="G19" s="4"/>
      <c r="H19" s="4"/>
    </row>
    <row r="20" spans="1:8" ht="15" x14ac:dyDescent="0.2">
      <c r="A20" s="76"/>
      <c r="B20" s="76"/>
      <c r="C20" s="76"/>
      <c r="D20" s="76"/>
      <c r="E20" s="76"/>
      <c r="F20" s="76"/>
      <c r="G20" s="4"/>
      <c r="H20" s="4"/>
    </row>
    <row r="21" spans="1:8" ht="15" x14ac:dyDescent="0.2">
      <c r="A21" s="76"/>
      <c r="B21" s="76"/>
      <c r="C21" s="76"/>
      <c r="D21" s="76"/>
      <c r="E21" s="76"/>
      <c r="F21" s="76"/>
      <c r="G21" s="4"/>
      <c r="H21" s="4"/>
    </row>
    <row r="22" spans="1:8" ht="15" x14ac:dyDescent="0.2">
      <c r="A22" s="76"/>
      <c r="B22" s="76"/>
      <c r="C22" s="76"/>
      <c r="D22" s="76"/>
      <c r="E22" s="76"/>
      <c r="F22" s="76"/>
      <c r="G22" s="4"/>
      <c r="H22" s="4"/>
    </row>
    <row r="23" spans="1:8" ht="15" x14ac:dyDescent="0.2">
      <c r="A23" s="76"/>
      <c r="B23" s="76"/>
      <c r="C23" s="76"/>
      <c r="D23" s="76"/>
      <c r="E23" s="76"/>
      <c r="F23" s="76"/>
      <c r="G23" s="4"/>
      <c r="H23" s="4"/>
    </row>
    <row r="24" spans="1:8" ht="15" x14ac:dyDescent="0.2">
      <c r="A24" s="76"/>
      <c r="B24" s="76"/>
      <c r="C24" s="76"/>
      <c r="D24" s="76"/>
      <c r="E24" s="76"/>
      <c r="F24" s="76"/>
      <c r="G24" s="4"/>
      <c r="H24" s="4"/>
    </row>
    <row r="25" spans="1:8" ht="15" x14ac:dyDescent="0.2">
      <c r="A25" s="76"/>
      <c r="B25" s="76"/>
      <c r="C25" s="76"/>
      <c r="D25" s="76"/>
      <c r="E25" s="76"/>
      <c r="F25" s="76"/>
      <c r="G25" s="4"/>
      <c r="H25" s="4"/>
    </row>
    <row r="26" spans="1:8" ht="15" x14ac:dyDescent="0.2">
      <c r="A26" s="76"/>
      <c r="B26" s="76"/>
      <c r="C26" s="76"/>
      <c r="D26" s="76"/>
      <c r="E26" s="76"/>
      <c r="F26" s="76"/>
      <c r="G26" s="4"/>
      <c r="H26" s="4"/>
    </row>
    <row r="27" spans="1:8" ht="15" x14ac:dyDescent="0.2">
      <c r="A27" s="76"/>
      <c r="B27" s="76"/>
      <c r="C27" s="76"/>
      <c r="D27" s="76"/>
      <c r="E27" s="76"/>
      <c r="F27" s="76"/>
      <c r="G27" s="4"/>
      <c r="H27" s="4"/>
    </row>
    <row r="28" spans="1:8" ht="15" x14ac:dyDescent="0.2">
      <c r="A28" s="76"/>
      <c r="B28" s="76"/>
      <c r="C28" s="76"/>
      <c r="D28" s="76"/>
      <c r="E28" s="76"/>
      <c r="F28" s="76"/>
      <c r="G28" s="4"/>
      <c r="H28" s="4"/>
    </row>
    <row r="29" spans="1:8" ht="15" x14ac:dyDescent="0.2">
      <c r="A29" s="76"/>
      <c r="B29" s="76"/>
      <c r="C29" s="76"/>
      <c r="D29" s="76"/>
      <c r="E29" s="76"/>
      <c r="F29" s="76"/>
      <c r="G29" s="4"/>
      <c r="H29" s="4"/>
    </row>
    <row r="30" spans="1:8" ht="15" x14ac:dyDescent="0.2">
      <c r="A30" s="76"/>
      <c r="B30" s="76"/>
      <c r="C30" s="76"/>
      <c r="D30" s="76"/>
      <c r="E30" s="76"/>
      <c r="F30" s="76"/>
      <c r="G30" s="4"/>
      <c r="H30" s="4"/>
    </row>
    <row r="31" spans="1:8" ht="15" x14ac:dyDescent="0.2">
      <c r="A31" s="76"/>
      <c r="B31" s="76"/>
      <c r="C31" s="76"/>
      <c r="D31" s="76"/>
      <c r="E31" s="76"/>
      <c r="F31" s="76"/>
      <c r="G31" s="4"/>
      <c r="H31" s="4"/>
    </row>
    <row r="32" spans="1:8" ht="15" x14ac:dyDescent="0.2">
      <c r="A32" s="76"/>
      <c r="B32" s="76"/>
      <c r="C32" s="76"/>
      <c r="D32" s="76"/>
      <c r="E32" s="76"/>
      <c r="F32" s="76"/>
      <c r="G32" s="4"/>
      <c r="H32" s="4"/>
    </row>
    <row r="33" spans="1:9" ht="15" x14ac:dyDescent="0.2">
      <c r="A33" s="76"/>
      <c r="B33" s="76"/>
      <c r="C33" s="76"/>
      <c r="D33" s="76"/>
      <c r="E33" s="76"/>
      <c r="F33" s="76"/>
      <c r="G33" s="4"/>
      <c r="H33" s="4"/>
    </row>
    <row r="34" spans="1:9" ht="15" x14ac:dyDescent="0.3">
      <c r="A34" s="76"/>
      <c r="B34" s="88"/>
      <c r="C34" s="88"/>
      <c r="D34" s="88"/>
      <c r="E34" s="88"/>
      <c r="F34" s="88" t="s">
        <v>325</v>
      </c>
      <c r="G34" s="75">
        <f>SUM(G9:G33)</f>
        <v>0</v>
      </c>
      <c r="H34" s="75">
        <f>SUM(H9:H33)</f>
        <v>0</v>
      </c>
    </row>
    <row r="35" spans="1:9" ht="15" x14ac:dyDescent="0.3">
      <c r="A35" s="190"/>
      <c r="B35" s="190"/>
      <c r="C35" s="190"/>
      <c r="D35" s="190"/>
      <c r="E35" s="190"/>
      <c r="F35" s="190"/>
      <c r="G35" s="190"/>
      <c r="H35" s="159"/>
      <c r="I35" s="159"/>
    </row>
    <row r="36" spans="1:9" ht="15" x14ac:dyDescent="0.3">
      <c r="A36" s="191" t="s">
        <v>373</v>
      </c>
      <c r="B36" s="191"/>
      <c r="C36" s="190"/>
      <c r="D36" s="190"/>
      <c r="E36" s="190"/>
      <c r="F36" s="190"/>
      <c r="G36" s="190"/>
      <c r="H36" s="159"/>
      <c r="I36" s="159"/>
    </row>
    <row r="37" spans="1:9" ht="15" x14ac:dyDescent="0.3">
      <c r="A37" s="191" t="s">
        <v>324</v>
      </c>
      <c r="B37" s="191"/>
      <c r="C37" s="190"/>
      <c r="D37" s="190"/>
      <c r="E37" s="190"/>
      <c r="F37" s="190"/>
      <c r="G37" s="190"/>
      <c r="H37" s="159"/>
      <c r="I37" s="159"/>
    </row>
    <row r="38" spans="1:9" ht="15" x14ac:dyDescent="0.3">
      <c r="A38" s="191"/>
      <c r="B38" s="191"/>
      <c r="C38" s="159"/>
      <c r="D38" s="159"/>
      <c r="E38" s="159"/>
      <c r="F38" s="159"/>
      <c r="G38" s="159"/>
      <c r="H38" s="159"/>
      <c r="I38" s="159"/>
    </row>
    <row r="39" spans="1:9" ht="15" x14ac:dyDescent="0.3">
      <c r="A39" s="191"/>
      <c r="B39" s="191"/>
      <c r="C39" s="159"/>
      <c r="D39" s="159"/>
      <c r="E39" s="159"/>
      <c r="F39" s="159"/>
      <c r="G39" s="159"/>
      <c r="H39" s="159"/>
      <c r="I39" s="159"/>
    </row>
    <row r="40" spans="1:9" x14ac:dyDescent="0.2">
      <c r="A40" s="187"/>
      <c r="B40" s="187"/>
      <c r="C40" s="187"/>
      <c r="D40" s="187"/>
      <c r="E40" s="187"/>
      <c r="F40" s="187"/>
      <c r="G40" s="187"/>
      <c r="H40" s="187"/>
      <c r="I40" s="187"/>
    </row>
    <row r="41" spans="1:9" ht="15" x14ac:dyDescent="0.3">
      <c r="A41" s="165" t="s">
        <v>107</v>
      </c>
      <c r="B41" s="165"/>
      <c r="C41" s="159"/>
      <c r="D41" s="159"/>
      <c r="E41" s="159"/>
      <c r="F41" s="159"/>
      <c r="G41" s="159"/>
      <c r="H41" s="159"/>
      <c r="I41" s="159"/>
    </row>
    <row r="42" spans="1:9" ht="15" x14ac:dyDescent="0.3">
      <c r="A42" s="159"/>
      <c r="B42" s="159"/>
      <c r="C42" s="159"/>
      <c r="D42" s="159"/>
      <c r="E42" s="159"/>
      <c r="F42" s="159"/>
      <c r="G42" s="159"/>
      <c r="H42" s="159"/>
      <c r="I42" s="159"/>
    </row>
    <row r="43" spans="1:9" ht="15" x14ac:dyDescent="0.3">
      <c r="A43" s="159"/>
      <c r="B43" s="159"/>
      <c r="C43" s="159"/>
      <c r="D43" s="159"/>
      <c r="E43" s="159"/>
      <c r="F43" s="159"/>
      <c r="G43" s="159"/>
      <c r="H43" s="159"/>
      <c r="I43" s="166"/>
    </row>
    <row r="44" spans="1:9" ht="15" x14ac:dyDescent="0.3">
      <c r="A44" s="165"/>
      <c r="B44" s="165"/>
      <c r="C44" s="165" t="s">
        <v>392</v>
      </c>
      <c r="D44" s="165"/>
      <c r="E44" s="190"/>
      <c r="F44" s="165"/>
      <c r="G44" s="165"/>
      <c r="H44" s="159"/>
      <c r="I44" s="166"/>
    </row>
    <row r="45" spans="1:9" ht="15" x14ac:dyDescent="0.3">
      <c r="A45" s="159"/>
      <c r="B45" s="159"/>
      <c r="C45" s="159" t="s">
        <v>257</v>
      </c>
      <c r="D45" s="159"/>
      <c r="E45" s="159"/>
      <c r="F45" s="159"/>
      <c r="G45" s="159"/>
      <c r="H45" s="159"/>
      <c r="I45" s="166"/>
    </row>
    <row r="46" spans="1:9" x14ac:dyDescent="0.2">
      <c r="A46" s="167"/>
      <c r="B46" s="167"/>
      <c r="C46" s="167" t="s">
        <v>138</v>
      </c>
      <c r="D46" s="167"/>
      <c r="E46" s="167"/>
      <c r="F46" s="167"/>
      <c r="G46" s="167"/>
    </row>
  </sheetData>
  <mergeCells count="2">
    <mergeCell ref="G1:H1"/>
    <mergeCell ref="G2:H2"/>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
  <sheetViews>
    <sheetView view="pageBreakPreview" zoomScale="85" zoomScaleNormal="100" zoomScaleSheetLayoutView="85" workbookViewId="0">
      <selection activeCell="A6" sqref="A6"/>
    </sheetView>
  </sheetViews>
  <sheetFormatPr defaultRowHeight="12.75" x14ac:dyDescent="0.2"/>
  <cols>
    <col min="1" max="1" width="5.42578125" style="160" customWidth="1"/>
    <col min="2" max="2" width="19.140625" style="160" bestFit="1" customWidth="1"/>
    <col min="3" max="3" width="27.5703125" style="160" customWidth="1"/>
    <col min="4" max="4" width="19.28515625" style="160" customWidth="1"/>
    <col min="5" max="5" width="16.85546875" style="160" customWidth="1"/>
    <col min="6" max="6" width="13.140625" style="160" customWidth="1"/>
    <col min="7" max="7" width="17" style="160" customWidth="1"/>
    <col min="8" max="8" width="13.7109375" style="160" customWidth="1"/>
    <col min="9" max="9" width="19.42578125" style="160" bestFit="1" customWidth="1"/>
    <col min="10" max="10" width="18.5703125" style="160" bestFit="1" customWidth="1"/>
    <col min="11" max="11" width="16.7109375" style="160" customWidth="1"/>
    <col min="12" max="12" width="17.7109375" style="160" customWidth="1"/>
    <col min="13" max="13" width="12.85546875" style="160" customWidth="1"/>
    <col min="14" max="16384" width="9.140625" style="160"/>
  </cols>
  <sheetData>
    <row r="2" spans="1:13" ht="15" x14ac:dyDescent="0.3">
      <c r="A2" s="511" t="s">
        <v>466</v>
      </c>
      <c r="B2" s="511"/>
      <c r="C2" s="511"/>
      <c r="D2" s="511"/>
      <c r="E2" s="511"/>
      <c r="F2" s="321"/>
      <c r="G2" s="66"/>
      <c r="H2" s="66"/>
      <c r="I2" s="66"/>
      <c r="J2" s="66"/>
      <c r="K2" s="322"/>
      <c r="L2" s="323"/>
      <c r="M2" s="323" t="s">
        <v>109</v>
      </c>
    </row>
    <row r="3" spans="1:13" ht="15" x14ac:dyDescent="0.3">
      <c r="A3" s="65" t="s">
        <v>139</v>
      </c>
      <c r="B3" s="65"/>
      <c r="C3" s="63"/>
      <c r="D3" s="66"/>
      <c r="E3" s="66"/>
      <c r="F3" s="66"/>
      <c r="G3" s="66"/>
      <c r="H3" s="66"/>
      <c r="I3" s="66"/>
      <c r="J3" s="66"/>
      <c r="K3" s="322"/>
      <c r="L3" s="504" t="str">
        <f>'ფორმა N1'!L2</f>
        <v>01.01.2019-31.12.2019</v>
      </c>
      <c r="M3" s="504"/>
    </row>
    <row r="4" spans="1:13" ht="15" x14ac:dyDescent="0.3">
      <c r="A4" s="65"/>
      <c r="B4" s="65"/>
      <c r="C4" s="65"/>
      <c r="D4" s="63"/>
      <c r="E4" s="63"/>
      <c r="F4" s="63"/>
      <c r="G4" s="63"/>
      <c r="H4" s="63"/>
      <c r="I4" s="63"/>
      <c r="J4" s="63"/>
      <c r="K4" s="322"/>
      <c r="L4" s="322"/>
      <c r="M4" s="322"/>
    </row>
    <row r="5" spans="1:13" ht="15" x14ac:dyDescent="0.3">
      <c r="A5" s="66" t="s">
        <v>261</v>
      </c>
      <c r="B5" s="66"/>
      <c r="C5" s="66"/>
      <c r="D5" s="66"/>
      <c r="E5" s="66"/>
      <c r="F5" s="66"/>
      <c r="G5" s="66"/>
      <c r="H5" s="66"/>
      <c r="I5" s="66"/>
      <c r="J5" s="66"/>
      <c r="K5" s="65"/>
      <c r="L5" s="65"/>
      <c r="M5" s="65"/>
    </row>
    <row r="6" spans="1:13" ht="15" x14ac:dyDescent="0.3">
      <c r="A6" s="382" t="str">
        <f>'ფორმა N1'!A5</f>
        <v>პ/გ ”საქართველოს რესპუბლიკური პარტია”</v>
      </c>
      <c r="B6" s="69"/>
      <c r="C6" s="69"/>
      <c r="D6" s="69"/>
      <c r="E6" s="69"/>
      <c r="F6" s="69"/>
      <c r="G6" s="69"/>
      <c r="H6" s="69"/>
      <c r="I6" s="69"/>
      <c r="J6" s="69"/>
      <c r="K6" s="70"/>
      <c r="L6" s="70"/>
    </row>
    <row r="7" spans="1:13" ht="15" x14ac:dyDescent="0.3">
      <c r="A7" s="66"/>
      <c r="B7" s="66"/>
      <c r="C7" s="66"/>
      <c r="D7" s="66"/>
      <c r="E7" s="66"/>
      <c r="F7" s="66"/>
      <c r="G7" s="66"/>
      <c r="H7" s="66"/>
      <c r="I7" s="66"/>
      <c r="J7" s="66"/>
      <c r="K7" s="65"/>
      <c r="L7" s="65"/>
      <c r="M7" s="65"/>
    </row>
    <row r="8" spans="1:13" ht="15" x14ac:dyDescent="0.2">
      <c r="A8" s="319"/>
      <c r="B8" s="327"/>
      <c r="C8" s="319"/>
      <c r="D8" s="319"/>
      <c r="E8" s="319"/>
      <c r="F8" s="319"/>
      <c r="G8" s="319"/>
      <c r="H8" s="319"/>
      <c r="I8" s="319"/>
      <c r="J8" s="319"/>
      <c r="K8" s="67"/>
      <c r="L8" s="67"/>
      <c r="M8" s="67"/>
    </row>
    <row r="9" spans="1:13" ht="45" x14ac:dyDescent="0.2">
      <c r="A9" s="79" t="s">
        <v>64</v>
      </c>
      <c r="B9" s="79" t="s">
        <v>472</v>
      </c>
      <c r="C9" s="79" t="s">
        <v>437</v>
      </c>
      <c r="D9" s="79" t="s">
        <v>438</v>
      </c>
      <c r="E9" s="79" t="s">
        <v>439</v>
      </c>
      <c r="F9" s="79" t="s">
        <v>440</v>
      </c>
      <c r="G9" s="79" t="s">
        <v>441</v>
      </c>
      <c r="H9" s="79" t="s">
        <v>442</v>
      </c>
      <c r="I9" s="79" t="s">
        <v>443</v>
      </c>
      <c r="J9" s="79" t="s">
        <v>444</v>
      </c>
      <c r="K9" s="79" t="s">
        <v>445</v>
      </c>
      <c r="L9" s="79" t="s">
        <v>446</v>
      </c>
      <c r="M9" s="79" t="s">
        <v>303</v>
      </c>
    </row>
    <row r="10" spans="1:13" ht="15" x14ac:dyDescent="0.2">
      <c r="A10" s="87">
        <v>1</v>
      </c>
      <c r="B10" s="334"/>
      <c r="C10" s="306"/>
      <c r="D10" s="87"/>
      <c r="E10" s="87"/>
      <c r="F10" s="87"/>
      <c r="G10" s="87"/>
      <c r="H10" s="87"/>
      <c r="I10" s="87"/>
      <c r="J10" s="87"/>
      <c r="K10" s="4"/>
      <c r="L10" s="4"/>
      <c r="M10" s="87"/>
    </row>
    <row r="11" spans="1:13" ht="15" x14ac:dyDescent="0.2">
      <c r="A11" s="87">
        <v>2</v>
      </c>
      <c r="B11" s="334"/>
      <c r="C11" s="306"/>
      <c r="D11" s="87"/>
      <c r="E11" s="87"/>
      <c r="F11" s="87"/>
      <c r="G11" s="87"/>
      <c r="H11" s="87"/>
      <c r="I11" s="87"/>
      <c r="J11" s="87"/>
      <c r="K11" s="4"/>
      <c r="L11" s="4"/>
      <c r="M11" s="87"/>
    </row>
    <row r="12" spans="1:13" ht="15" x14ac:dyDescent="0.2">
      <c r="A12" s="87">
        <v>3</v>
      </c>
      <c r="B12" s="334"/>
      <c r="C12" s="306"/>
      <c r="D12" s="76"/>
      <c r="E12" s="76"/>
      <c r="F12" s="76"/>
      <c r="G12" s="76"/>
      <c r="H12" s="76"/>
      <c r="I12" s="76"/>
      <c r="J12" s="76"/>
      <c r="K12" s="4"/>
      <c r="L12" s="4"/>
      <c r="M12" s="76"/>
    </row>
    <row r="13" spans="1:13" ht="15" x14ac:dyDescent="0.2">
      <c r="A13" s="87">
        <v>4</v>
      </c>
      <c r="B13" s="334"/>
      <c r="C13" s="306"/>
      <c r="D13" s="76"/>
      <c r="E13" s="76"/>
      <c r="F13" s="76"/>
      <c r="G13" s="76"/>
      <c r="H13" s="76"/>
      <c r="I13" s="76"/>
      <c r="J13" s="76"/>
      <c r="K13" s="4"/>
      <c r="L13" s="4"/>
      <c r="M13" s="76"/>
    </row>
    <row r="14" spans="1:13" ht="15" x14ac:dyDescent="0.2">
      <c r="A14" s="87">
        <v>5</v>
      </c>
      <c r="B14" s="334"/>
      <c r="C14" s="306"/>
      <c r="D14" s="76"/>
      <c r="E14" s="76"/>
      <c r="F14" s="76"/>
      <c r="G14" s="76"/>
      <c r="H14" s="76"/>
      <c r="I14" s="76"/>
      <c r="J14" s="76"/>
      <c r="K14" s="4"/>
      <c r="L14" s="4"/>
      <c r="M14" s="76"/>
    </row>
    <row r="15" spans="1:13" ht="15" x14ac:dyDescent="0.2">
      <c r="A15" s="87">
        <v>6</v>
      </c>
      <c r="B15" s="334"/>
      <c r="C15" s="306"/>
      <c r="D15" s="76"/>
      <c r="E15" s="76"/>
      <c r="F15" s="76"/>
      <c r="G15" s="76"/>
      <c r="H15" s="76"/>
      <c r="I15" s="76"/>
      <c r="J15" s="76"/>
      <c r="K15" s="4"/>
      <c r="L15" s="4"/>
      <c r="M15" s="76"/>
    </row>
    <row r="16" spans="1:13" ht="15" x14ac:dyDescent="0.2">
      <c r="A16" s="87">
        <v>7</v>
      </c>
      <c r="B16" s="334"/>
      <c r="C16" s="306"/>
      <c r="D16" s="76"/>
      <c r="E16" s="76"/>
      <c r="F16" s="76"/>
      <c r="G16" s="76"/>
      <c r="H16" s="76"/>
      <c r="I16" s="76"/>
      <c r="J16" s="76"/>
      <c r="K16" s="4"/>
      <c r="L16" s="4"/>
      <c r="M16" s="76"/>
    </row>
    <row r="17" spans="1:13" ht="15" x14ac:dyDescent="0.2">
      <c r="A17" s="87">
        <v>8</v>
      </c>
      <c r="B17" s="334"/>
      <c r="C17" s="306"/>
      <c r="D17" s="76"/>
      <c r="E17" s="76"/>
      <c r="F17" s="76"/>
      <c r="G17" s="76"/>
      <c r="H17" s="76"/>
      <c r="I17" s="76"/>
      <c r="J17" s="76"/>
      <c r="K17" s="4"/>
      <c r="L17" s="4"/>
      <c r="M17" s="76"/>
    </row>
    <row r="18" spans="1:13" ht="15" x14ac:dyDescent="0.2">
      <c r="A18" s="87">
        <v>9</v>
      </c>
      <c r="B18" s="334"/>
      <c r="C18" s="306"/>
      <c r="D18" s="76"/>
      <c r="E18" s="76"/>
      <c r="F18" s="76"/>
      <c r="G18" s="76"/>
      <c r="H18" s="76"/>
      <c r="I18" s="76"/>
      <c r="J18" s="76"/>
      <c r="K18" s="4"/>
      <c r="L18" s="4"/>
      <c r="M18" s="76"/>
    </row>
    <row r="19" spans="1:13" ht="15" x14ac:dyDescent="0.2">
      <c r="A19" s="87">
        <v>10</v>
      </c>
      <c r="B19" s="334"/>
      <c r="C19" s="306"/>
      <c r="D19" s="76"/>
      <c r="E19" s="76"/>
      <c r="F19" s="76"/>
      <c r="G19" s="76"/>
      <c r="H19" s="76"/>
      <c r="I19" s="76"/>
      <c r="J19" s="76"/>
      <c r="K19" s="4"/>
      <c r="L19" s="4"/>
      <c r="M19" s="76"/>
    </row>
    <row r="20" spans="1:13" ht="15" x14ac:dyDescent="0.2">
      <c r="A20" s="87">
        <v>11</v>
      </c>
      <c r="B20" s="334"/>
      <c r="C20" s="306"/>
      <c r="D20" s="76"/>
      <c r="E20" s="76"/>
      <c r="F20" s="76"/>
      <c r="G20" s="76"/>
      <c r="H20" s="76"/>
      <c r="I20" s="76"/>
      <c r="J20" s="76"/>
      <c r="K20" s="4"/>
      <c r="L20" s="4"/>
      <c r="M20" s="76"/>
    </row>
    <row r="21" spans="1:13" ht="15" x14ac:dyDescent="0.2">
      <c r="A21" s="87">
        <v>12</v>
      </c>
      <c r="B21" s="334"/>
      <c r="C21" s="306"/>
      <c r="D21" s="76"/>
      <c r="E21" s="76"/>
      <c r="F21" s="76"/>
      <c r="G21" s="76"/>
      <c r="H21" s="76"/>
      <c r="I21" s="76"/>
      <c r="J21" s="76"/>
      <c r="K21" s="4"/>
      <c r="L21" s="4"/>
      <c r="M21" s="76"/>
    </row>
    <row r="22" spans="1:13" ht="15" x14ac:dyDescent="0.2">
      <c r="A22" s="87">
        <v>13</v>
      </c>
      <c r="B22" s="334"/>
      <c r="C22" s="306"/>
      <c r="D22" s="76"/>
      <c r="E22" s="76"/>
      <c r="F22" s="76"/>
      <c r="G22" s="76"/>
      <c r="H22" s="76"/>
      <c r="I22" s="76"/>
      <c r="J22" s="76"/>
      <c r="K22" s="4"/>
      <c r="L22" s="4"/>
      <c r="M22" s="76"/>
    </row>
    <row r="23" spans="1:13" ht="15" x14ac:dyDescent="0.2">
      <c r="A23" s="87">
        <v>14</v>
      </c>
      <c r="B23" s="334"/>
      <c r="C23" s="306"/>
      <c r="D23" s="76"/>
      <c r="E23" s="76"/>
      <c r="F23" s="76"/>
      <c r="G23" s="76"/>
      <c r="H23" s="76"/>
      <c r="I23" s="76"/>
      <c r="J23" s="76"/>
      <c r="K23" s="4"/>
      <c r="L23" s="4"/>
      <c r="M23" s="76"/>
    </row>
    <row r="24" spans="1:13" ht="15" x14ac:dyDescent="0.2">
      <c r="A24" s="87">
        <v>15</v>
      </c>
      <c r="B24" s="334"/>
      <c r="C24" s="306"/>
      <c r="D24" s="76"/>
      <c r="E24" s="76"/>
      <c r="F24" s="76"/>
      <c r="G24" s="76"/>
      <c r="H24" s="76"/>
      <c r="I24" s="76"/>
      <c r="J24" s="76"/>
      <c r="K24" s="4"/>
      <c r="L24" s="4"/>
      <c r="M24" s="76"/>
    </row>
    <row r="25" spans="1:13" ht="15" x14ac:dyDescent="0.2">
      <c r="A25" s="87">
        <v>16</v>
      </c>
      <c r="B25" s="334"/>
      <c r="C25" s="306"/>
      <c r="D25" s="76"/>
      <c r="E25" s="76"/>
      <c r="F25" s="76"/>
      <c r="G25" s="76"/>
      <c r="H25" s="76"/>
      <c r="I25" s="76"/>
      <c r="J25" s="76"/>
      <c r="K25" s="4"/>
      <c r="L25" s="4"/>
      <c r="M25" s="76"/>
    </row>
    <row r="26" spans="1:13" ht="15" x14ac:dyDescent="0.2">
      <c r="A26" s="87">
        <v>17</v>
      </c>
      <c r="B26" s="334"/>
      <c r="C26" s="306"/>
      <c r="D26" s="76"/>
      <c r="E26" s="76"/>
      <c r="F26" s="76"/>
      <c r="G26" s="76"/>
      <c r="H26" s="76"/>
      <c r="I26" s="76"/>
      <c r="J26" s="76"/>
      <c r="K26" s="4"/>
      <c r="L26" s="4"/>
      <c r="M26" s="76"/>
    </row>
    <row r="27" spans="1:13" ht="15" x14ac:dyDescent="0.2">
      <c r="A27" s="87">
        <v>18</v>
      </c>
      <c r="B27" s="334"/>
      <c r="C27" s="306"/>
      <c r="D27" s="76"/>
      <c r="E27" s="76"/>
      <c r="F27" s="76"/>
      <c r="G27" s="76"/>
      <c r="H27" s="76"/>
      <c r="I27" s="76"/>
      <c r="J27" s="76"/>
      <c r="K27" s="4"/>
      <c r="L27" s="4"/>
      <c r="M27" s="76"/>
    </row>
    <row r="28" spans="1:13" ht="15" x14ac:dyDescent="0.2">
      <c r="A28" s="87">
        <v>19</v>
      </c>
      <c r="B28" s="334"/>
      <c r="C28" s="306"/>
      <c r="D28" s="76"/>
      <c r="E28" s="76"/>
      <c r="F28" s="76"/>
      <c r="G28" s="76"/>
      <c r="H28" s="76"/>
      <c r="I28" s="76"/>
      <c r="J28" s="76"/>
      <c r="K28" s="4"/>
      <c r="L28" s="4"/>
      <c r="M28" s="76"/>
    </row>
    <row r="29" spans="1:13" ht="15" x14ac:dyDescent="0.2">
      <c r="A29" s="87">
        <v>20</v>
      </c>
      <c r="B29" s="334"/>
      <c r="C29" s="306"/>
      <c r="D29" s="76"/>
      <c r="E29" s="76"/>
      <c r="F29" s="76"/>
      <c r="G29" s="76"/>
      <c r="H29" s="76"/>
      <c r="I29" s="76"/>
      <c r="J29" s="76"/>
      <c r="K29" s="4"/>
      <c r="L29" s="4"/>
      <c r="M29" s="76"/>
    </row>
    <row r="30" spans="1:13" ht="15" x14ac:dyDescent="0.2">
      <c r="A30" s="87">
        <v>21</v>
      </c>
      <c r="B30" s="334"/>
      <c r="C30" s="306"/>
      <c r="D30" s="76"/>
      <c r="E30" s="76"/>
      <c r="F30" s="76"/>
      <c r="G30" s="76"/>
      <c r="H30" s="76"/>
      <c r="I30" s="76"/>
      <c r="J30" s="76"/>
      <c r="K30" s="4"/>
      <c r="L30" s="4"/>
      <c r="M30" s="76"/>
    </row>
    <row r="31" spans="1:13" ht="15" x14ac:dyDescent="0.2">
      <c r="A31" s="87">
        <v>22</v>
      </c>
      <c r="B31" s="334"/>
      <c r="C31" s="306"/>
      <c r="D31" s="76"/>
      <c r="E31" s="76"/>
      <c r="F31" s="76"/>
      <c r="G31" s="76"/>
      <c r="H31" s="76"/>
      <c r="I31" s="76"/>
      <c r="J31" s="76"/>
      <c r="K31" s="4"/>
      <c r="L31" s="4"/>
      <c r="M31" s="76"/>
    </row>
    <row r="32" spans="1:13" ht="15" x14ac:dyDescent="0.2">
      <c r="A32" s="87">
        <v>23</v>
      </c>
      <c r="B32" s="334"/>
      <c r="C32" s="306"/>
      <c r="D32" s="76"/>
      <c r="E32" s="76"/>
      <c r="F32" s="76"/>
      <c r="G32" s="76"/>
      <c r="H32" s="76"/>
      <c r="I32" s="76"/>
      <c r="J32" s="76"/>
      <c r="K32" s="4"/>
      <c r="L32" s="4"/>
      <c r="M32" s="76"/>
    </row>
    <row r="33" spans="1:13" ht="15" x14ac:dyDescent="0.2">
      <c r="A33" s="87">
        <v>24</v>
      </c>
      <c r="B33" s="334"/>
      <c r="C33" s="306"/>
      <c r="D33" s="76"/>
      <c r="E33" s="76"/>
      <c r="F33" s="76"/>
      <c r="G33" s="76"/>
      <c r="H33" s="76"/>
      <c r="I33" s="76"/>
      <c r="J33" s="76"/>
      <c r="K33" s="4"/>
      <c r="L33" s="4"/>
      <c r="M33" s="76"/>
    </row>
    <row r="34" spans="1:13" ht="15" x14ac:dyDescent="0.2">
      <c r="A34" s="76" t="s">
        <v>263</v>
      </c>
      <c r="B34" s="335"/>
      <c r="C34" s="306"/>
      <c r="D34" s="76"/>
      <c r="E34" s="76"/>
      <c r="F34" s="76"/>
      <c r="G34" s="76"/>
      <c r="H34" s="76"/>
      <c r="I34" s="76"/>
      <c r="J34" s="76"/>
      <c r="K34" s="4"/>
      <c r="L34" s="4"/>
      <c r="M34" s="76"/>
    </row>
    <row r="35" spans="1:13" ht="15" x14ac:dyDescent="0.3">
      <c r="A35" s="76"/>
      <c r="B35" s="335"/>
      <c r="C35" s="306"/>
      <c r="D35" s="88"/>
      <c r="E35" s="88"/>
      <c r="F35" s="88"/>
      <c r="G35" s="88"/>
      <c r="H35" s="76"/>
      <c r="I35" s="76"/>
      <c r="J35" s="76"/>
      <c r="K35" s="76" t="s">
        <v>447</v>
      </c>
      <c r="L35" s="75">
        <f>SUM(L10:L34)</f>
        <v>0</v>
      </c>
      <c r="M35" s="76"/>
    </row>
    <row r="36" spans="1:13" ht="15" x14ac:dyDescent="0.3">
      <c r="A36" s="190"/>
      <c r="B36" s="190"/>
      <c r="C36" s="190"/>
      <c r="D36" s="190"/>
      <c r="E36" s="190"/>
      <c r="F36" s="190"/>
      <c r="G36" s="190"/>
      <c r="H36" s="190"/>
      <c r="I36" s="190"/>
      <c r="J36" s="190"/>
      <c r="K36" s="190"/>
      <c r="L36" s="159"/>
    </row>
    <row r="37" spans="1:13" ht="15" x14ac:dyDescent="0.3">
      <c r="A37" s="191" t="s">
        <v>448</v>
      </c>
      <c r="B37" s="191"/>
      <c r="C37" s="191"/>
      <c r="D37" s="190"/>
      <c r="E37" s="190"/>
      <c r="F37" s="190"/>
      <c r="G37" s="190"/>
      <c r="H37" s="190"/>
      <c r="I37" s="190"/>
      <c r="J37" s="190"/>
      <c r="K37" s="190"/>
      <c r="L37" s="159"/>
    </row>
    <row r="38" spans="1:13" ht="15" x14ac:dyDescent="0.3">
      <c r="A38" s="191" t="s">
        <v>449</v>
      </c>
      <c r="B38" s="191"/>
      <c r="C38" s="191"/>
      <c r="D38" s="190"/>
      <c r="E38" s="190"/>
      <c r="F38" s="190"/>
      <c r="G38" s="190"/>
      <c r="H38" s="190"/>
      <c r="I38" s="190"/>
      <c r="J38" s="190"/>
      <c r="K38" s="190"/>
      <c r="L38" s="159"/>
    </row>
    <row r="39" spans="1:13" ht="15" x14ac:dyDescent="0.3">
      <c r="A39" s="175" t="s">
        <v>450</v>
      </c>
      <c r="B39" s="175"/>
      <c r="C39" s="191"/>
      <c r="D39" s="159"/>
      <c r="E39" s="159"/>
      <c r="F39" s="159"/>
      <c r="G39" s="159"/>
      <c r="H39" s="159"/>
      <c r="I39" s="159"/>
      <c r="J39" s="159"/>
      <c r="K39" s="159"/>
      <c r="L39" s="159"/>
    </row>
    <row r="40" spans="1:13" ht="15" x14ac:dyDescent="0.3">
      <c r="A40" s="175" t="s">
        <v>467</v>
      </c>
      <c r="B40" s="175"/>
      <c r="C40" s="191"/>
      <c r="D40" s="159"/>
      <c r="E40" s="159"/>
      <c r="F40" s="159"/>
      <c r="G40" s="159"/>
      <c r="H40" s="159"/>
      <c r="I40" s="159"/>
      <c r="J40" s="159"/>
      <c r="K40" s="159"/>
      <c r="L40" s="159"/>
    </row>
    <row r="41" spans="1:13" ht="15.75" customHeight="1" x14ac:dyDescent="0.2">
      <c r="A41" s="516" t="s">
        <v>468</v>
      </c>
      <c r="B41" s="516"/>
      <c r="C41" s="516"/>
      <c r="D41" s="516"/>
      <c r="E41" s="516"/>
      <c r="F41" s="516"/>
      <c r="G41" s="516"/>
      <c r="H41" s="516"/>
      <c r="I41" s="516"/>
      <c r="J41" s="516"/>
      <c r="K41" s="516"/>
      <c r="L41" s="516"/>
    </row>
    <row r="42" spans="1:13" ht="15.75" customHeight="1" x14ac:dyDescent="0.2">
      <c r="A42" s="516"/>
      <c r="B42" s="516"/>
      <c r="C42" s="516"/>
      <c r="D42" s="516"/>
      <c r="E42" s="516"/>
      <c r="F42" s="516"/>
      <c r="G42" s="516"/>
      <c r="H42" s="516"/>
      <c r="I42" s="516"/>
      <c r="J42" s="516"/>
      <c r="K42" s="516"/>
      <c r="L42" s="516"/>
    </row>
    <row r="43" spans="1:13" x14ac:dyDescent="0.2">
      <c r="A43" s="187"/>
      <c r="B43" s="187"/>
      <c r="C43" s="187"/>
      <c r="D43" s="187"/>
      <c r="E43" s="187"/>
      <c r="F43" s="187"/>
      <c r="G43" s="187"/>
      <c r="H43" s="187"/>
      <c r="I43" s="187"/>
      <c r="J43" s="187"/>
      <c r="K43" s="187"/>
      <c r="L43" s="187"/>
    </row>
    <row r="44" spans="1:13" ht="15" x14ac:dyDescent="0.3">
      <c r="A44" s="512" t="s">
        <v>107</v>
      </c>
      <c r="B44" s="512"/>
      <c r="C44" s="512"/>
      <c r="D44" s="307"/>
      <c r="E44" s="308"/>
      <c r="F44" s="308"/>
      <c r="G44" s="307"/>
      <c r="H44" s="307"/>
      <c r="I44" s="307"/>
      <c r="J44" s="307"/>
      <c r="K44" s="307"/>
      <c r="L44" s="159"/>
    </row>
    <row r="45" spans="1:13" ht="15" x14ac:dyDescent="0.3">
      <c r="A45" s="307"/>
      <c r="B45" s="307"/>
      <c r="C45" s="308"/>
      <c r="D45" s="307"/>
      <c r="E45" s="308"/>
      <c r="F45" s="308"/>
      <c r="G45" s="307"/>
      <c r="H45" s="307"/>
      <c r="I45" s="307"/>
      <c r="J45" s="307"/>
      <c r="K45" s="309"/>
      <c r="L45" s="159"/>
    </row>
    <row r="46" spans="1:13" ht="15" customHeight="1" x14ac:dyDescent="0.3">
      <c r="A46" s="307"/>
      <c r="B46" s="307"/>
      <c r="C46" s="308"/>
      <c r="D46" s="513" t="s">
        <v>255</v>
      </c>
      <c r="E46" s="513"/>
      <c r="F46" s="320"/>
      <c r="G46" s="311"/>
      <c r="H46" s="514" t="s">
        <v>452</v>
      </c>
      <c r="I46" s="514"/>
      <c r="J46" s="514"/>
      <c r="K46" s="312"/>
      <c r="L46" s="159"/>
    </row>
    <row r="47" spans="1:13" ht="15" x14ac:dyDescent="0.3">
      <c r="A47" s="307"/>
      <c r="B47" s="307"/>
      <c r="C47" s="308"/>
      <c r="D47" s="307"/>
      <c r="E47" s="308"/>
      <c r="F47" s="308"/>
      <c r="G47" s="307"/>
      <c r="H47" s="515"/>
      <c r="I47" s="515"/>
      <c r="J47" s="515"/>
      <c r="K47" s="312"/>
      <c r="L47" s="159"/>
    </row>
    <row r="48" spans="1:13" ht="15" x14ac:dyDescent="0.3">
      <c r="A48" s="307"/>
      <c r="B48" s="307"/>
      <c r="C48" s="308"/>
      <c r="D48" s="510" t="s">
        <v>138</v>
      </c>
      <c r="E48" s="510"/>
      <c r="F48" s="320"/>
      <c r="G48" s="311"/>
      <c r="H48" s="307"/>
      <c r="I48" s="307"/>
      <c r="J48" s="307"/>
      <c r="K48" s="307"/>
      <c r="L48" s="159"/>
    </row>
  </sheetData>
  <mergeCells count="7">
    <mergeCell ref="D48:E48"/>
    <mergeCell ref="A2:E2"/>
    <mergeCell ref="L3:M3"/>
    <mergeCell ref="A44:C44"/>
    <mergeCell ref="D46:E46"/>
    <mergeCell ref="H46:J47"/>
    <mergeCell ref="A41:L42"/>
  </mergeCells>
  <dataValidations count="1">
    <dataValidation type="list" allowBlank="1" showInputMessage="1" showErrorMessage="1" sqref="C10:C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N6.1</vt:lpstr>
      <vt:lpstr>ფორმა N7</vt:lpstr>
      <vt:lpstr>ფორმა N8</vt:lpstr>
      <vt:lpstr>ფორმა N 8.1</vt:lpstr>
      <vt:lpstr>ფორმა N9</vt:lpstr>
      <vt:lpstr>ფორმა 9.1</vt:lpstr>
      <vt:lpstr>ფორმა 9.2</vt:lpstr>
      <vt:lpstr>ფორმა 9.6</vt:lpstr>
      <vt:lpstr>ფორმა N 9.7</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9.1'!Print_Area</vt:lpstr>
      <vt:lpstr>'ფორმა 9.2'!Print_Area</vt:lpstr>
      <vt:lpstr>'ფორმა 9.6'!Print_Area</vt:lpstr>
      <vt:lpstr>'ფორმა N 8.1'!Print_Area</vt:lpstr>
      <vt:lpstr>'ფორმა N1'!Print_Area</vt:lpstr>
      <vt:lpstr>'ფორმა N2'!Print_Area</vt:lpstr>
      <vt:lpstr>'ფორმა N3'!Print_Area</vt:lpstr>
      <vt:lpstr>'ფორმა N4.1'!Print_Area</vt:lpstr>
      <vt:lpstr>'ფორმა N5'!Print_Area</vt:lpstr>
      <vt:lpstr>'ფორმა N5.1'!Print_Area</vt:lpstr>
      <vt:lpstr>'ფორმა N6'!Print_Area</vt:lpstr>
      <vt:lpstr>'ფორმა N6.1'!Print_Area</vt:lpstr>
      <vt:lpstr>'ფორმა N7'!Print_Area</vt:lpstr>
      <vt:lpstr>'შემაჯამებელი ფორმა'!Print_Area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Makharashvili Nana</cp:lastModifiedBy>
  <cp:lastPrinted>2020-01-30T07:43:32Z</cp:lastPrinted>
  <dcterms:created xsi:type="dcterms:W3CDTF">2011-12-27T13:20:18Z</dcterms:created>
  <dcterms:modified xsi:type="dcterms:W3CDTF">2020-01-30T07:49:49Z</dcterms:modified>
</cp:coreProperties>
</file>