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0" windowWidth="20490" windowHeight="7950" tabRatio="954" activeTab="11"/>
  </bookViews>
  <sheets>
    <sheet name="ფორმა N1" sheetId="42" r:id="rId1"/>
    <sheet name="ფორმა N2" sheetId="3" r:id="rId2"/>
    <sheet name="ფორმა N3" sheetId="60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61" r:id="rId10"/>
    <sheet name="ფორმა N5.1" sheetId="27" r:id="rId11"/>
    <sheet name="ფორმა 5.2" sheetId="62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63" r:id="rId18"/>
    <sheet name="ფორმა N8" sheetId="9" r:id="rId19"/>
    <sheet name="ფორმა N 8.1" sheetId="18" r:id="rId20"/>
    <sheet name="ფორმა N9" sheetId="64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11" hidden="1">'ფორმა 5.2'!$A$8:$I$412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N5.1'!$B$9:$D$12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1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2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17">#REF!</definedName>
    <definedName name="Date" localSheetId="20">#REF!</definedName>
    <definedName name="Date" localSheetId="25">#REF!</definedName>
    <definedName name="Date">#REF!</definedName>
    <definedName name="_xlnm.Print_Area" localSheetId="5">'ფორმა 4.2'!$A$1:$I$61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5.2'!$A$1:$I$426</definedName>
    <definedName name="_xlnm.Print_Area" localSheetId="13">'ფორმა 5.4'!$A$1:$H$25</definedName>
    <definedName name="_xlnm.Print_Area" localSheetId="14">'ფორმა 5.5'!$A$1:$M$48</definedName>
    <definedName name="_xlnm.Print_Area" localSheetId="21">'ფორმა 9.1'!$A$1:$I$21</definedName>
    <definedName name="_xlnm.Print_Area" localSheetId="22">'ფორმა 9.2'!$A$1:$K$20</definedName>
    <definedName name="_xlnm.Print_Area" localSheetId="23">'ფორმა 9.6'!$A$1:$I$35</definedName>
    <definedName name="_xlnm.Print_Area" localSheetId="19">'ფორმა N 8.1'!$A$1:$H$28</definedName>
    <definedName name="_xlnm.Print_Area" localSheetId="24">'ფორმა N 9.7'!$A$1:$I$21</definedName>
    <definedName name="_xlnm.Print_Area" localSheetId="0">'ფორმა N1'!$A$1:$L$29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N5.1'!$A$1:$D$26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45621" calcMode="autoNoTable"/>
</workbook>
</file>

<file path=xl/calcChain.xml><?xml version="1.0" encoding="utf-8"?>
<calcChain xmlns="http://schemas.openxmlformats.org/spreadsheetml/2006/main">
  <c r="C25" i="59" l="1"/>
  <c r="C24" i="59"/>
  <c r="C23" i="59"/>
  <c r="C22" i="59"/>
  <c r="C21" i="59"/>
  <c r="C19" i="59"/>
  <c r="C18" i="59"/>
  <c r="C17" i="59"/>
  <c r="C14" i="59"/>
  <c r="C13" i="59"/>
  <c r="C12" i="59"/>
  <c r="C11" i="59"/>
  <c r="C10" i="59"/>
  <c r="C20" i="59" l="1"/>
  <c r="A5" i="64"/>
  <c r="I2" i="64"/>
  <c r="J39" i="64"/>
  <c r="I39" i="64"/>
  <c r="H39" i="64"/>
  <c r="G39" i="64"/>
  <c r="F39" i="64"/>
  <c r="E39" i="64"/>
  <c r="D39" i="64"/>
  <c r="C39" i="64"/>
  <c r="B39" i="64"/>
  <c r="J36" i="64"/>
  <c r="I36" i="64"/>
  <c r="H36" i="64"/>
  <c r="G36" i="64"/>
  <c r="F36" i="64"/>
  <c r="E36" i="64"/>
  <c r="D36" i="64"/>
  <c r="C36" i="64"/>
  <c r="B36" i="64"/>
  <c r="J32" i="64"/>
  <c r="I32" i="64"/>
  <c r="H32" i="64"/>
  <c r="G32" i="64"/>
  <c r="F32" i="64"/>
  <c r="E32" i="64"/>
  <c r="D32" i="64"/>
  <c r="C32" i="64"/>
  <c r="B32" i="64"/>
  <c r="J24" i="64"/>
  <c r="I24" i="64"/>
  <c r="H24" i="64"/>
  <c r="G24" i="64"/>
  <c r="F24" i="64"/>
  <c r="E24" i="64"/>
  <c r="D24" i="64"/>
  <c r="C24" i="64"/>
  <c r="B24" i="64"/>
  <c r="J23" i="64"/>
  <c r="I23" i="64"/>
  <c r="J22" i="64"/>
  <c r="I22" i="64"/>
  <c r="J21" i="64"/>
  <c r="I21" i="64"/>
  <c r="J20" i="64"/>
  <c r="I20" i="64"/>
  <c r="J19" i="64"/>
  <c r="I19" i="64"/>
  <c r="H19" i="64"/>
  <c r="G19" i="64"/>
  <c r="F19" i="64"/>
  <c r="E19" i="64"/>
  <c r="D19" i="64"/>
  <c r="C19" i="64"/>
  <c r="B19" i="64"/>
  <c r="J18" i="64"/>
  <c r="I18" i="64"/>
  <c r="J17" i="64"/>
  <c r="I17" i="64"/>
  <c r="H17" i="64"/>
  <c r="G17" i="64"/>
  <c r="F17" i="64"/>
  <c r="E17" i="64"/>
  <c r="D17" i="64"/>
  <c r="C17" i="64"/>
  <c r="B17" i="64"/>
  <c r="J16" i="64"/>
  <c r="I16" i="64"/>
  <c r="J15" i="64"/>
  <c r="I15" i="64"/>
  <c r="J14" i="64"/>
  <c r="I14" i="64"/>
  <c r="H14" i="64"/>
  <c r="G14" i="64"/>
  <c r="F14" i="64"/>
  <c r="E14" i="64"/>
  <c r="D14" i="64"/>
  <c r="B14" i="64"/>
  <c r="J13" i="64"/>
  <c r="I13" i="64"/>
  <c r="J12" i="64"/>
  <c r="I12" i="64"/>
  <c r="J11" i="64"/>
  <c r="J10" i="64" s="1"/>
  <c r="J9" i="64" s="1"/>
  <c r="I11" i="64"/>
  <c r="I10" i="64"/>
  <c r="H10" i="64"/>
  <c r="G10" i="64"/>
  <c r="F10" i="64"/>
  <c r="E10" i="64"/>
  <c r="D10" i="64"/>
  <c r="B10" i="64"/>
  <c r="I9" i="64"/>
  <c r="H9" i="64"/>
  <c r="G9" i="64"/>
  <c r="F9" i="64"/>
  <c r="E9" i="64"/>
  <c r="D9" i="64"/>
  <c r="C9" i="64"/>
  <c r="B9" i="64"/>
  <c r="A4" i="64"/>
  <c r="D64" i="63" l="1"/>
  <c r="C64" i="63"/>
  <c r="D45" i="63"/>
  <c r="C45" i="63"/>
  <c r="D44" i="63"/>
  <c r="C44" i="63"/>
  <c r="D34" i="63"/>
  <c r="C34" i="63"/>
  <c r="D11" i="63"/>
  <c r="C11" i="63"/>
  <c r="D10" i="63"/>
  <c r="C10" i="63"/>
  <c r="A5" i="63"/>
  <c r="A4" i="63"/>
  <c r="I2" i="62" l="1"/>
  <c r="I412" i="62"/>
  <c r="H412" i="62"/>
  <c r="G412" i="62"/>
  <c r="A5" i="62"/>
  <c r="C2" i="60"/>
  <c r="C2" i="61"/>
  <c r="D73" i="61"/>
  <c r="C73" i="61"/>
  <c r="D65" i="61"/>
  <c r="D59" i="61"/>
  <c r="C59" i="61"/>
  <c r="D54" i="61"/>
  <c r="C54" i="61"/>
  <c r="D48" i="61"/>
  <c r="C48" i="61"/>
  <c r="D37" i="61"/>
  <c r="C37" i="61"/>
  <c r="D33" i="61"/>
  <c r="C33" i="61"/>
  <c r="D24" i="61"/>
  <c r="C24" i="61"/>
  <c r="D18" i="61"/>
  <c r="C18" i="61"/>
  <c r="D15" i="61"/>
  <c r="C15" i="61"/>
  <c r="D14" i="61"/>
  <c r="C14" i="61"/>
  <c r="D10" i="61"/>
  <c r="C10" i="61"/>
  <c r="D9" i="61"/>
  <c r="C9" i="61"/>
  <c r="A5" i="61"/>
  <c r="D31" i="60"/>
  <c r="C31" i="60"/>
  <c r="D27" i="60"/>
  <c r="C27" i="60"/>
  <c r="D26" i="60"/>
  <c r="C26" i="60"/>
  <c r="D19" i="60"/>
  <c r="C19" i="60"/>
  <c r="D16" i="60"/>
  <c r="C16" i="60"/>
  <c r="D12" i="60"/>
  <c r="C12" i="60"/>
  <c r="D10" i="60"/>
  <c r="C10" i="60"/>
  <c r="D9" i="60"/>
  <c r="C9" i="60"/>
  <c r="A5" i="60"/>
  <c r="A4" i="60"/>
  <c r="I2" i="35" l="1"/>
  <c r="I2" i="39"/>
  <c r="K2" i="57"/>
  <c r="I2" i="56"/>
  <c r="G2" i="18"/>
  <c r="I2" i="9"/>
  <c r="C2" i="28"/>
  <c r="C2" i="5"/>
  <c r="L2" i="46"/>
  <c r="G2" i="45"/>
  <c r="G2" i="44"/>
  <c r="C2" i="27"/>
  <c r="L3" i="55"/>
  <c r="G2" i="34"/>
  <c r="G2" i="30"/>
  <c r="I2" i="29"/>
  <c r="C2" i="26"/>
  <c r="C2" i="40"/>
  <c r="C2" i="3"/>
  <c r="C2" i="59"/>
  <c r="A5" i="57"/>
  <c r="A5" i="56"/>
  <c r="A6" i="59"/>
  <c r="D12" i="40" l="1"/>
  <c r="C12" i="40"/>
  <c r="I11" i="35" l="1"/>
  <c r="A5" i="9"/>
  <c r="L35" i="55" l="1"/>
  <c r="A6" i="55"/>
  <c r="A5" i="35" l="1"/>
  <c r="A5" i="39"/>
  <c r="A5" i="18"/>
  <c r="A6" i="28"/>
  <c r="A6" i="5"/>
  <c r="A5" i="46"/>
  <c r="A5" i="45"/>
  <c r="A5" i="44"/>
  <c r="A6" i="27"/>
  <c r="A5" i="34"/>
  <c r="A5" i="30"/>
  <c r="A5" i="29"/>
  <c r="A6" i="26"/>
  <c r="A7" i="40"/>
  <c r="A5" i="3"/>
  <c r="I13" i="44" l="1"/>
  <c r="H13" i="44"/>
  <c r="D31" i="3" l="1"/>
  <c r="C31" i="3"/>
  <c r="L34" i="46" l="1"/>
  <c r="H13" i="45"/>
  <c r="G13" i="45"/>
  <c r="D27" i="3" l="1"/>
  <c r="C27" i="3"/>
  <c r="D17" i="28" l="1"/>
  <c r="C17" i="28"/>
  <c r="C12" i="3" l="1"/>
  <c r="I47" i="29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A4" i="39" l="1"/>
  <c r="A4" i="35" l="1"/>
  <c r="H34" i="34" l="1"/>
  <c r="G34" i="34"/>
  <c r="A4" i="34"/>
  <c r="I23" i="30" l="1"/>
  <c r="H23" i="30"/>
  <c r="A4" i="30"/>
  <c r="H47" i="29"/>
  <c r="G47" i="29"/>
  <c r="A4" i="29"/>
  <c r="A5" i="28" l="1"/>
  <c r="D13" i="27"/>
  <c r="C13" i="27"/>
  <c r="A5" i="27"/>
  <c r="D24" i="26"/>
  <c r="C24" i="26"/>
  <c r="A5" i="26"/>
  <c r="G16" i="18" l="1"/>
  <c r="G10" i="18"/>
  <c r="G11" i="18" s="1"/>
  <c r="A4" i="18"/>
  <c r="A4" i="9" l="1"/>
  <c r="A5" i="5"/>
  <c r="D17" i="5" l="1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D26" i="3"/>
  <c r="C9" i="3" l="1"/>
  <c r="D9" i="3"/>
</calcChain>
</file>

<file path=xl/sharedStrings.xml><?xml version="1.0" encoding="utf-8"?>
<sst xmlns="http://schemas.openxmlformats.org/spreadsheetml/2006/main" count="3373" uniqueCount="1562">
  <si>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</si>
  <si>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</si>
  <si>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</si>
  <si>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</si>
  <si>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</si>
  <si>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</si>
  <si>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</si>
  <si>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</si>
  <si>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</si>
  <si>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</si>
  <si>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</si>
  <si>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</si>
  <si>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</si>
  <si>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</si>
  <si>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</si>
  <si>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</si>
  <si>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</si>
  <si>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</si>
  <si>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</si>
  <si>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</si>
  <si>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</si>
  <si>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</si>
  <si>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</si>
  <si>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</si>
  <si>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</si>
  <si>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</si>
  <si>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</si>
  <si>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</si>
  <si>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</si>
  <si>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</si>
  <si>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</si>
  <si>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</si>
  <si>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</si>
  <si>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</si>
  <si>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</si>
  <si>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</si>
  <si>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</si>
  <si>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</si>
  <si>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</si>
  <si>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</si>
  <si>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</si>
  <si>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</si>
  <si>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</si>
  <si>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</si>
  <si>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</si>
  <si>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</si>
  <si>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</si>
  <si>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</si>
  <si>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</si>
  <si>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</si>
  <si>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</si>
  <si>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</si>
  <si>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</si>
  <si>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</si>
  <si>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</si>
  <si>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</si>
  <si>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</si>
  <si>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</si>
  <si>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</si>
  <si>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</si>
  <si>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</si>
  <si>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</si>
  <si>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</si>
  <si>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</si>
  <si>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</si>
  <si>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</si>
  <si>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</si>
  <si>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</si>
  <si>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</si>
  <si>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</si>
  <si>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</si>
  <si>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</si>
  <si>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</si>
  <si>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</si>
  <si>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</si>
  <si>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</si>
  <si>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</si>
  <si>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</si>
  <si>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</si>
  <si>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</si>
  <si>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</si>
  <si>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</si>
  <si>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</si>
  <si>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</si>
  <si>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</si>
  <si>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</si>
  <si>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</si>
  <si>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</si>
  <si>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</si>
  <si>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</si>
  <si>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</si>
  <si>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</si>
  <si>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</si>
  <si>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</si>
  <si>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</si>
  <si>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</si>
  <si>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</si>
  <si>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</si>
  <si>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</si>
  <si>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</si>
  <si>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</si>
  <si>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</si>
  <si>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</si>
  <si>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</si>
  <si>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</si>
  <si>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</si>
  <si>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</si>
  <si>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</si>
  <si>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</si>
  <si>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</si>
  <si>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</si>
  <si>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</si>
  <si>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</si>
  <si>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</si>
  <si>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</si>
  <si>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</si>
  <si>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</si>
  <si>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</si>
  <si>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</si>
  <si>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</si>
  <si>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</si>
  <si>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</si>
  <si>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</si>
  <si>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</si>
  <si>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</si>
  <si>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</si>
  <si>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</si>
  <si>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</si>
  <si>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</si>
  <si>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</si>
  <si>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</si>
  <si>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</si>
  <si>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</si>
  <si>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</si>
  <si>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</si>
  <si>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</si>
  <si>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</si>
  <si>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</si>
  <si>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</si>
  <si>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</si>
  <si>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</si>
  <si>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</si>
  <si>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</si>
  <si>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</si>
  <si>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</si>
  <si>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</si>
  <si>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</si>
  <si>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</si>
  <si>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</si>
  <si>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</si>
  <si>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</si>
  <si>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</si>
  <si>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</si>
  <si>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</si>
  <si>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</si>
  <si>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</si>
  <si>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</si>
  <si>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</si>
  <si>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</si>
  <si>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</si>
  <si>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</si>
  <si>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</si>
  <si>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</si>
  <si>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</si>
  <si>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</si>
  <si>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</si>
  <si>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</si>
  <si>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</si>
  <si>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</si>
  <si>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</si>
  <si>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</si>
  <si>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</si>
  <si>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</si>
  <si>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</si>
  <si>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</si>
  <si>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</si>
  <si>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</si>
  <si>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</si>
  <si>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</si>
  <si>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</si>
  <si>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</si>
  <si>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</si>
  <si>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</si>
  <si>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</si>
  <si>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</si>
  <si>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</si>
  <si>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</si>
  <si>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</si>
  <si>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</si>
  <si>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</si>
  <si>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</si>
  <si>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</si>
  <si>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</si>
  <si>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</si>
  <si>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</si>
  <si>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</si>
  <si>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</si>
  <si>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</si>
  <si>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</si>
  <si>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</si>
  <si>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</si>
  <si>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</si>
  <si>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</si>
  <si>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</si>
  <si>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</si>
  <si>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</si>
  <si>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</si>
  <si>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</si>
  <si>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</si>
  <si>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</si>
  <si>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</si>
  <si>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</si>
  <si>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</si>
  <si>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</si>
  <si>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</si>
  <si>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</si>
  <si>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</si>
  <si>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</si>
  <si>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</si>
  <si>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</si>
  <si>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</si>
  <si>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</si>
  <si>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</si>
  <si>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</si>
  <si>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</si>
  <si>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</si>
  <si>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</si>
  <si>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</si>
  <si>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</si>
  <si>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</si>
  <si>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</si>
  <si>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</si>
  <si>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</si>
  <si>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</si>
  <si>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</si>
  <si>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</si>
  <si>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</si>
  <si>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</si>
  <si>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</si>
  <si>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</si>
  <si>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</si>
  <si>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</si>
  <si>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</si>
  <si>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</si>
  <si>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</si>
  <si>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</si>
  <si>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</si>
  <si>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</si>
  <si>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</si>
  <si>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</si>
  <si>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</si>
  <si>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</si>
  <si>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</si>
  <si>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</si>
  <si>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</si>
  <si>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</si>
  <si>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</si>
  <si>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</si>
  <si>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</si>
  <si>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</si>
  <si>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</si>
  <si>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</si>
  <si>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</si>
  <si>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</si>
  <si>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</si>
  <si>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</si>
  <si>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</si>
  <si>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</si>
  <si>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</si>
  <si>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</si>
  <si>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</si>
  <si>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</si>
  <si>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</si>
  <si>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</si>
  <si>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</si>
  <si>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</si>
  <si>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</si>
  <si>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</si>
  <si>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</si>
  <si>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</si>
  <si>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</si>
  <si>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</si>
  <si>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</si>
  <si>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</si>
  <si>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</si>
  <si>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</si>
  <si>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</si>
  <si>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</si>
  <si>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</si>
  <si>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</si>
  <si>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</si>
  <si>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</si>
  <si>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</si>
  <si>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</si>
  <si>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</si>
  <si>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</si>
  <si>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</si>
  <si>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</si>
  <si>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</si>
  <si>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</si>
  <si>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</si>
  <si>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</si>
  <si>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</si>
  <si>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</si>
  <si>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</si>
  <si>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</si>
  <si>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</si>
  <si>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</si>
  <si>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</si>
  <si>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</si>
  <si>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</si>
  <si>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</si>
  <si>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</si>
  <si>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</si>
  <si>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</si>
  <si>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</si>
  <si>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</si>
  <si>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</si>
  <si>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</si>
  <si>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</si>
  <si>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</si>
  <si>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</si>
  <si>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</si>
  <si>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</si>
  <si>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</si>
  <si>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</si>
  <si>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</si>
  <si>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</si>
  <si>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</si>
  <si>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</si>
  <si>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</si>
  <si>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</si>
  <si>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</si>
  <si>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</si>
  <si>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</si>
  <si>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</si>
  <si>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</si>
  <si>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</si>
  <si>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</si>
  <si>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</si>
  <si>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</si>
  <si>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</si>
  <si>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</si>
  <si>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</si>
  <si>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</si>
  <si>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</si>
  <si>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</si>
  <si>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</si>
  <si>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</si>
  <si>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</si>
  <si>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</si>
  <si>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</si>
  <si>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</si>
  <si>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</si>
  <si>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</si>
  <si>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</si>
  <si>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</si>
  <si>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</si>
  <si>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</si>
  <si>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</si>
  <si>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</si>
  <si>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</si>
  <si>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</si>
  <si>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</si>
  <si>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</si>
  <si>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</si>
  <si>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</si>
  <si>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</si>
  <si>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</si>
  <si>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</si>
  <si>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</si>
  <si>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</si>
  <si>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</si>
  <si>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</si>
  <si>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</si>
  <si>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</si>
  <si>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</si>
  <si>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</si>
  <si>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</si>
  <si>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</si>
  <si>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</si>
  <si>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</si>
  <si>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</si>
  <si>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</si>
  <si>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</si>
  <si>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</si>
  <si>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</si>
  <si>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</si>
  <si>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</si>
  <si>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</si>
  <si>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</si>
  <si>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</si>
  <si>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</si>
  <si>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</si>
  <si>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</si>
  <si>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</si>
  <si>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</si>
  <si>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</si>
  <si>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</si>
  <si>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</si>
  <si>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</si>
  <si>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</si>
  <si>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</si>
  <si>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</si>
  <si>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</si>
  <si>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</si>
  <si>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</si>
  <si>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</si>
  <si>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</si>
  <si>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</si>
  <si>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</si>
  <si>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</si>
  <si>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</si>
  <si>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</si>
  <si>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</si>
  <si>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</si>
  <si>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</si>
  <si>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</si>
  <si>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</si>
  <si>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</si>
  <si>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</si>
  <si>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</si>
  <si>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</si>
  <si>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</si>
  <si>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</si>
  <si>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</si>
  <si>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</si>
  <si>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</si>
  <si>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</si>
  <si>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</si>
  <si>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</si>
  <si>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</si>
  <si>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</si>
  <si>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</si>
  <si>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</si>
  <si>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</si>
  <si>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</si>
  <si>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</si>
  <si>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</si>
  <si>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</si>
  <si>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</si>
  <si>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</si>
  <si>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</si>
  <si>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</si>
  <si>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</si>
  <si>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</si>
  <si>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</si>
  <si>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</si>
  <si>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</si>
  <si>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</si>
  <si>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</si>
  <si>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</si>
  <si>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</si>
  <si>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</si>
  <si>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</si>
  <si>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</si>
  <si>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</si>
  <si>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</si>
  <si>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</si>
  <si>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</si>
  <si>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</si>
  <si>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</si>
  <si>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</si>
  <si>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</si>
  <si>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</si>
  <si>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</si>
  <si>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</si>
  <si>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</si>
  <si>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</si>
  <si>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</si>
  <si>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</si>
  <si>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</si>
  <si>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</si>
  <si>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</si>
  <si>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</si>
  <si>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</si>
  <si>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</si>
  <si>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</si>
  <si>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</si>
  <si>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</si>
  <si>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</si>
  <si>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</si>
  <si>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</si>
  <si>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</si>
  <si>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</si>
  <si>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</si>
  <si>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</si>
  <si>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</si>
  <si>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</si>
  <si>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</si>
  <si>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</si>
  <si>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</si>
  <si>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</si>
  <si>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</si>
  <si>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</si>
  <si>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</si>
  <si>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</si>
  <si>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</si>
  <si>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</si>
  <si>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</si>
  <si>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</si>
  <si>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</si>
  <si>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</si>
  <si>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</si>
  <si>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</si>
  <si>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</si>
  <si>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</si>
  <si>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</si>
  <si>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</si>
  <si>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</si>
  <si>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</si>
  <si>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</si>
  <si>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„საქართველოს ქრისტიან-კონსერვატიული პარტია“</t>
  </si>
  <si>
    <t>01/01/2019-12/31/2019</t>
  </si>
  <si>
    <t>ვიდეოჯარიმები</t>
  </si>
  <si>
    <t>სხვაობა საპენსიო სქემიდან გასვლასთან დაკავშირებით</t>
  </si>
  <si>
    <t>შოთა</t>
  </si>
  <si>
    <t>მალაშხია</t>
  </si>
  <si>
    <t>01020002238</t>
  </si>
  <si>
    <t>თავმჯდომარე</t>
  </si>
  <si>
    <t>ავთანდილ</t>
  </si>
  <si>
    <t>ბესელია</t>
  </si>
  <si>
    <t>01020008041</t>
  </si>
  <si>
    <t>ადმინისტრაციის უფროსი</t>
  </si>
  <si>
    <t>ინგა</t>
  </si>
  <si>
    <t>ქარაია</t>
  </si>
  <si>
    <t>51001001834</t>
  </si>
  <si>
    <t>კომიტეტის წევრი</t>
  </si>
  <si>
    <t>ვლადიმერ</t>
  </si>
  <si>
    <t>სულაბერიძე</t>
  </si>
  <si>
    <t>01005008834</t>
  </si>
  <si>
    <t>ზვიად</t>
  </si>
  <si>
    <t>მეხატიშვილი</t>
  </si>
  <si>
    <t>01009016996</t>
  </si>
  <si>
    <t>ზურაბ</t>
  </si>
  <si>
    <t>გარუჩავა</t>
  </si>
  <si>
    <t>01007004106</t>
  </si>
  <si>
    <t>მძღოლი</t>
  </si>
  <si>
    <t>მაია</t>
  </si>
  <si>
    <t>ალექსიშვილი</t>
  </si>
  <si>
    <t>01008028114</t>
  </si>
  <si>
    <t>ბუღალტერი</t>
  </si>
  <si>
    <t>სალომე</t>
  </si>
  <si>
    <t>სიგუა</t>
  </si>
  <si>
    <t>29001024464</t>
  </si>
  <si>
    <t>პრესსამსახური, მოწვეული სპეციალისტი</t>
  </si>
  <si>
    <t>მაცაბერიძე</t>
  </si>
  <si>
    <t>01011022462</t>
  </si>
  <si>
    <t>ქეთევან</t>
  </si>
  <si>
    <t>კირთაძე</t>
  </si>
  <si>
    <t>01005043523</t>
  </si>
  <si>
    <t>პრესსამსახური, კონსულტანტი</t>
  </si>
  <si>
    <t>ილია</t>
  </si>
  <si>
    <t>პატარაია</t>
  </si>
  <si>
    <t>01015010055</t>
  </si>
  <si>
    <t>კოორდინატორი რეგიონალურ საკითხებში</t>
  </si>
  <si>
    <t>ალექსი</t>
  </si>
  <si>
    <t>მეარაყიშვილი</t>
  </si>
  <si>
    <t>43001016673</t>
  </si>
  <si>
    <t>ინფორმაციული ტექნოლოგიების სპეციალისტი</t>
  </si>
  <si>
    <t>თამაზ</t>
  </si>
  <si>
    <t>ქართველიშვილი</t>
  </si>
  <si>
    <t>57001055220</t>
  </si>
  <si>
    <t>მატერიალურ-ტექნიკურ სფეროში მოწვ. სპეციალისტი</t>
  </si>
  <si>
    <t>გულნაზი</t>
  </si>
  <si>
    <t>კოკოშაშვილი</t>
  </si>
  <si>
    <t>01027000414</t>
  </si>
  <si>
    <t>დამლაგებელი</t>
  </si>
  <si>
    <t>ცისანა</t>
  </si>
  <si>
    <t>ჯოხაძე</t>
  </si>
  <si>
    <t>62005018854</t>
  </si>
  <si>
    <t>ჯილდო</t>
  </si>
  <si>
    <t>თინა</t>
  </si>
  <si>
    <t>ფეიქრიშვილი</t>
  </si>
  <si>
    <t>36001039765</t>
  </si>
  <si>
    <t>წარმომადგენელი ოლქში</t>
  </si>
  <si>
    <t>ლია</t>
  </si>
  <si>
    <t>ზუკაკიშვილი</t>
  </si>
  <si>
    <t>36001030456</t>
  </si>
  <si>
    <t>წარმომადგენელი უბანზე</t>
  </si>
  <si>
    <t>რუსუდან</t>
  </si>
  <si>
    <t>ფადარაშვილი</t>
  </si>
  <si>
    <t>22001020150</t>
  </si>
  <si>
    <t>ნინო</t>
  </si>
  <si>
    <t>ბაიაშვილი</t>
  </si>
  <si>
    <t>35001057347</t>
  </si>
  <si>
    <t>მურად</t>
  </si>
  <si>
    <t>მამედოვი</t>
  </si>
  <si>
    <t>28001109029</t>
  </si>
  <si>
    <t>ირინე</t>
  </si>
  <si>
    <t>კოჭლამაზაშვილი</t>
  </si>
  <si>
    <t>35001090134</t>
  </si>
  <si>
    <t>ფაიგ</t>
  </si>
  <si>
    <t>კასუმოვი</t>
  </si>
  <si>
    <t>28001060104</t>
  </si>
  <si>
    <t>ემზარი</t>
  </si>
  <si>
    <t>ისმაილოვი</t>
  </si>
  <si>
    <t>28001115830</t>
  </si>
  <si>
    <t>ია</t>
  </si>
  <si>
    <t>მურჯიკნელი</t>
  </si>
  <si>
    <t>15001004124</t>
  </si>
  <si>
    <t>ოქრიაშვილი</t>
  </si>
  <si>
    <t>15001011226</t>
  </si>
  <si>
    <t>ელმან</t>
  </si>
  <si>
    <t>დუნიამალიევი</t>
  </si>
  <si>
    <t>28001037861</t>
  </si>
  <si>
    <t>ელგა</t>
  </si>
  <si>
    <t>ოქროპირიძე</t>
  </si>
  <si>
    <t>59003000760</t>
  </si>
  <si>
    <t>გვანცა</t>
  </si>
  <si>
    <t>პაპაშვილი</t>
  </si>
  <si>
    <t>01017057622</t>
  </si>
  <si>
    <t>ალექსანდრე</t>
  </si>
  <si>
    <t>კვახაძე</t>
  </si>
  <si>
    <t>01024044230</t>
  </si>
  <si>
    <t>მაზიაშვილი</t>
  </si>
  <si>
    <t>40001031839</t>
  </si>
  <si>
    <t>თამარი</t>
  </si>
  <si>
    <t>ბარამაშვილი</t>
  </si>
  <si>
    <t>36001048794</t>
  </si>
  <si>
    <t>პაატა</t>
  </si>
  <si>
    <t>მოდებაძე</t>
  </si>
  <si>
    <t>25001049045</t>
  </si>
  <si>
    <t>იზოლდა</t>
  </si>
  <si>
    <t>მაისურაძე</t>
  </si>
  <si>
    <t>01030011371</t>
  </si>
  <si>
    <t>დიმიტრი</t>
  </si>
  <si>
    <t>გვეხიძე</t>
  </si>
  <si>
    <t>01029004663</t>
  </si>
  <si>
    <t>ილგარ</t>
  </si>
  <si>
    <t>მამოშოვი</t>
  </si>
  <si>
    <t>28001032372</t>
  </si>
  <si>
    <t>არაზ</t>
  </si>
  <si>
    <t>შამილოვი</t>
  </si>
  <si>
    <t>28001095952</t>
  </si>
  <si>
    <t>ბარბაქაძე</t>
  </si>
  <si>
    <t>35001053840</t>
  </si>
  <si>
    <t>ტაბრიზ</t>
  </si>
  <si>
    <t>სულეიმანოვი</t>
  </si>
  <si>
    <t>28001106781</t>
  </si>
  <si>
    <t>ელვირ</t>
  </si>
  <si>
    <t>გულიევი</t>
  </si>
  <si>
    <t>28001103131</t>
  </si>
  <si>
    <t>თამთა</t>
  </si>
  <si>
    <t>ტატუაშვილი</t>
  </si>
  <si>
    <t>28001075715</t>
  </si>
  <si>
    <t>დავით</t>
  </si>
  <si>
    <t>შუბითიძე</t>
  </si>
  <si>
    <t>01029004091</t>
  </si>
  <si>
    <t>ნიზამი</t>
  </si>
  <si>
    <t>მირიევი</t>
  </si>
  <si>
    <t>28001048115</t>
  </si>
  <si>
    <t>სეიმურ</t>
  </si>
  <si>
    <t>განბაროვი</t>
  </si>
  <si>
    <t>28001034362</t>
  </si>
  <si>
    <t>ამრახ</t>
  </si>
  <si>
    <t>რუსტამოვი</t>
  </si>
  <si>
    <t>28001095207</t>
  </si>
  <si>
    <t>შალვა</t>
  </si>
  <si>
    <t>კორკოტაშვილი</t>
  </si>
  <si>
    <t>35001103553</t>
  </si>
  <si>
    <t>მარინე</t>
  </si>
  <si>
    <t>ნასყიდაშვილი</t>
  </si>
  <si>
    <t>28001032785</t>
  </si>
  <si>
    <t>ასიმ</t>
  </si>
  <si>
    <t>28001089329</t>
  </si>
  <si>
    <t>ვაშაყმაძე</t>
  </si>
  <si>
    <t>35001081039</t>
  </si>
  <si>
    <t>ალი</t>
  </si>
  <si>
    <t>28001084188</t>
  </si>
  <si>
    <t>ჯამალ</t>
  </si>
  <si>
    <t>ნაიბოვი</t>
  </si>
  <si>
    <t>28001053985</t>
  </si>
  <si>
    <t>ფარიზ</t>
  </si>
  <si>
    <t>ახმედოვი</t>
  </si>
  <si>
    <t>28001030820</t>
  </si>
  <si>
    <t>არიფ</t>
  </si>
  <si>
    <t>28001024263</t>
  </si>
  <si>
    <t>ელვარ</t>
  </si>
  <si>
    <t>გუსეინოვი</t>
  </si>
  <si>
    <t>28001006694</t>
  </si>
  <si>
    <t>აკიფ</t>
  </si>
  <si>
    <t>მუსტაფაევი</t>
  </si>
  <si>
    <t>28601132010</t>
  </si>
  <si>
    <t>იდაიათ</t>
  </si>
  <si>
    <t>28001013274</t>
  </si>
  <si>
    <t>ტეხრან</t>
  </si>
  <si>
    <t>ჰასანოვი</t>
  </si>
  <si>
    <t>28001045221</t>
  </si>
  <si>
    <t>ნატიკ</t>
  </si>
  <si>
    <t>28001016223</t>
  </si>
  <si>
    <t>მურვანიძე</t>
  </si>
  <si>
    <t>35001113168</t>
  </si>
  <si>
    <t>ვაგიფ</t>
  </si>
  <si>
    <t>28001050028</t>
  </si>
  <si>
    <t>ყურბან</t>
  </si>
  <si>
    <t>ყურბანოვი</t>
  </si>
  <si>
    <t>28001078130</t>
  </si>
  <si>
    <t>შირხან</t>
  </si>
  <si>
    <t>ალეკპეროვი</t>
  </si>
  <si>
    <t>28001038400</t>
  </si>
  <si>
    <t>ძეგველიშვილი</t>
  </si>
  <si>
    <t>01030036232</t>
  </si>
  <si>
    <t>გიორგი</t>
  </si>
  <si>
    <t>ნოზაძე</t>
  </si>
  <si>
    <t>35001117296</t>
  </si>
  <si>
    <t>მადონა</t>
  </si>
  <si>
    <t>დადიანი</t>
  </si>
  <si>
    <t>35001125992</t>
  </si>
  <si>
    <t>ბეჟან</t>
  </si>
  <si>
    <t>ბერიძე</t>
  </si>
  <si>
    <t>03001016369</t>
  </si>
  <si>
    <t>ზურაბი</t>
  </si>
  <si>
    <t>ქადაგიშვილი</t>
  </si>
  <si>
    <t>40001038796</t>
  </si>
  <si>
    <t>ვიალეტა</t>
  </si>
  <si>
    <t>ბაირამოვა</t>
  </si>
  <si>
    <t>28001050714</t>
  </si>
  <si>
    <t>ზოხრაბ</t>
  </si>
  <si>
    <t>ჯაფაროვი</t>
  </si>
  <si>
    <t>28001000851</t>
  </si>
  <si>
    <t>ტოფიკ</t>
  </si>
  <si>
    <t>პირიევი</t>
  </si>
  <si>
    <t>28001009754</t>
  </si>
  <si>
    <t>რასიმ</t>
  </si>
  <si>
    <t>ბაირამოვი</t>
  </si>
  <si>
    <t>28001111075</t>
  </si>
  <si>
    <t>სარხან</t>
  </si>
  <si>
    <t>გულუევი</t>
  </si>
  <si>
    <t>28001073156</t>
  </si>
  <si>
    <t>დაშგინ</t>
  </si>
  <si>
    <t>28001032845</t>
  </si>
  <si>
    <t>ნიკოლოზ</t>
  </si>
  <si>
    <t>ჩომახიშვილი</t>
  </si>
  <si>
    <t>01008050138</t>
  </si>
  <si>
    <t>რამილ</t>
  </si>
  <si>
    <t>28650002257</t>
  </si>
  <si>
    <t>რომან</t>
  </si>
  <si>
    <t>ვალიევი</t>
  </si>
  <si>
    <t>28001099997</t>
  </si>
  <si>
    <t>სახმან</t>
  </si>
  <si>
    <t>ზეინალოვი</t>
  </si>
  <si>
    <t>28001063445</t>
  </si>
  <si>
    <t>ალახვერან</t>
  </si>
  <si>
    <t>ეფენდიევი</t>
  </si>
  <si>
    <t>28001033787</t>
  </si>
  <si>
    <t>თეა</t>
  </si>
  <si>
    <t>მანთაშაშვილი</t>
  </si>
  <si>
    <t>22001016786</t>
  </si>
  <si>
    <t>მანონი</t>
  </si>
  <si>
    <t>მარცვალაძე</t>
  </si>
  <si>
    <t>35001088169</t>
  </si>
  <si>
    <t>ნათია</t>
  </si>
  <si>
    <t>წოწკოლაური</t>
  </si>
  <si>
    <t>12001083924</t>
  </si>
  <si>
    <t>სამირ</t>
  </si>
  <si>
    <t>28101126805</t>
  </si>
  <si>
    <t>სვეტლანა</t>
  </si>
  <si>
    <t>არუთინიანი</t>
  </si>
  <si>
    <t>01029008072</t>
  </si>
  <si>
    <t>ლამარა</t>
  </si>
  <si>
    <t>ღუდუშაური</t>
  </si>
  <si>
    <t>35001078832</t>
  </si>
  <si>
    <t>ქიაზიმ</t>
  </si>
  <si>
    <t>კახრამანოვი</t>
  </si>
  <si>
    <t>28001109765</t>
  </si>
  <si>
    <t>რუხსარა</t>
  </si>
  <si>
    <t>ნაბიევა</t>
  </si>
  <si>
    <t>28001027273</t>
  </si>
  <si>
    <t>ხალიდ</t>
  </si>
  <si>
    <t>28001029820</t>
  </si>
  <si>
    <t>ვუსალ</t>
  </si>
  <si>
    <t>28001117161</t>
  </si>
  <si>
    <t>ცირა</t>
  </si>
  <si>
    <t>ნიაზაშვილი</t>
  </si>
  <si>
    <t>35001053795</t>
  </si>
  <si>
    <t>ბიჭიკო</t>
  </si>
  <si>
    <t>ნიკურაძე</t>
  </si>
  <si>
    <t>35001027873</t>
  </si>
  <si>
    <t>მაჭავარიანი</t>
  </si>
  <si>
    <t>01008048679</t>
  </si>
  <si>
    <t>მზია</t>
  </si>
  <si>
    <t>ჩეკურაშვილი</t>
  </si>
  <si>
    <t>01030048851</t>
  </si>
  <si>
    <t>გია</t>
  </si>
  <si>
    <t>ქათამაძე</t>
  </si>
  <si>
    <t>33001021226</t>
  </si>
  <si>
    <t>ტელმან</t>
  </si>
  <si>
    <t>მუსაევი</t>
  </si>
  <si>
    <t>28001094826</t>
  </si>
  <si>
    <t>მუბარიზ</t>
  </si>
  <si>
    <t>რამაზანოვი</t>
  </si>
  <si>
    <t>28001072384</t>
  </si>
  <si>
    <t>მურთაზ</t>
  </si>
  <si>
    <t>შალუაშვილი</t>
  </si>
  <si>
    <t>01013019899</t>
  </si>
  <si>
    <t>თაფლაძე</t>
  </si>
  <si>
    <t>61009032249</t>
  </si>
  <si>
    <t>გალინა</t>
  </si>
  <si>
    <t>ცუხიშვილი</t>
  </si>
  <si>
    <t>28001082402</t>
  </si>
  <si>
    <t>შაფაატ</t>
  </si>
  <si>
    <t>მახმუდოვი</t>
  </si>
  <si>
    <t>28001027587</t>
  </si>
  <si>
    <t>აზიზ</t>
  </si>
  <si>
    <t>28001049866</t>
  </si>
  <si>
    <t>ელშან</t>
  </si>
  <si>
    <t>ჩობანოვი</t>
  </si>
  <si>
    <t>28001022211</t>
  </si>
  <si>
    <t>ანა</t>
  </si>
  <si>
    <t>ბექაური</t>
  </si>
  <si>
    <t>01027048005</t>
  </si>
  <si>
    <t>როვშან</t>
  </si>
  <si>
    <t>ალიევი</t>
  </si>
  <si>
    <t>28001000859</t>
  </si>
  <si>
    <t>რავან</t>
  </si>
  <si>
    <t>ფარაჯოვი</t>
  </si>
  <si>
    <t>28001102579</t>
  </si>
  <si>
    <t>სეირან</t>
  </si>
  <si>
    <t>გოგიანი</t>
  </si>
  <si>
    <t>28001090248</t>
  </si>
  <si>
    <t>ნაბი</t>
  </si>
  <si>
    <t>ნაბიევი</t>
  </si>
  <si>
    <t>28501119353</t>
  </si>
  <si>
    <t>მანჯიკაშვილი</t>
  </si>
  <si>
    <t>59004004042</t>
  </si>
  <si>
    <t>აგშინ</t>
  </si>
  <si>
    <t>28001021150</t>
  </si>
  <si>
    <t>აბილ</t>
  </si>
  <si>
    <t>მამიშოვი</t>
  </si>
  <si>
    <t>28001101987</t>
  </si>
  <si>
    <t>ვუგარ</t>
  </si>
  <si>
    <t>ატაევი</t>
  </si>
  <si>
    <t>28001023000</t>
  </si>
  <si>
    <t>მარეხ</t>
  </si>
  <si>
    <t>დათიაშვილი</t>
  </si>
  <si>
    <t>03001011280</t>
  </si>
  <si>
    <t>ხათუნა</t>
  </si>
  <si>
    <t>სარაშვილი</t>
  </si>
  <si>
    <t>03001017653</t>
  </si>
  <si>
    <t>ნანა</t>
  </si>
  <si>
    <t>სხილაძე</t>
  </si>
  <si>
    <t>18001032428</t>
  </si>
  <si>
    <t>მაგული</t>
  </si>
  <si>
    <t>ჭოლაძე</t>
  </si>
  <si>
    <t>18001014281</t>
  </si>
  <si>
    <t>თამარ</t>
  </si>
  <si>
    <t>ცერცვაძე</t>
  </si>
  <si>
    <t>18001008412</t>
  </si>
  <si>
    <t>გოჩა</t>
  </si>
  <si>
    <t>გეწაძე</t>
  </si>
  <si>
    <t>18001058997</t>
  </si>
  <si>
    <t>ანნა</t>
  </si>
  <si>
    <t>ზალიკიანი</t>
  </si>
  <si>
    <t>18001062221</t>
  </si>
  <si>
    <t>შავიძე</t>
  </si>
  <si>
    <t>18001012477</t>
  </si>
  <si>
    <t>შარვაძე</t>
  </si>
  <si>
    <t>18001064060</t>
  </si>
  <si>
    <t>იამზე</t>
  </si>
  <si>
    <t>თვალოძე</t>
  </si>
  <si>
    <t>18001049824</t>
  </si>
  <si>
    <t>კახაბერ</t>
  </si>
  <si>
    <t>შველიძე</t>
  </si>
  <si>
    <t>18001016163</t>
  </si>
  <si>
    <t>შორენა</t>
  </si>
  <si>
    <t>თურქაძე</t>
  </si>
  <si>
    <t>18001003709</t>
  </si>
  <si>
    <t>გიორგიძე</t>
  </si>
  <si>
    <t>18001008415</t>
  </si>
  <si>
    <t>ზინა</t>
  </si>
  <si>
    <t>ლაბაძე</t>
  </si>
  <si>
    <t>18001056675</t>
  </si>
  <si>
    <t>ამალია</t>
  </si>
  <si>
    <t>მახათაძე</t>
  </si>
  <si>
    <t>18001059890</t>
  </si>
  <si>
    <t>ზაირა</t>
  </si>
  <si>
    <t>სალაძე</t>
  </si>
  <si>
    <t>18001033782</t>
  </si>
  <si>
    <t>ედუკი</t>
  </si>
  <si>
    <t>ქებაძე</t>
  </si>
  <si>
    <t>18001006101</t>
  </si>
  <si>
    <t>მამუკა</t>
  </si>
  <si>
    <t>ჭაბუკიანი</t>
  </si>
  <si>
    <t>18001008347</t>
  </si>
  <si>
    <t>მალხაზი</t>
  </si>
  <si>
    <t>ურთქმელიძე</t>
  </si>
  <si>
    <t>18001062612</t>
  </si>
  <si>
    <t>დალი</t>
  </si>
  <si>
    <t>18001054824</t>
  </si>
  <si>
    <t>ნაუმი</t>
  </si>
  <si>
    <t>ფერაძე</t>
  </si>
  <si>
    <t>18001057487</t>
  </si>
  <si>
    <t>ქუსიკაშვილი</t>
  </si>
  <si>
    <t>25001034449</t>
  </si>
  <si>
    <t>სოსო</t>
  </si>
  <si>
    <t>ჩუბინიძე</t>
  </si>
  <si>
    <t>18001010625</t>
  </si>
  <si>
    <t>მთვარისა</t>
  </si>
  <si>
    <t>გულორდავა</t>
  </si>
  <si>
    <t>18001032652</t>
  </si>
  <si>
    <t>ცხადაძე</t>
  </si>
  <si>
    <t>18901073406</t>
  </si>
  <si>
    <t>კობა</t>
  </si>
  <si>
    <t>ხვინჩიაშვილი</t>
  </si>
  <si>
    <t>18001054356</t>
  </si>
  <si>
    <t>რევაზი</t>
  </si>
  <si>
    <t>18001045207</t>
  </si>
  <si>
    <t>უკლება</t>
  </si>
  <si>
    <t>18001018337</t>
  </si>
  <si>
    <t>ჯულიეტა</t>
  </si>
  <si>
    <t>სულაქველიძე</t>
  </si>
  <si>
    <t>60001115892</t>
  </si>
  <si>
    <t>გიგნიაშვილი</t>
  </si>
  <si>
    <t>18001067642</t>
  </si>
  <si>
    <t>ქართლოსი</t>
  </si>
  <si>
    <t>მშვენიერაძე</t>
  </si>
  <si>
    <t>18001065453</t>
  </si>
  <si>
    <t>ცირეკიძე</t>
  </si>
  <si>
    <t>21001000722</t>
  </si>
  <si>
    <t>მირანდა</t>
  </si>
  <si>
    <t>ბურჯანაძე</t>
  </si>
  <si>
    <t>09001006392</t>
  </si>
  <si>
    <t>ჭულუხაძე</t>
  </si>
  <si>
    <t>18001072638</t>
  </si>
  <si>
    <t>ლევან</t>
  </si>
  <si>
    <t>18001013120</t>
  </si>
  <si>
    <t>გელა</t>
  </si>
  <si>
    <t>კვიჟაშვილი</t>
  </si>
  <si>
    <t>18001043349</t>
  </si>
  <si>
    <t>სამანიშვილი</t>
  </si>
  <si>
    <t>18001030310</t>
  </si>
  <si>
    <t>ცაბაძე</t>
  </si>
  <si>
    <t>18001044599</t>
  </si>
  <si>
    <t>ამბარდანოვი</t>
  </si>
  <si>
    <t>59001002866</t>
  </si>
  <si>
    <t>არაბიძე</t>
  </si>
  <si>
    <t>18001006409</t>
  </si>
  <si>
    <t>გუნიავა</t>
  </si>
  <si>
    <t>18001019947</t>
  </si>
  <si>
    <t>მაყვალა</t>
  </si>
  <si>
    <t>გველესიანი</t>
  </si>
  <si>
    <t>18001048298</t>
  </si>
  <si>
    <t>ჟღენტი</t>
  </si>
  <si>
    <t>18001022409</t>
  </si>
  <si>
    <t>თეონა</t>
  </si>
  <si>
    <t>ნადირაძე</t>
  </si>
  <si>
    <t>33001074141</t>
  </si>
  <si>
    <t>ჭელიძე</t>
  </si>
  <si>
    <t>01024067494</t>
  </si>
  <si>
    <t>ვერა</t>
  </si>
  <si>
    <t>მუმლაძე</t>
  </si>
  <si>
    <t>18001047570</t>
  </si>
  <si>
    <t>ნუნუ</t>
  </si>
  <si>
    <t>ღვინერია</t>
  </si>
  <si>
    <t>18001060649</t>
  </si>
  <si>
    <t>18001029835</t>
  </si>
  <si>
    <t>დარეჯან</t>
  </si>
  <si>
    <t>მექოშვილი</t>
  </si>
  <si>
    <t>18001019371</t>
  </si>
  <si>
    <t>ტყემალაძე</t>
  </si>
  <si>
    <t>18001009722</t>
  </si>
  <si>
    <t>ირმა</t>
  </si>
  <si>
    <t>გუმბერიძე</t>
  </si>
  <si>
    <t>18201073471</t>
  </si>
  <si>
    <t>ბადრი</t>
  </si>
  <si>
    <t>ეჯიბაძე</t>
  </si>
  <si>
    <t>18001032006</t>
  </si>
  <si>
    <t>კვინიკაძე</t>
  </si>
  <si>
    <t>18001039950</t>
  </si>
  <si>
    <t>მურადი</t>
  </si>
  <si>
    <t>ფუტკარაძე</t>
  </si>
  <si>
    <t>18001008047</t>
  </si>
  <si>
    <t>ვარდოსანიძე</t>
  </si>
  <si>
    <t>18001066253</t>
  </si>
  <si>
    <t>მერაბ</t>
  </si>
  <si>
    <t>18001010070</t>
  </si>
  <si>
    <t>ეკატერინე</t>
  </si>
  <si>
    <t>ჯაჯანიძე</t>
  </si>
  <si>
    <t>54001002938</t>
  </si>
  <si>
    <t>ნათელა</t>
  </si>
  <si>
    <t>გოგოლაძე</t>
  </si>
  <si>
    <t>54001046145</t>
  </si>
  <si>
    <t>ლეილა</t>
  </si>
  <si>
    <t>კუპატაძე</t>
  </si>
  <si>
    <t>54001033069</t>
  </si>
  <si>
    <t>ასანიძე</t>
  </si>
  <si>
    <t>54001027762</t>
  </si>
  <si>
    <t>ბრეგვაძე</t>
  </si>
  <si>
    <t>54001020771</t>
  </si>
  <si>
    <t>ზაალ</t>
  </si>
  <si>
    <t>ფხალაძე</t>
  </si>
  <si>
    <t>54001017529</t>
  </si>
  <si>
    <t>აბესაძე</t>
  </si>
  <si>
    <t>54001027514</t>
  </si>
  <si>
    <t>იაკობიძე</t>
  </si>
  <si>
    <t>54001021924</t>
  </si>
  <si>
    <t>ლალი</t>
  </si>
  <si>
    <t>გვიანიძე</t>
  </si>
  <si>
    <t>54001016225</t>
  </si>
  <si>
    <t>ხატია</t>
  </si>
  <si>
    <t>38001048724</t>
  </si>
  <si>
    <t>მანანა</t>
  </si>
  <si>
    <t>დარბაიძე</t>
  </si>
  <si>
    <t>54001009203</t>
  </si>
  <si>
    <t>აზნარაშვილი</t>
  </si>
  <si>
    <t>54001037756</t>
  </si>
  <si>
    <t>დარიკო</t>
  </si>
  <si>
    <t>ჩაჩანიძე</t>
  </si>
  <si>
    <t>54001017779</t>
  </si>
  <si>
    <t>მეგრელიშვილი</t>
  </si>
  <si>
    <t>54001017193</t>
  </si>
  <si>
    <t>ეთერი</t>
  </si>
  <si>
    <t>რობაქიძე</t>
  </si>
  <si>
    <t>54001046371</t>
  </si>
  <si>
    <t>ვალერიან</t>
  </si>
  <si>
    <t>54001049111</t>
  </si>
  <si>
    <t>კურტანიძე</t>
  </si>
  <si>
    <t>54001032185</t>
  </si>
  <si>
    <t>ორდენიძე</t>
  </si>
  <si>
    <t>54001051764</t>
  </si>
  <si>
    <t>54001010734</t>
  </si>
  <si>
    <t>ცისმარი</t>
  </si>
  <si>
    <t>კალანდაძე</t>
  </si>
  <si>
    <t>54001038050</t>
  </si>
  <si>
    <t>მაკა</t>
  </si>
  <si>
    <t>54001029941</t>
  </si>
  <si>
    <t>გურული</t>
  </si>
  <si>
    <t>54001027440</t>
  </si>
  <si>
    <t>54001012932</t>
  </si>
  <si>
    <t>ბაგაური</t>
  </si>
  <si>
    <t>54001012974</t>
  </si>
  <si>
    <t>ელისო</t>
  </si>
  <si>
    <t>54001020983</t>
  </si>
  <si>
    <t>ჩხეიძე</t>
  </si>
  <si>
    <t>54001018288</t>
  </si>
  <si>
    <t>მიხელიძე</t>
  </si>
  <si>
    <t>54001019794</t>
  </si>
  <si>
    <t>ავთანდილი</t>
  </si>
  <si>
    <t>54001052946</t>
  </si>
  <si>
    <t>ამირან</t>
  </si>
  <si>
    <t>54001004153</t>
  </si>
  <si>
    <t>ლომიძე</t>
  </si>
  <si>
    <t>54001019781</t>
  </si>
  <si>
    <t>დავითი</t>
  </si>
  <si>
    <t>54001025207</t>
  </si>
  <si>
    <t>იოსები</t>
  </si>
  <si>
    <t>მანდარია</t>
  </si>
  <si>
    <t>54001040432</t>
  </si>
  <si>
    <t>ლაშა</t>
  </si>
  <si>
    <t>ცუცქირიძე</t>
  </si>
  <si>
    <t>54001026171</t>
  </si>
  <si>
    <t>ხვედელიძე</t>
  </si>
  <si>
    <t>54001033407</t>
  </si>
  <si>
    <t>54001056270</t>
  </si>
  <si>
    <t>შეყილაძე</t>
  </si>
  <si>
    <t>54001041401</t>
  </si>
  <si>
    <t>54001050593</t>
  </si>
  <si>
    <t>რამაზი</t>
  </si>
  <si>
    <t>54001000367</t>
  </si>
  <si>
    <t>სხირტლაძე</t>
  </si>
  <si>
    <t>54001018471</t>
  </si>
  <si>
    <t>ტეტუნაშვილი</t>
  </si>
  <si>
    <t>54201061857</t>
  </si>
  <si>
    <t>ბექა</t>
  </si>
  <si>
    <t>54001061686</t>
  </si>
  <si>
    <t>54001051443</t>
  </si>
  <si>
    <t>54001025279</t>
  </si>
  <si>
    <t>მახარაძე</t>
  </si>
  <si>
    <t>61010016273</t>
  </si>
  <si>
    <t>რომანი</t>
  </si>
  <si>
    <t>სამხარაძე</t>
  </si>
  <si>
    <t>54001005888</t>
  </si>
  <si>
    <t>54001004988</t>
  </si>
  <si>
    <t>54001046045</t>
  </si>
  <si>
    <t>ფოთოლა</t>
  </si>
  <si>
    <t>54001030993</t>
  </si>
  <si>
    <t>ოლეგ</t>
  </si>
  <si>
    <t>ბოყოველი</t>
  </si>
  <si>
    <t>54001060845</t>
  </si>
  <si>
    <t>სოფიო</t>
  </si>
  <si>
    <t>54001055231</t>
  </si>
  <si>
    <t>ტალახაძე</t>
  </si>
  <si>
    <t>54001035005</t>
  </si>
  <si>
    <t>ნატო</t>
  </si>
  <si>
    <t>ბაძგარაძე</t>
  </si>
  <si>
    <t>54001061552</t>
  </si>
  <si>
    <t>54001047076</t>
  </si>
  <si>
    <t>54001006150</t>
  </si>
  <si>
    <t>ედუარდ</t>
  </si>
  <si>
    <t>სარაევი</t>
  </si>
  <si>
    <t>54001009129</t>
  </si>
  <si>
    <t>ჩინჩალაძე</t>
  </si>
  <si>
    <t>54001025763</t>
  </si>
  <si>
    <t>ზინაიდა</t>
  </si>
  <si>
    <t>54001037903</t>
  </si>
  <si>
    <t>გული</t>
  </si>
  <si>
    <t>შაშიკაძე</t>
  </si>
  <si>
    <t>54201061737</t>
  </si>
  <si>
    <t>41001029630</t>
  </si>
  <si>
    <t>ლელა</t>
  </si>
  <si>
    <t>ლომთაძე</t>
  </si>
  <si>
    <t>41001021472</t>
  </si>
  <si>
    <t>ლაფერაძე</t>
  </si>
  <si>
    <t>41001011206</t>
  </si>
  <si>
    <t>გიორგაძე</t>
  </si>
  <si>
    <t>41001000082</t>
  </si>
  <si>
    <t>მარიამ</t>
  </si>
  <si>
    <t>მამიაური</t>
  </si>
  <si>
    <t>41001029151</t>
  </si>
  <si>
    <t>სილაგაძე</t>
  </si>
  <si>
    <t>53001002727</t>
  </si>
  <si>
    <t>მარაქველიძე</t>
  </si>
  <si>
    <t>18001013430</t>
  </si>
  <si>
    <t>ფუთურიძე</t>
  </si>
  <si>
    <t>53001029904</t>
  </si>
  <si>
    <t>ფანცხავა</t>
  </si>
  <si>
    <t>53001042382</t>
  </si>
  <si>
    <t>სულიკო</t>
  </si>
  <si>
    <t>ურთმელიძე</t>
  </si>
  <si>
    <t>62001027868</t>
  </si>
  <si>
    <t>ფიფია</t>
  </si>
  <si>
    <t>19001004325</t>
  </si>
  <si>
    <t>ხუბუა</t>
  </si>
  <si>
    <t>19001088831</t>
  </si>
  <si>
    <t>რუსუდანი</t>
  </si>
  <si>
    <t>შონია</t>
  </si>
  <si>
    <t>19001014816</t>
  </si>
  <si>
    <t>19001018620</t>
  </si>
  <si>
    <t>თამაზი</t>
  </si>
  <si>
    <t>აბშილავა</t>
  </si>
  <si>
    <t>19001027114</t>
  </si>
  <si>
    <t>ბერაია</t>
  </si>
  <si>
    <t>19001010741</t>
  </si>
  <si>
    <t>თენგიზ</t>
  </si>
  <si>
    <t>19001006059</t>
  </si>
  <si>
    <t>ბუკია</t>
  </si>
  <si>
    <t>19001037901</t>
  </si>
  <si>
    <t>თორდია</t>
  </si>
  <si>
    <t>19001096191</t>
  </si>
  <si>
    <t>ირაკლი</t>
  </si>
  <si>
    <t>შურღაია</t>
  </si>
  <si>
    <t>62001014917</t>
  </si>
  <si>
    <t>ნანი</t>
  </si>
  <si>
    <t>მიქენაია</t>
  </si>
  <si>
    <t>19001038317</t>
  </si>
  <si>
    <t>ჭანია</t>
  </si>
  <si>
    <t>19001002999</t>
  </si>
  <si>
    <t>ემზარ</t>
  </si>
  <si>
    <t>წურწუმია</t>
  </si>
  <si>
    <t>19001060692</t>
  </si>
  <si>
    <t>ჯიქია</t>
  </si>
  <si>
    <t>19001019824</t>
  </si>
  <si>
    <t>ჩემინავა</t>
  </si>
  <si>
    <t>62006013644</t>
  </si>
  <si>
    <t>ბახტაძე</t>
  </si>
  <si>
    <t>19001046406</t>
  </si>
  <si>
    <t>ნუგზარი</t>
  </si>
  <si>
    <t>19001025059</t>
  </si>
  <si>
    <t>ჯობავა</t>
  </si>
  <si>
    <t>19001074028</t>
  </si>
  <si>
    <t>არშბა</t>
  </si>
  <si>
    <t>62001036460</t>
  </si>
  <si>
    <t>ასმათ</t>
  </si>
  <si>
    <t>ნაყოფია</t>
  </si>
  <si>
    <t>19001000672</t>
  </si>
  <si>
    <t>ვახტანგ</t>
  </si>
  <si>
    <t>ღადუა</t>
  </si>
  <si>
    <t>19001039634</t>
  </si>
  <si>
    <t>გურამი</t>
  </si>
  <si>
    <t>ნაჭყებია</t>
  </si>
  <si>
    <t>19001041320</t>
  </si>
  <si>
    <t>ოთარ</t>
  </si>
  <si>
    <t>ბერია</t>
  </si>
  <si>
    <t>19001020321</t>
  </si>
  <si>
    <t>ჯუმბერ</t>
  </si>
  <si>
    <t>ხასაია</t>
  </si>
  <si>
    <t>19001012630</t>
  </si>
  <si>
    <t>ჯამბული</t>
  </si>
  <si>
    <t>ბაძაღუა</t>
  </si>
  <si>
    <t>62006021185</t>
  </si>
  <si>
    <t>ჯემალი</t>
  </si>
  <si>
    <t>ტორუა</t>
  </si>
  <si>
    <t>62006002171</t>
  </si>
  <si>
    <t>ჯემიკო</t>
  </si>
  <si>
    <t>ოყუჯავა</t>
  </si>
  <si>
    <t>62006045055</t>
  </si>
  <si>
    <t>კახაბერი</t>
  </si>
  <si>
    <t>19801118925</t>
  </si>
  <si>
    <t>ომარ</t>
  </si>
  <si>
    <t>კვარაცხელია</t>
  </si>
  <si>
    <t>62006005505</t>
  </si>
  <si>
    <t>ქირია</t>
  </si>
  <si>
    <t>19001041648</t>
  </si>
  <si>
    <t>ნანავა</t>
  </si>
  <si>
    <t>19001011614</t>
  </si>
  <si>
    <t>გოგი</t>
  </si>
  <si>
    <t>19001067283</t>
  </si>
  <si>
    <t>შელია</t>
  </si>
  <si>
    <t>19001060964</t>
  </si>
  <si>
    <t>ჭანტურია</t>
  </si>
  <si>
    <t>19001008870</t>
  </si>
  <si>
    <t>19001062635</t>
  </si>
  <si>
    <t>მანუჩარ</t>
  </si>
  <si>
    <t>სარუა</t>
  </si>
  <si>
    <t>62006038189</t>
  </si>
  <si>
    <t>ღუბელაძე</t>
  </si>
  <si>
    <t>19001108027</t>
  </si>
  <si>
    <t>ქარჩავა</t>
  </si>
  <si>
    <t>19001079088</t>
  </si>
  <si>
    <t>ახალაია</t>
  </si>
  <si>
    <t>19001027857</t>
  </si>
  <si>
    <t>ხვიჩა</t>
  </si>
  <si>
    <t>ცქვიტარია</t>
  </si>
  <si>
    <t>19001071278</t>
  </si>
  <si>
    <t>მერაბი</t>
  </si>
  <si>
    <t>როგავა</t>
  </si>
  <si>
    <t>19001067814</t>
  </si>
  <si>
    <t>ჯილდა</t>
  </si>
  <si>
    <t>შენგელია</t>
  </si>
  <si>
    <t>19001039618</t>
  </si>
  <si>
    <t>მურმან</t>
  </si>
  <si>
    <t>19001079843</t>
  </si>
  <si>
    <t>ლანა</t>
  </si>
  <si>
    <t>აფრასიძე</t>
  </si>
  <si>
    <t>51001022615</t>
  </si>
  <si>
    <t>როინ</t>
  </si>
  <si>
    <t>19001086063</t>
  </si>
  <si>
    <t>ბულია</t>
  </si>
  <si>
    <t>19001034025</t>
  </si>
  <si>
    <t>თამილა</t>
  </si>
  <si>
    <t>19001069938</t>
  </si>
  <si>
    <t>ფარცვანია</t>
  </si>
  <si>
    <t>19001091872</t>
  </si>
  <si>
    <t>19001084875</t>
  </si>
  <si>
    <t>სვირავა</t>
  </si>
  <si>
    <t>19001081229</t>
  </si>
  <si>
    <t>თოლორაია</t>
  </si>
  <si>
    <t>19001088956</t>
  </si>
  <si>
    <t>19001010037</t>
  </si>
  <si>
    <t>აქირთავა</t>
  </si>
  <si>
    <t>62006047920</t>
  </si>
  <si>
    <t>ვარადებული</t>
  </si>
  <si>
    <t>ლაშხია</t>
  </si>
  <si>
    <t>19001025544</t>
  </si>
  <si>
    <t>ბეშია</t>
  </si>
  <si>
    <t>19001072574</t>
  </si>
  <si>
    <t>თოდუა</t>
  </si>
  <si>
    <t>19001039450</t>
  </si>
  <si>
    <t>გრიგოლაია</t>
  </si>
  <si>
    <t>19001032753</t>
  </si>
  <si>
    <t>ქალდანი</t>
  </si>
  <si>
    <t>19001006237</t>
  </si>
  <si>
    <t>19001001487</t>
  </si>
  <si>
    <t>წითაშვილი</t>
  </si>
  <si>
    <t>19001075536</t>
  </si>
  <si>
    <t>19001027053</t>
  </si>
  <si>
    <t>ჭედია</t>
  </si>
  <si>
    <t>19001057017</t>
  </si>
  <si>
    <t>შამუგია</t>
  </si>
  <si>
    <t>19001009374</t>
  </si>
  <si>
    <t>კოტე</t>
  </si>
  <si>
    <t>გოგია</t>
  </si>
  <si>
    <t>19001067578</t>
  </si>
  <si>
    <t>გურამ</t>
  </si>
  <si>
    <t>19001089955</t>
  </si>
  <si>
    <t>ბოჭორიშვილი</t>
  </si>
  <si>
    <t>19001049375</t>
  </si>
  <si>
    <t>გიგა</t>
  </si>
  <si>
    <t>კევლიშვილი</t>
  </si>
  <si>
    <t>19001043526</t>
  </si>
  <si>
    <t>მარლენ</t>
  </si>
  <si>
    <t>ფეტელავა</t>
  </si>
  <si>
    <t>19001097626</t>
  </si>
  <si>
    <t>ხარებავა</t>
  </si>
  <si>
    <t>19001026104</t>
  </si>
  <si>
    <t>19001072306</t>
  </si>
  <si>
    <t>ძიმცეიშვილი</t>
  </si>
  <si>
    <t>19001018486</t>
  </si>
  <si>
    <t>დემურ</t>
  </si>
  <si>
    <t>19001012943</t>
  </si>
  <si>
    <t>ნატაშა</t>
  </si>
  <si>
    <t>აფხაზავა</t>
  </si>
  <si>
    <t>19001070985</t>
  </si>
  <si>
    <t>19001031344</t>
  </si>
  <si>
    <t>გოდერძი</t>
  </si>
  <si>
    <t>კუკავა</t>
  </si>
  <si>
    <t>19001001417</t>
  </si>
  <si>
    <t>ფარჯიკია</t>
  </si>
  <si>
    <t>19001039573</t>
  </si>
  <si>
    <t>აკობია</t>
  </si>
  <si>
    <t>19001025399</t>
  </si>
  <si>
    <t>თეიმურაზ</t>
  </si>
  <si>
    <t>19001027630</t>
  </si>
  <si>
    <t>ჯაიანი</t>
  </si>
  <si>
    <t>19001034116</t>
  </si>
  <si>
    <t>გულნარა</t>
  </si>
  <si>
    <t>ბენდელიანი</t>
  </si>
  <si>
    <t>62013000130</t>
  </si>
  <si>
    <t>ოგანესოვი</t>
  </si>
  <si>
    <t>19001017513</t>
  </si>
  <si>
    <t>62005003449</t>
  </si>
  <si>
    <t>ვარლამ</t>
  </si>
  <si>
    <t>19001069696</t>
  </si>
  <si>
    <t>ელზა</t>
  </si>
  <si>
    <t>ზოდელავა</t>
  </si>
  <si>
    <t>62006030960</t>
  </si>
  <si>
    <t>ქეთევანი</t>
  </si>
  <si>
    <t>ჭურღულია</t>
  </si>
  <si>
    <t>19001013340</t>
  </si>
  <si>
    <t>თემური</t>
  </si>
  <si>
    <t>ფაჩულია</t>
  </si>
  <si>
    <t>19001034868</t>
  </si>
  <si>
    <t>მებონია</t>
  </si>
  <si>
    <t>51001026380</t>
  </si>
  <si>
    <t>19001105981</t>
  </si>
  <si>
    <t>ლადო</t>
  </si>
  <si>
    <t>კუტალია</t>
  </si>
  <si>
    <t>60001119420</t>
  </si>
  <si>
    <t>გენად</t>
  </si>
  <si>
    <t>ჭკადუა</t>
  </si>
  <si>
    <t>62006043871</t>
  </si>
  <si>
    <t>ინეზა</t>
  </si>
  <si>
    <t>ფარულავა</t>
  </si>
  <si>
    <t>62006034852</t>
  </si>
  <si>
    <t>ნიკოლავა</t>
  </si>
  <si>
    <t>62004028150</t>
  </si>
  <si>
    <t>ჯალაღონია</t>
  </si>
  <si>
    <t>58001029150</t>
  </si>
  <si>
    <t>19001037735</t>
  </si>
  <si>
    <t>ნონა</t>
  </si>
  <si>
    <t>ქაჯაია</t>
  </si>
  <si>
    <t>62003004476</t>
  </si>
  <si>
    <t>გოგა</t>
  </si>
  <si>
    <t>ჯანჯარია</t>
  </si>
  <si>
    <t>19001102053</t>
  </si>
  <si>
    <t>თორია</t>
  </si>
  <si>
    <t>19001002835</t>
  </si>
  <si>
    <t>ნარმანია</t>
  </si>
  <si>
    <t>19001006305</t>
  </si>
  <si>
    <t>ალიოშა</t>
  </si>
  <si>
    <t>ალანია</t>
  </si>
  <si>
    <t>19001033370</t>
  </si>
  <si>
    <t>ვეკუა</t>
  </si>
  <si>
    <t>19001080562</t>
  </si>
  <si>
    <t>19001017265</t>
  </si>
  <si>
    <t>გოგოხია</t>
  </si>
  <si>
    <t>19001055384</t>
  </si>
  <si>
    <t>ჩხეტია</t>
  </si>
  <si>
    <t>19001012161</t>
  </si>
  <si>
    <t>მარდონ</t>
  </si>
  <si>
    <t>19001025693</t>
  </si>
  <si>
    <t>ევგენი</t>
  </si>
  <si>
    <t>ანთია</t>
  </si>
  <si>
    <t>19001087601</t>
  </si>
  <si>
    <t>ანთელავა</t>
  </si>
  <si>
    <t>19001035442</t>
  </si>
  <si>
    <t>19001079009</t>
  </si>
  <si>
    <t>ნუგზარ</t>
  </si>
  <si>
    <t>62013000131</t>
  </si>
  <si>
    <t>რიჟვაძე</t>
  </si>
  <si>
    <t>61954000680</t>
  </si>
  <si>
    <t>ნესტან</t>
  </si>
  <si>
    <t>აბულაძე</t>
  </si>
  <si>
    <t>61009001586</t>
  </si>
  <si>
    <t>ვაჟა</t>
  </si>
  <si>
    <t>ბოლქვაძე</t>
  </si>
  <si>
    <t>61009009070</t>
  </si>
  <si>
    <t>ჯოყილაძე</t>
  </si>
  <si>
    <t>61909034421</t>
  </si>
  <si>
    <t>თათია</t>
  </si>
  <si>
    <t>შავაძე</t>
  </si>
  <si>
    <t>61009030367</t>
  </si>
  <si>
    <t>61009030900</t>
  </si>
  <si>
    <t>ედნარ</t>
  </si>
  <si>
    <t>თავართქილაძე</t>
  </si>
  <si>
    <t>61009021941</t>
  </si>
  <si>
    <t>სურიე</t>
  </si>
  <si>
    <t>ჯორბენაძე</t>
  </si>
  <si>
    <t>61009018737</t>
  </si>
  <si>
    <t>ქედელიძე</t>
  </si>
  <si>
    <t>61009004943</t>
  </si>
  <si>
    <t>დეკანაძე</t>
  </si>
  <si>
    <t>61009021453</t>
  </si>
  <si>
    <t>ასამბაძე</t>
  </si>
  <si>
    <t>61006058160</t>
  </si>
  <si>
    <t>ირემაძე</t>
  </si>
  <si>
    <t>61009023267</t>
  </si>
  <si>
    <t>ლერი</t>
  </si>
  <si>
    <t>61009024900</t>
  </si>
  <si>
    <t>რესან</t>
  </si>
  <si>
    <t>ძირკვაძე</t>
  </si>
  <si>
    <t>61009008273</t>
  </si>
  <si>
    <t>ნარგიზ</t>
  </si>
  <si>
    <t>ართმელაძე</t>
  </si>
  <si>
    <t>61009031639</t>
  </si>
  <si>
    <t>დურმიშხან</t>
  </si>
  <si>
    <t>61009027732</t>
  </si>
  <si>
    <t>ზია</t>
  </si>
  <si>
    <t>პაქსაძე</t>
  </si>
  <si>
    <t>61009021023</t>
  </si>
  <si>
    <t>ჯელილ</t>
  </si>
  <si>
    <t>მიქელაძე</t>
  </si>
  <si>
    <t>61009003904</t>
  </si>
  <si>
    <t>მელაძე</t>
  </si>
  <si>
    <t>61009008171</t>
  </si>
  <si>
    <t>იმრან</t>
  </si>
  <si>
    <t>61009029441</t>
  </si>
  <si>
    <t>იმედა</t>
  </si>
  <si>
    <t>ცეცხლაძე</t>
  </si>
  <si>
    <t>61009011967</t>
  </si>
  <si>
    <t>61002013543</t>
  </si>
  <si>
    <t>ნადიმ</t>
  </si>
  <si>
    <t>61009021115</t>
  </si>
  <si>
    <t>ბაგრატ</t>
  </si>
  <si>
    <t>61009013992</t>
  </si>
  <si>
    <t>პაპიძე</t>
  </si>
  <si>
    <t>61009028117</t>
  </si>
  <si>
    <t>ხოზრევანიძე</t>
  </si>
  <si>
    <t>61009024325</t>
  </si>
  <si>
    <t>შანთაძე</t>
  </si>
  <si>
    <t>61009021372</t>
  </si>
  <si>
    <t>მარკოიძე</t>
  </si>
  <si>
    <t>61009021070</t>
  </si>
  <si>
    <t>მუშარბაძე</t>
  </si>
  <si>
    <t>61009033369</t>
  </si>
  <si>
    <t>ჯიმშერ</t>
  </si>
  <si>
    <t>ბარამიძე</t>
  </si>
  <si>
    <t>61009022791</t>
  </si>
  <si>
    <t>რევაზ</t>
  </si>
  <si>
    <t>61009018808</t>
  </si>
  <si>
    <t>61009008649</t>
  </si>
  <si>
    <t>61009004322</t>
  </si>
  <si>
    <t>აბაშიძე</t>
  </si>
  <si>
    <t>61009008219</t>
  </si>
  <si>
    <t>დუმბაძე</t>
  </si>
  <si>
    <t>55001026375</t>
  </si>
  <si>
    <t>61009032184</t>
  </si>
  <si>
    <t>სურმანიძე</t>
  </si>
  <si>
    <t>61009017632</t>
  </si>
  <si>
    <t>61009024191</t>
  </si>
  <si>
    <t>არსენ</t>
  </si>
  <si>
    <t>ვანაძე</t>
  </si>
  <si>
    <t>61009010503</t>
  </si>
  <si>
    <t>რამაზ</t>
  </si>
  <si>
    <t>დავლაძე</t>
  </si>
  <si>
    <t>61009024459</t>
  </si>
  <si>
    <t>ნოდარ</t>
  </si>
  <si>
    <t>61009003431</t>
  </si>
  <si>
    <t>61009033933</t>
  </si>
  <si>
    <t>გოგიტა</t>
  </si>
  <si>
    <t>გორგაძე</t>
  </si>
  <si>
    <t>61009030149</t>
  </si>
  <si>
    <t>ქამაშიძე</t>
  </si>
  <si>
    <t>03001019144</t>
  </si>
  <si>
    <t>61009028661</t>
  </si>
  <si>
    <t>შაინიძე</t>
  </si>
  <si>
    <t>61009027615</t>
  </si>
  <si>
    <t>გელაძე</t>
  </si>
  <si>
    <t>61009014614</t>
  </si>
  <si>
    <t>61009006799</t>
  </si>
  <si>
    <t>თემურ</t>
  </si>
  <si>
    <t>თურაძე</t>
  </si>
  <si>
    <t>61009026926</t>
  </si>
  <si>
    <t>61009027639</t>
  </si>
  <si>
    <t>61009024931</t>
  </si>
  <si>
    <t>კოჩალიძე</t>
  </si>
  <si>
    <t>61009024591</t>
  </si>
  <si>
    <t>გივი</t>
  </si>
  <si>
    <t>გობაძე</t>
  </si>
  <si>
    <t>61009006579</t>
  </si>
  <si>
    <t>კოლია</t>
  </si>
  <si>
    <t>საგინაძე</t>
  </si>
  <si>
    <t>61009024353</t>
  </si>
  <si>
    <t>61009004842</t>
  </si>
  <si>
    <t>საარჩევნო კამპანია</t>
  </si>
  <si>
    <t>იმერეთის რეგიონი</t>
  </si>
  <si>
    <t>ჭიათურა</t>
  </si>
  <si>
    <t>GEL</t>
  </si>
  <si>
    <t>წარმომადგენლების ხელფასები</t>
  </si>
  <si>
    <t>12/31/2019</t>
  </si>
  <si>
    <t>თიბისი</t>
  </si>
  <si>
    <t>GE09TB7642636080100006</t>
  </si>
  <si>
    <t>GE09TB7642636080100002</t>
  </si>
  <si>
    <t>USD</t>
  </si>
  <si>
    <t>მოქმედი</t>
  </si>
  <si>
    <t>29.01.2019</t>
  </si>
  <si>
    <t>არაფულადი შემოწირულობა</t>
  </si>
  <si>
    <t>გიორგი პატარაია</t>
  </si>
  <si>
    <t>01005005987</t>
  </si>
  <si>
    <t>ავტომანქანა MERCEDES-BENZ, VIANO, მსუბუქი, გ. 2009 წ. სახ. ნომ. UO253UU</t>
  </si>
  <si>
    <t>თხოვება</t>
  </si>
  <si>
    <t>პერიოდი 29.01.2019 - 31.12.2019 წ.წ.</t>
  </si>
  <si>
    <t>01.04.2019</t>
  </si>
  <si>
    <t>შოთა მალაშხია</t>
  </si>
  <si>
    <t>საოფისე ფართი, ბათუმი, ანდრია პირველწოდებულის ქ. 58, 1-ლი ბლოკი, ბ. 308, 84.5 კვ.მ. საკადასტრო კოდი 05.36.24.002.01.01.308</t>
  </si>
  <si>
    <t>პერიოდი 01.04.2019 - 31.03.2020 წ.წ.</t>
  </si>
  <si>
    <t>11.06.2019</t>
  </si>
  <si>
    <t>ა/მფოლკსვაგენ პასატი, გ.წ.2005, LMM789</t>
  </si>
  <si>
    <t>პერიოდი 11.06.2019 - 10.06.2020 წ.წ.</t>
  </si>
  <si>
    <t>ხუხუნაიშვილი</t>
  </si>
  <si>
    <t>33001073085</t>
  </si>
  <si>
    <t>ოსეფაიშვილი</t>
  </si>
  <si>
    <t>33001003963</t>
  </si>
  <si>
    <t>ტუღუში-გოთუა</t>
  </si>
  <si>
    <t>33001001342</t>
  </si>
  <si>
    <t>როზა</t>
  </si>
  <si>
    <t>დოლიძე</t>
  </si>
  <si>
    <t>33001025872</t>
  </si>
  <si>
    <t>ბოტკოველი</t>
  </si>
  <si>
    <t>01019004831</t>
  </si>
  <si>
    <t>მჭედლიძე</t>
  </si>
  <si>
    <t>01001070757</t>
  </si>
  <si>
    <t>ქუხილავა</t>
  </si>
  <si>
    <t>51001007064</t>
  </si>
  <si>
    <t>ივანე</t>
  </si>
  <si>
    <t>პეტრიაშვილი</t>
  </si>
  <si>
    <t>40001004501</t>
  </si>
  <si>
    <t>იურისტი</t>
  </si>
  <si>
    <t>იაშვილი</t>
  </si>
  <si>
    <t>01024020079</t>
  </si>
  <si>
    <t>პარტიის მიერ დაგეგმილ ღონისძიებებში მონაწილეობა</t>
  </si>
  <si>
    <t>ბათუმი</t>
  </si>
  <si>
    <t>გორი, კასპი, რუსთავი</t>
  </si>
  <si>
    <t>კასპი</t>
  </si>
  <si>
    <t>ქარელი, ხაშური</t>
  </si>
  <si>
    <t>ქუთაისი</t>
  </si>
  <si>
    <t>დაბრუნებული და გასაცემი საპენსიო თანხა წარმომადგენლების ხელფასებიდან</t>
  </si>
  <si>
    <t>05.16.2019</t>
  </si>
  <si>
    <t>05.21.2019</t>
  </si>
  <si>
    <t>07.19.2019</t>
  </si>
  <si>
    <t>08.23.2019</t>
  </si>
  <si>
    <t>საკუთრება</t>
  </si>
  <si>
    <t>თბილისი, ფანასკერტელის ქ. 20-ის მოპირდაპირედ</t>
  </si>
  <si>
    <t>01.10.17.008.036</t>
  </si>
  <si>
    <t>იჯარა</t>
  </si>
  <si>
    <t>ბათუმი, ანდრია პირველწოდებულის ქ. 58, 1-ლი ბლოკი, ბ. 308</t>
  </si>
  <si>
    <t>05.36.24.002.01.01.308</t>
  </si>
  <si>
    <t>01.04.2019 - 31.03.2020</t>
  </si>
  <si>
    <t>თბილისი, ფანასკერტელის ქ. 20-ის მოპირდაპირედ, ბინა 4, 5, 6</t>
  </si>
  <si>
    <t>21.05.2019 - 20.05.2020</t>
  </si>
  <si>
    <t>ინგა ქარაია</t>
  </si>
  <si>
    <t>ახალციხე, კეცხოველის ქ. N1</t>
  </si>
  <si>
    <t>62.09.58.468</t>
  </si>
  <si>
    <t>01.07.2019 - 30.09.2019</t>
  </si>
  <si>
    <t>07601056604</t>
  </si>
  <si>
    <t>ემმა პირინჯიანი</t>
  </si>
  <si>
    <t>მსუბუქი</t>
  </si>
  <si>
    <t>ფოლკსვაგენი</t>
  </si>
  <si>
    <t>პასატი</t>
  </si>
  <si>
    <t>LMM78</t>
  </si>
  <si>
    <t>15.05.2018 - 14.05.2019</t>
  </si>
  <si>
    <t>Toyota</t>
  </si>
  <si>
    <t>camry</t>
  </si>
  <si>
    <t>SQ001KP</t>
  </si>
  <si>
    <t>MERCEDES-BENZ</t>
  </si>
  <si>
    <t>VIANO</t>
  </si>
  <si>
    <t>UO253UU</t>
  </si>
  <si>
    <t>01.04.2019 - 31.03.2020 წ.წ.</t>
  </si>
  <si>
    <t>ი/მ მერაბ ღვინაძე</t>
  </si>
  <si>
    <t>01027015646</t>
  </si>
  <si>
    <t>კარტრიჯების დამუხტვა/აღდგენა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</si>
</sst>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"/>
  </numFmts>
  <fonts count="3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Sylfaen"/>
      <family val="1"/>
      <charset val="204"/>
    </font>
    <font>
      <b/>
      <sz val="12"/>
      <name val="Sylfaen"/>
      <family val="1"/>
      <charset val="204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1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3" xfId="0" applyFont="1" applyFill="1" applyBorder="1" applyProtection="1"/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1" fontId="22" fillId="5" borderId="1" xfId="0" applyNumberFormat="1" applyFont="1" applyFill="1" applyBorder="1" applyProtection="1"/>
    <xf numFmtId="0" fontId="35" fillId="0" borderId="0" xfId="1" applyFont="1" applyAlignment="1" applyProtection="1">
      <alignment horizontal="center" vertical="center"/>
      <protection locked="0"/>
    </xf>
    <xf numFmtId="0" fontId="36" fillId="0" borderId="0" xfId="1" applyFont="1" applyAlignment="1" applyProtection="1">
      <alignment horizontal="center" vertical="center" wrapText="1"/>
      <protection locked="0"/>
    </xf>
    <xf numFmtId="0" fontId="37" fillId="0" borderId="0" xfId="1" applyFont="1" applyAlignment="1" applyProtection="1">
      <alignment horizontal="center" vertical="center" wrapText="1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0" fontId="37" fillId="0" borderId="0" xfId="3" applyFont="1" applyProtection="1">
      <protection locked="0"/>
    </xf>
    <xf numFmtId="0" fontId="37" fillId="0" borderId="0" xfId="0" applyFont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7" fillId="0" borderId="1" xfId="2" applyFont="1" applyFill="1" applyBorder="1" applyAlignment="1" applyProtection="1">
      <alignment horizontal="right"/>
      <protection locked="0"/>
    </xf>
    <xf numFmtId="165" fontId="17" fillId="0" borderId="1" xfId="2" applyNumberFormat="1" applyFont="1" applyFill="1" applyBorder="1" applyAlignment="1" applyProtection="1">
      <alignment horizontal="right"/>
      <protection locked="0"/>
    </xf>
    <xf numFmtId="4" fontId="17" fillId="0" borderId="0" xfId="3" applyNumberFormat="1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/>
    <xf numFmtId="0" fontId="37" fillId="0" borderId="1" xfId="1" applyFont="1" applyFill="1" applyBorder="1" applyAlignment="1" applyProtection="1">
      <alignment horizontal="left" vertical="center" wrapText="1" indent="1"/>
    </xf>
    <xf numFmtId="3" fontId="0" fillId="2" borderId="0" xfId="0" applyNumberFormat="1" applyFill="1"/>
    <xf numFmtId="0" fontId="16" fillId="0" borderId="1" xfId="0" applyFont="1" applyFill="1" applyBorder="1"/>
    <xf numFmtId="0" fontId="22" fillId="0" borderId="1" xfId="0" applyFont="1" applyFill="1" applyBorder="1"/>
    <xf numFmtId="0" fontId="24" fillId="0" borderId="6" xfId="2" applyFont="1" applyFill="1" applyBorder="1" applyAlignment="1" applyProtection="1">
      <alignment horizontal="right" vertical="top" wrapText="1"/>
      <protection locked="0"/>
    </xf>
    <xf numFmtId="169" fontId="24" fillId="0" borderId="6" xfId="2" applyNumberFormat="1" applyFont="1" applyFill="1" applyBorder="1" applyAlignment="1" applyProtection="1">
      <alignment horizontal="right" vertical="top" wrapText="1"/>
      <protection locked="0"/>
    </xf>
    <xf numFmtId="166" fontId="17" fillId="0" borderId="1" xfId="2" applyNumberFormat="1" applyFont="1" applyFill="1" applyBorder="1" applyAlignment="1" applyProtection="1">
      <alignment horizontal="right"/>
      <protection locked="0"/>
    </xf>
    <xf numFmtId="4" fontId="17" fillId="0" borderId="1" xfId="2" applyNumberFormat="1" applyFont="1" applyFill="1" applyBorder="1" applyAlignment="1" applyProtection="1">
      <alignment horizontal="right"/>
      <protection locked="0"/>
    </xf>
    <xf numFmtId="3" fontId="22" fillId="2" borderId="1" xfId="1" applyNumberFormat="1" applyFont="1" applyFill="1" applyBorder="1" applyAlignment="1" applyProtection="1">
      <alignment horizontal="right" wrapText="1"/>
      <protection locked="0"/>
    </xf>
    <xf numFmtId="3" fontId="22" fillId="2" borderId="1" xfId="1" applyNumberFormat="1" applyFont="1" applyFill="1" applyBorder="1" applyAlignment="1" applyProtection="1">
      <alignment horizontal="right"/>
      <protection locked="0"/>
    </xf>
    <xf numFmtId="0" fontId="22" fillId="5" borderId="0" xfId="3" applyFont="1" applyFill="1" applyProtection="1"/>
    <xf numFmtId="0" fontId="17" fillId="5" borderId="0" xfId="3" applyFont="1" applyFill="1" applyBorder="1" applyAlignment="1" applyProtection="1">
      <alignment horizontal="left" wrapText="1"/>
    </xf>
    <xf numFmtId="0" fontId="17" fillId="5" borderId="0" xfId="3" applyFont="1" applyFill="1" applyBorder="1" applyAlignment="1" applyProtection="1">
      <alignment horizontal="left"/>
    </xf>
    <xf numFmtId="0" fontId="22" fillId="0" borderId="0" xfId="3" applyFont="1" applyFill="1" applyBorder="1" applyAlignment="1" applyProtection="1">
      <alignment horizontal="left"/>
    </xf>
    <xf numFmtId="0" fontId="17" fillId="0" borderId="0" xfId="3" applyFont="1" applyFill="1" applyBorder="1" applyProtection="1"/>
    <xf numFmtId="0" fontId="17" fillId="0" borderId="0" xfId="3" applyFont="1" applyFill="1" applyProtection="1"/>
    <xf numFmtId="0" fontId="17" fillId="5" borderId="3" xfId="3" applyFont="1" applyFill="1" applyBorder="1" applyAlignment="1" applyProtection="1">
      <alignment horizontal="left"/>
    </xf>
    <xf numFmtId="0" fontId="17" fillId="5" borderId="3" xfId="3" applyFont="1" applyFill="1" applyBorder="1" applyAlignment="1" applyProtection="1">
      <alignment horizontal="left" wrapText="1"/>
    </xf>
    <xf numFmtId="0" fontId="17" fillId="5" borderId="3" xfId="3" applyFont="1" applyFill="1" applyBorder="1" applyProtection="1"/>
    <xf numFmtId="0" fontId="22" fillId="5" borderId="3" xfId="3" applyFont="1" applyFill="1" applyBorder="1" applyAlignment="1" applyProtection="1">
      <alignment horizontal="center" vertical="center" wrapText="1"/>
    </xf>
    <xf numFmtId="0" fontId="22" fillId="0" borderId="0" xfId="3" applyFont="1" applyFill="1" applyBorder="1" applyAlignment="1" applyProtection="1">
      <alignment horizontal="center" wrapText="1"/>
    </xf>
    <xf numFmtId="0" fontId="22" fillId="0" borderId="0" xfId="3" applyFont="1" applyAlignment="1" applyProtection="1">
      <alignment horizontal="center" vertical="center" wrapText="1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0" fontId="22" fillId="0" borderId="1" xfId="3" applyFont="1" applyFill="1" applyBorder="1" applyAlignment="1" applyProtection="1">
      <alignment horizontal="left"/>
    </xf>
    <xf numFmtId="0" fontId="22" fillId="0" borderId="1" xfId="3" applyFont="1" applyBorder="1" applyAlignment="1" applyProtection="1">
      <alignment horizontal="center" vertical="center" wrapText="1"/>
    </xf>
    <xf numFmtId="0" fontId="22" fillId="5" borderId="1" xfId="3" applyFont="1" applyFill="1" applyBorder="1" applyAlignment="1" applyProtection="1">
      <alignment horizontal="right" vertical="center" wrapText="1"/>
    </xf>
    <xf numFmtId="0" fontId="22" fillId="0" borderId="1" xfId="3" applyFont="1" applyFill="1" applyBorder="1" applyAlignment="1" applyProtection="1">
      <alignment horizontal="left" indent="1"/>
    </xf>
    <xf numFmtId="0" fontId="17" fillId="0" borderId="1" xfId="3" applyFont="1" applyBorder="1" applyAlignment="1" applyProtection="1">
      <alignment wrapText="1"/>
    </xf>
    <xf numFmtId="0" fontId="22" fillId="5" borderId="1" xfId="3" applyFont="1" applyFill="1" applyBorder="1" applyProtection="1"/>
    <xf numFmtId="0" fontId="17" fillId="0" borderId="1" xfId="3" applyFont="1" applyFill="1" applyBorder="1" applyAlignment="1" applyProtection="1">
      <alignment horizontal="left" vertical="center"/>
    </xf>
    <xf numFmtId="0" fontId="17" fillId="0" borderId="1" xfId="3" applyFont="1" applyFill="1" applyBorder="1" applyAlignment="1" applyProtection="1">
      <alignment horizontal="left" wrapText="1"/>
    </xf>
    <xf numFmtId="3" fontId="17" fillId="0" borderId="0" xfId="3" applyNumberFormat="1" applyFont="1" applyProtection="1">
      <protection locked="0"/>
    </xf>
    <xf numFmtId="2" fontId="17" fillId="0" borderId="0" xfId="3" applyNumberFormat="1" applyFont="1" applyProtection="1">
      <protection locked="0"/>
    </xf>
    <xf numFmtId="2" fontId="17" fillId="0" borderId="1" xfId="3" applyNumberFormat="1" applyFont="1" applyBorder="1" applyProtection="1">
      <protection locked="0"/>
    </xf>
    <xf numFmtId="0" fontId="22" fillId="0" borderId="0" xfId="3" applyFont="1" applyFill="1" applyBorder="1" applyAlignment="1" applyProtection="1">
      <alignment horizontal="left" indent="1"/>
      <protection locked="0"/>
    </xf>
    <xf numFmtId="0" fontId="17" fillId="0" borderId="0" xfId="3" applyFont="1" applyFill="1" applyBorder="1" applyAlignment="1" applyProtection="1">
      <alignment horizontal="left" wrapText="1"/>
      <protection locked="0"/>
    </xf>
    <xf numFmtId="0" fontId="22" fillId="0" borderId="1" xfId="3" applyFont="1" applyFill="1" applyBorder="1" applyAlignment="1" applyProtection="1">
      <alignment horizontal="left" vertical="center" indent="1"/>
    </xf>
    <xf numFmtId="0" fontId="22" fillId="0" borderId="0" xfId="3" applyFont="1" applyFill="1" applyBorder="1" applyAlignment="1" applyProtection="1">
      <alignment horizontal="left" vertical="center" indent="1"/>
      <protection locked="0"/>
    </xf>
    <xf numFmtId="0" fontId="22" fillId="0" borderId="1" xfId="3" applyFont="1" applyFill="1" applyBorder="1" applyAlignment="1" applyProtection="1">
      <alignment horizontal="left" vertical="center"/>
    </xf>
    <xf numFmtId="0" fontId="17" fillId="0" borderId="0" xfId="3" applyFont="1" applyFill="1" applyBorder="1" applyAlignment="1" applyProtection="1">
      <alignment horizontal="left" vertical="center"/>
      <protection locked="0"/>
    </xf>
    <xf numFmtId="0" fontId="17" fillId="0" borderId="0" xfId="3" applyFont="1" applyBorder="1" applyProtection="1">
      <protection locked="0"/>
    </xf>
    <xf numFmtId="0" fontId="17" fillId="0" borderId="0" xfId="3" applyFont="1" applyFill="1" applyBorder="1" applyAlignment="1" applyProtection="1">
      <alignment horizontal="left"/>
      <protection locked="0"/>
    </xf>
    <xf numFmtId="0" fontId="17" fillId="0" borderId="6" xfId="2" applyFont="1" applyFill="1" applyBorder="1" applyAlignment="1" applyProtection="1">
      <alignment horizontal="right" vertical="top" wrapText="1"/>
      <protection locked="0"/>
    </xf>
    <xf numFmtId="1" fontId="17" fillId="0" borderId="0" xfId="3" applyNumberFormat="1" applyFont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32" fillId="4" borderId="19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3" fontId="17" fillId="2" borderId="0" xfId="0" applyNumberFormat="1" applyFont="1" applyFill="1" applyProtection="1"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3" fontId="22" fillId="0" borderId="0" xfId="1" applyNumberFormat="1" applyFont="1" applyAlignment="1" applyProtection="1">
      <alignment horizontal="center" vertical="center"/>
      <protection locked="0"/>
    </xf>
    <xf numFmtId="2" fontId="25" fillId="0" borderId="6" xfId="2" applyNumberFormat="1" applyFont="1" applyFill="1" applyBorder="1" applyAlignment="1" applyProtection="1">
      <alignment horizontal="right" vertical="top" wrapText="1"/>
      <protection locked="0"/>
    </xf>
    <xf numFmtId="2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14" fontId="19" fillId="0" borderId="2" xfId="5" applyNumberFormat="1" applyFont="1" applyBorder="1" applyAlignment="1" applyProtection="1">
      <alignment horizontal="center" wrapText="1"/>
      <protection locked="0"/>
    </xf>
    <xf numFmtId="14" fontId="19" fillId="0" borderId="2" xfId="5" applyNumberFormat="1" applyFont="1" applyBorder="1" applyAlignment="1" applyProtection="1">
      <alignment horizontal="center" vertical="center" wrapText="1"/>
      <protection locked="0"/>
    </xf>
    <xf numFmtId="14" fontId="19" fillId="0" borderId="1" xfId="15" applyNumberFormat="1" applyFont="1" applyBorder="1" applyAlignment="1" applyProtection="1">
      <alignment vertical="center" wrapText="1"/>
      <protection locked="0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14" fontId="11" fillId="0" borderId="1" xfId="3" applyNumberFormat="1" applyBorder="1" applyAlignment="1" applyProtection="1">
      <alignment vertical="center"/>
      <protection locked="0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0" fontId="24" fillId="0" borderId="6" xfId="2" applyFont="1" applyFill="1" applyBorder="1" applyAlignment="1" applyProtection="1">
      <alignment horizontal="right" wrapText="1"/>
      <protection locked="0"/>
    </xf>
    <xf numFmtId="2" fontId="24" fillId="0" borderId="26" xfId="2" applyNumberFormat="1" applyFont="1" applyFill="1" applyBorder="1" applyAlignment="1" applyProtection="1">
      <alignment horizontal="right" wrapText="1"/>
    </xf>
    <xf numFmtId="0" fontId="11" fillId="5" borderId="0" xfId="3" applyFill="1" applyProtection="1">
      <protection locked="0"/>
    </xf>
    <xf numFmtId="0" fontId="17" fillId="5" borderId="0" xfId="3" applyFont="1" applyFill="1" applyAlignment="1" applyProtection="1">
      <alignment horizontal="center" vertical="center"/>
    </xf>
    <xf numFmtId="0" fontId="17" fillId="0" borderId="0" xfId="3" applyFont="1" applyFill="1" applyAlignment="1" applyProtection="1">
      <alignment horizontal="center" vertical="center"/>
    </xf>
    <xf numFmtId="0" fontId="19" fillId="5" borderId="1" xfId="15" applyFont="1" applyFill="1" applyBorder="1" applyAlignment="1" applyProtection="1">
      <alignment vertical="center" wrapText="1"/>
    </xf>
    <xf numFmtId="0" fontId="19" fillId="5" borderId="1" xfId="15" applyFont="1" applyFill="1" applyBorder="1" applyAlignment="1" applyProtection="1">
      <alignment horizontal="center" vertical="center" wrapText="1"/>
    </xf>
    <xf numFmtId="0" fontId="20" fillId="5" borderId="0" xfId="15" applyFont="1" applyFill="1" applyProtection="1">
      <protection locked="0"/>
    </xf>
    <xf numFmtId="0" fontId="21" fillId="5" borderId="4" xfId="15" applyFont="1" applyFill="1" applyBorder="1" applyAlignment="1" applyProtection="1">
      <alignment horizontal="center" vertical="center" wrapText="1"/>
    </xf>
    <xf numFmtId="0" fontId="21" fillId="0" borderId="1" xfId="15" applyFont="1" applyBorder="1" applyAlignment="1" applyProtection="1">
      <alignment vertical="center" wrapText="1"/>
    </xf>
    <xf numFmtId="0" fontId="19" fillId="0" borderId="1" xfId="15" applyFont="1" applyBorder="1" applyAlignment="1" applyProtection="1">
      <alignment vertical="center" wrapText="1"/>
    </xf>
    <xf numFmtId="0" fontId="19" fillId="0" borderId="0" xfId="15" applyFont="1" applyAlignment="1" applyProtection="1">
      <alignment vertical="center" wrapText="1"/>
      <protection locked="0"/>
    </xf>
    <xf numFmtId="0" fontId="11" fillId="0" borderId="0" xfId="3" applyBorder="1"/>
    <xf numFmtId="0" fontId="17" fillId="0" borderId="0" xfId="3" applyFont="1" applyAlignment="1" applyProtection="1">
      <alignment horizontal="right"/>
      <protection locked="0"/>
    </xf>
    <xf numFmtId="1" fontId="19" fillId="2" borderId="1" xfId="3" applyNumberFormat="1" applyFont="1" applyFill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15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420</xdr:row>
      <xdr:rowOff>171450</xdr:rowOff>
    </xdr:from>
    <xdr:to>
      <xdr:col>2</xdr:col>
      <xdr:colOff>1495425</xdr:colOff>
      <xdr:row>420</xdr:row>
      <xdr:rowOff>171450</xdr:rowOff>
    </xdr:to>
    <xdr:cxnSp macro="">
      <xdr:nvCxnSpPr>
        <xdr:cNvPr id="2" name="Straight Connector 1"/>
        <xdr:cNvCxnSpPr/>
      </xdr:nvCxnSpPr>
      <xdr:spPr>
        <a:xfrm>
          <a:off x="1838325" y="81867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171450</xdr:rowOff>
    </xdr:from>
    <xdr:to>
      <xdr:col>1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21</xdr:row>
      <xdr:rowOff>180975</xdr:rowOff>
    </xdr:from>
    <xdr:to>
      <xdr:col>6</xdr:col>
      <xdr:colOff>219075</xdr:colOff>
      <xdr:row>21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171450</xdr:rowOff>
    </xdr:from>
    <xdr:to>
      <xdr:col>2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21</xdr:row>
      <xdr:rowOff>152400</xdr:rowOff>
    </xdr:from>
    <xdr:to>
      <xdr:col>7</xdr:col>
      <xdr:colOff>9525</xdr:colOff>
      <xdr:row>21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53</xdr:row>
      <xdr:rowOff>171450</xdr:rowOff>
    </xdr:from>
    <xdr:to>
      <xdr:col>2</xdr:col>
      <xdr:colOff>1495425</xdr:colOff>
      <xdr:row>53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32</xdr:row>
      <xdr:rowOff>4082</xdr:rowOff>
    </xdr:from>
    <xdr:to>
      <xdr:col>5</xdr:col>
      <xdr:colOff>110219</xdr:colOff>
      <xdr:row>32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5069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134245" y="1751647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171450</xdr:rowOff>
    </xdr:from>
    <xdr:to>
      <xdr:col>1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22</xdr:row>
      <xdr:rowOff>180975</xdr:rowOff>
    </xdr:from>
    <xdr:to>
      <xdr:col>2</xdr:col>
      <xdr:colOff>554556</xdr:colOff>
      <xdr:row>22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4332;&#4314;&#4312;&#4323;&#4320;&#4312;%20&#4304;&#4316;&#4306;&#4304;&#4320;&#4312;&#4328;&#4308;&#4305;&#4312;%202019%20&#4332;/QCP%202019%20Anual/5-saarchevno_periodis_deklaraciis_formebi-%2020.03.-31.05.2019%20QC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Documents/Documents/QCP%202018%20Anual/cliuri_deklaraciis_formebi_01.01-31.12.2017%20-QC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4332;&#4314;&#4312;&#4323;&#4320;&#4312;%20&#4304;&#4316;&#4306;&#4304;&#4320;&#4312;&#4328;&#4308;&#4305;&#4312;%202019%20&#4332;/cliuri_deklaraciis_forme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„საქართველოს ქრისტიან-კონსერვატიული პარტია“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„საქართველოს ქრისტიან კონსერვატიული პარტია“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/>
      <sheetData sheetId="2">
        <row r="27">
          <cell r="C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opLeftCell="A5" zoomScaleNormal="100" workbookViewId="0">
      <selection activeCell="E4" sqref="E4"/>
    </sheetView>
  </sheetViews>
  <sheetFormatPr defaultRowHeight="15" x14ac:dyDescent="0.2"/>
  <cols>
    <col min="1" max="1" width="6.28515625" style="228" bestFit="1" customWidth="1"/>
    <col min="2" max="2" width="13.140625" style="228" customWidth="1"/>
    <col min="3" max="3" width="17.85546875" style="228" customWidth="1"/>
    <col min="4" max="4" width="15.140625" style="228" customWidth="1"/>
    <col min="5" max="5" width="24.5703125" style="228" customWidth="1"/>
    <col min="6" max="8" width="19.140625" style="229" customWidth="1"/>
    <col min="9" max="12" width="19.140625" style="228" customWidth="1"/>
    <col min="13" max="16384" width="9.140625" style="228"/>
  </cols>
  <sheetData>
    <row r="1" spans="1:12" s="239" customFormat="1" x14ac:dyDescent="0.2">
      <c r="A1" s="303" t="s">
        <v>301</v>
      </c>
      <c r="B1" s="291"/>
      <c r="C1" s="291"/>
      <c r="D1" s="291"/>
      <c r="E1" s="292"/>
      <c r="F1" s="286"/>
      <c r="G1" s="292"/>
      <c r="H1" s="302"/>
      <c r="I1" s="291"/>
      <c r="J1" s="292"/>
      <c r="K1" s="292"/>
      <c r="L1" s="301" t="s">
        <v>109</v>
      </c>
    </row>
    <row r="2" spans="1:12" s="239" customFormat="1" x14ac:dyDescent="0.2">
      <c r="A2" s="300" t="s">
        <v>140</v>
      </c>
      <c r="B2" s="291"/>
      <c r="C2" s="291"/>
      <c r="D2" s="291"/>
      <c r="E2" s="292"/>
      <c r="F2" s="286"/>
      <c r="G2" s="292"/>
      <c r="H2" s="299"/>
      <c r="I2" s="291"/>
      <c r="J2" s="292"/>
      <c r="K2" s="292"/>
      <c r="L2" s="298" t="s">
        <v>513</v>
      </c>
    </row>
    <row r="3" spans="1:12" s="239" customFormat="1" x14ac:dyDescent="0.2">
      <c r="A3" s="297"/>
      <c r="B3" s="291"/>
      <c r="C3" s="296"/>
      <c r="D3" s="295"/>
      <c r="E3" s="292"/>
      <c r="F3" s="294"/>
      <c r="G3" s="292"/>
      <c r="H3" s="292"/>
      <c r="I3" s="286"/>
      <c r="J3" s="291"/>
      <c r="K3" s="291"/>
      <c r="L3" s="290"/>
    </row>
    <row r="4" spans="1:12" s="239" customFormat="1" x14ac:dyDescent="0.2">
      <c r="A4" s="324" t="s">
        <v>269</v>
      </c>
      <c r="B4" s="286"/>
      <c r="C4" s="286"/>
      <c r="D4" s="330"/>
      <c r="E4" s="331"/>
      <c r="F4" s="293"/>
      <c r="G4" s="292"/>
      <c r="H4" s="332"/>
      <c r="I4" s="331"/>
      <c r="J4" s="291"/>
      <c r="K4" s="292"/>
      <c r="L4" s="290"/>
    </row>
    <row r="5" spans="1:12" s="239" customFormat="1" ht="15.75" thickBot="1" x14ac:dyDescent="0.25">
      <c r="A5" s="475" t="s">
        <v>512</v>
      </c>
      <c r="B5" s="475"/>
      <c r="C5" s="475"/>
      <c r="D5" s="475"/>
      <c r="E5" s="475"/>
      <c r="F5" s="475"/>
      <c r="G5" s="293"/>
      <c r="H5" s="293"/>
      <c r="I5" s="292"/>
      <c r="J5" s="291"/>
      <c r="K5" s="291"/>
      <c r="L5" s="290"/>
    </row>
    <row r="6" spans="1:12" ht="15.75" thickBot="1" x14ac:dyDescent="0.25">
      <c r="A6" s="289"/>
      <c r="B6" s="288"/>
      <c r="C6" s="287"/>
      <c r="D6" s="287"/>
      <c r="E6" s="287"/>
      <c r="F6" s="286"/>
      <c r="G6" s="286"/>
      <c r="H6" s="286"/>
      <c r="I6" s="478" t="s">
        <v>438</v>
      </c>
      <c r="J6" s="479"/>
      <c r="K6" s="480"/>
      <c r="L6" s="285"/>
    </row>
    <row r="7" spans="1:12" s="273" customFormat="1" ht="51.75" thickBot="1" x14ac:dyDescent="0.25">
      <c r="A7" s="284" t="s">
        <v>64</v>
      </c>
      <c r="B7" s="283" t="s">
        <v>141</v>
      </c>
      <c r="C7" s="283" t="s">
        <v>437</v>
      </c>
      <c r="D7" s="282" t="s">
        <v>275</v>
      </c>
      <c r="E7" s="281" t="s">
        <v>436</v>
      </c>
      <c r="F7" s="280" t="s">
        <v>435</v>
      </c>
      <c r="G7" s="279" t="s">
        <v>228</v>
      </c>
      <c r="H7" s="278" t="s">
        <v>225</v>
      </c>
      <c r="I7" s="277" t="s">
        <v>434</v>
      </c>
      <c r="J7" s="276" t="s">
        <v>272</v>
      </c>
      <c r="K7" s="275" t="s">
        <v>229</v>
      </c>
      <c r="L7" s="274" t="s">
        <v>230</v>
      </c>
    </row>
    <row r="8" spans="1:12" s="267" customFormat="1" ht="15.75" thickBot="1" x14ac:dyDescent="0.25">
      <c r="A8" s="271">
        <v>1</v>
      </c>
      <c r="B8" s="270">
        <v>2</v>
      </c>
      <c r="C8" s="272">
        <v>3</v>
      </c>
      <c r="D8" s="272">
        <v>4</v>
      </c>
      <c r="E8" s="271">
        <v>5</v>
      </c>
      <c r="F8" s="270">
        <v>6</v>
      </c>
      <c r="G8" s="272">
        <v>7</v>
      </c>
      <c r="H8" s="270">
        <v>8</v>
      </c>
      <c r="I8" s="271">
        <v>9</v>
      </c>
      <c r="J8" s="270">
        <v>10</v>
      </c>
      <c r="K8" s="269">
        <v>11</v>
      </c>
      <c r="L8" s="268">
        <v>12</v>
      </c>
    </row>
    <row r="9" spans="1:12" ht="63.75" x14ac:dyDescent="0.2">
      <c r="A9" s="266">
        <v>1</v>
      </c>
      <c r="B9" s="258" t="s">
        <v>1486</v>
      </c>
      <c r="C9" s="257" t="s">
        <v>1487</v>
      </c>
      <c r="D9" s="265">
        <v>24000</v>
      </c>
      <c r="E9" s="264" t="s">
        <v>1488</v>
      </c>
      <c r="F9" s="254" t="s">
        <v>1489</v>
      </c>
      <c r="G9" s="263"/>
      <c r="H9" s="263"/>
      <c r="I9" s="262" t="s">
        <v>1490</v>
      </c>
      <c r="J9" s="261" t="s">
        <v>1491</v>
      </c>
      <c r="K9" s="446" t="s">
        <v>1492</v>
      </c>
      <c r="L9" s="260"/>
    </row>
    <row r="10" spans="1:12" ht="89.25" x14ac:dyDescent="0.2">
      <c r="A10" s="259">
        <v>2</v>
      </c>
      <c r="B10" s="258" t="s">
        <v>1493</v>
      </c>
      <c r="C10" s="257" t="s">
        <v>1487</v>
      </c>
      <c r="D10" s="256">
        <v>12000</v>
      </c>
      <c r="E10" s="255" t="s">
        <v>1494</v>
      </c>
      <c r="F10" s="254" t="s">
        <v>518</v>
      </c>
      <c r="G10" s="254"/>
      <c r="H10" s="254"/>
      <c r="I10" s="253" t="s">
        <v>1495</v>
      </c>
      <c r="J10" s="252" t="s">
        <v>1491</v>
      </c>
      <c r="K10" s="447" t="s">
        <v>1496</v>
      </c>
      <c r="L10" s="251"/>
    </row>
    <row r="11" spans="1:12" ht="38.25" x14ac:dyDescent="0.2">
      <c r="A11" s="259">
        <v>3</v>
      </c>
      <c r="B11" s="258" t="s">
        <v>1497</v>
      </c>
      <c r="C11" s="257" t="s">
        <v>1487</v>
      </c>
      <c r="D11" s="256">
        <v>6000</v>
      </c>
      <c r="E11" s="255" t="s">
        <v>1494</v>
      </c>
      <c r="F11" s="336" t="s">
        <v>518</v>
      </c>
      <c r="G11" s="254"/>
      <c r="H11" s="254"/>
      <c r="I11" s="253" t="s">
        <v>1498</v>
      </c>
      <c r="J11" s="252" t="s">
        <v>1491</v>
      </c>
      <c r="K11" s="447" t="s">
        <v>1499</v>
      </c>
      <c r="L11" s="251"/>
    </row>
    <row r="12" spans="1:12" ht="15.75" thickBot="1" x14ac:dyDescent="0.25">
      <c r="A12" s="250" t="s">
        <v>271</v>
      </c>
      <c r="B12" s="249"/>
      <c r="C12" s="248"/>
      <c r="D12" s="247"/>
      <c r="E12" s="246"/>
      <c r="F12" s="245"/>
      <c r="G12" s="245"/>
      <c r="H12" s="245"/>
      <c r="I12" s="244"/>
      <c r="J12" s="243"/>
      <c r="K12" s="242"/>
      <c r="L12" s="241"/>
    </row>
    <row r="13" spans="1:12" x14ac:dyDescent="0.2">
      <c r="A13" s="231"/>
      <c r="B13" s="232"/>
      <c r="C13" s="231"/>
      <c r="D13" s="232"/>
      <c r="E13" s="231"/>
      <c r="F13" s="232"/>
      <c r="G13" s="231"/>
      <c r="H13" s="232"/>
      <c r="I13" s="231"/>
      <c r="J13" s="232"/>
      <c r="K13" s="231"/>
      <c r="L13" s="232"/>
    </row>
    <row r="14" spans="1:12" x14ac:dyDescent="0.2">
      <c r="A14" s="231"/>
      <c r="B14" s="238"/>
      <c r="C14" s="231"/>
      <c r="D14" s="238"/>
      <c r="E14" s="231"/>
      <c r="F14" s="238"/>
      <c r="G14" s="231"/>
      <c r="H14" s="238"/>
      <c r="I14" s="231"/>
      <c r="J14" s="238"/>
      <c r="K14" s="231"/>
      <c r="L14" s="238"/>
    </row>
    <row r="15" spans="1:12" s="239" customFormat="1" x14ac:dyDescent="0.2">
      <c r="A15" s="477" t="s">
        <v>399</v>
      </c>
      <c r="B15" s="477"/>
      <c r="C15" s="477"/>
      <c r="D15" s="477"/>
      <c r="E15" s="477"/>
      <c r="F15" s="477"/>
      <c r="G15" s="477"/>
      <c r="H15" s="477"/>
      <c r="I15" s="477"/>
      <c r="J15" s="477"/>
      <c r="K15" s="477"/>
      <c r="L15" s="477"/>
    </row>
    <row r="16" spans="1:12" s="240" customFormat="1" ht="12.75" x14ac:dyDescent="0.2">
      <c r="A16" s="477" t="s">
        <v>433</v>
      </c>
      <c r="B16" s="477"/>
      <c r="C16" s="477"/>
      <c r="D16" s="477"/>
      <c r="E16" s="477"/>
      <c r="F16" s="477"/>
      <c r="G16" s="477"/>
      <c r="H16" s="477"/>
      <c r="I16" s="477"/>
      <c r="J16" s="477"/>
      <c r="K16" s="477"/>
      <c r="L16" s="477"/>
    </row>
    <row r="17" spans="1:12" s="240" customFormat="1" ht="12.75" x14ac:dyDescent="0.2">
      <c r="A17" s="477"/>
      <c r="B17" s="477"/>
      <c r="C17" s="477"/>
      <c r="D17" s="477"/>
      <c r="E17" s="477"/>
      <c r="F17" s="477"/>
      <c r="G17" s="477"/>
      <c r="H17" s="477"/>
      <c r="I17" s="477"/>
      <c r="J17" s="477"/>
      <c r="K17" s="477"/>
      <c r="L17" s="477"/>
    </row>
    <row r="18" spans="1:12" s="239" customFormat="1" x14ac:dyDescent="0.2">
      <c r="A18" s="477" t="s">
        <v>432</v>
      </c>
      <c r="B18" s="477"/>
      <c r="C18" s="477"/>
      <c r="D18" s="477"/>
      <c r="E18" s="477"/>
      <c r="F18" s="477"/>
      <c r="G18" s="477"/>
      <c r="H18" s="477"/>
      <c r="I18" s="477"/>
      <c r="J18" s="477"/>
      <c r="K18" s="477"/>
      <c r="L18" s="477"/>
    </row>
    <row r="19" spans="1:12" s="239" customFormat="1" x14ac:dyDescent="0.2">
      <c r="A19" s="477"/>
      <c r="B19" s="477"/>
      <c r="C19" s="477"/>
      <c r="D19" s="477"/>
      <c r="E19" s="477"/>
      <c r="F19" s="477"/>
      <c r="G19" s="477"/>
      <c r="H19" s="477"/>
      <c r="I19" s="477"/>
      <c r="J19" s="477"/>
      <c r="K19" s="477"/>
      <c r="L19" s="477"/>
    </row>
    <row r="20" spans="1:12" s="239" customFormat="1" x14ac:dyDescent="0.2">
      <c r="A20" s="477" t="s">
        <v>431</v>
      </c>
      <c r="B20" s="477"/>
      <c r="C20" s="477"/>
      <c r="D20" s="477"/>
      <c r="E20" s="477"/>
      <c r="F20" s="477"/>
      <c r="G20" s="477"/>
      <c r="H20" s="477"/>
      <c r="I20" s="477"/>
      <c r="J20" s="477"/>
      <c r="K20" s="477"/>
      <c r="L20" s="477"/>
    </row>
    <row r="21" spans="1:12" s="239" customFormat="1" x14ac:dyDescent="0.2">
      <c r="A21" s="231"/>
      <c r="B21" s="232"/>
      <c r="C21" s="231"/>
      <c r="D21" s="232"/>
      <c r="E21" s="231"/>
      <c r="F21" s="232"/>
      <c r="G21" s="231"/>
      <c r="H21" s="232"/>
      <c r="I21" s="231"/>
      <c r="J21" s="232"/>
      <c r="K21" s="231"/>
      <c r="L21" s="232"/>
    </row>
    <row r="22" spans="1:12" s="239" customFormat="1" x14ac:dyDescent="0.2">
      <c r="A22" s="231"/>
      <c r="B22" s="238"/>
      <c r="C22" s="231"/>
      <c r="D22" s="238"/>
      <c r="E22" s="231"/>
      <c r="F22" s="238"/>
      <c r="G22" s="231"/>
      <c r="H22" s="238"/>
      <c r="I22" s="231"/>
      <c r="J22" s="238"/>
      <c r="K22" s="231"/>
      <c r="L22" s="238"/>
    </row>
    <row r="23" spans="1:12" s="239" customFormat="1" x14ac:dyDescent="0.2">
      <c r="A23" s="231"/>
      <c r="B23" s="232"/>
      <c r="C23" s="231"/>
      <c r="D23" s="232"/>
      <c r="E23" s="231"/>
      <c r="F23" s="232"/>
      <c r="G23" s="231"/>
      <c r="H23" s="232"/>
      <c r="I23" s="231"/>
      <c r="J23" s="232"/>
      <c r="K23" s="231"/>
      <c r="L23" s="232"/>
    </row>
    <row r="24" spans="1:12" x14ac:dyDescent="0.2">
      <c r="A24" s="231"/>
      <c r="B24" s="238"/>
      <c r="C24" s="231"/>
      <c r="D24" s="238"/>
      <c r="E24" s="231"/>
      <c r="F24" s="238"/>
      <c r="G24" s="231"/>
      <c r="H24" s="238"/>
      <c r="I24" s="231"/>
      <c r="J24" s="238"/>
      <c r="K24" s="231"/>
      <c r="L24" s="238"/>
    </row>
    <row r="25" spans="1:12" s="233" customFormat="1" x14ac:dyDescent="0.2">
      <c r="A25" s="483" t="s">
        <v>107</v>
      </c>
      <c r="B25" s="483"/>
      <c r="C25" s="232"/>
      <c r="D25" s="231"/>
      <c r="E25" s="232"/>
      <c r="F25" s="232"/>
      <c r="G25" s="231"/>
      <c r="H25" s="232"/>
      <c r="I25" s="232"/>
      <c r="J25" s="231"/>
      <c r="K25" s="232"/>
      <c r="L25" s="231"/>
    </row>
    <row r="26" spans="1:12" s="233" customFormat="1" x14ac:dyDescent="0.2">
      <c r="A26" s="232"/>
      <c r="B26" s="231"/>
      <c r="C26" s="236"/>
      <c r="D26" s="237"/>
      <c r="E26" s="236"/>
      <c r="F26" s="232"/>
      <c r="G26" s="231"/>
      <c r="H26" s="235"/>
      <c r="I26" s="232"/>
      <c r="J26" s="231"/>
      <c r="K26" s="232"/>
      <c r="L26" s="231"/>
    </row>
    <row r="27" spans="1:12" s="233" customFormat="1" ht="15" customHeight="1" x14ac:dyDescent="0.2">
      <c r="A27" s="232"/>
      <c r="B27" s="231"/>
      <c r="C27" s="476" t="s">
        <v>263</v>
      </c>
      <c r="D27" s="476"/>
      <c r="E27" s="476"/>
      <c r="F27" s="232"/>
      <c r="G27" s="231"/>
      <c r="H27" s="481" t="s">
        <v>430</v>
      </c>
      <c r="I27" s="234"/>
      <c r="J27" s="231"/>
      <c r="K27" s="232"/>
      <c r="L27" s="231"/>
    </row>
    <row r="28" spans="1:12" s="233" customFormat="1" x14ac:dyDescent="0.2">
      <c r="A28" s="232"/>
      <c r="B28" s="231"/>
      <c r="C28" s="232"/>
      <c r="D28" s="231"/>
      <c r="E28" s="232"/>
      <c r="F28" s="232"/>
      <c r="G28" s="231"/>
      <c r="H28" s="482"/>
      <c r="I28" s="234"/>
      <c r="J28" s="231"/>
      <c r="K28" s="232"/>
      <c r="L28" s="231"/>
    </row>
    <row r="29" spans="1:12" s="230" customFormat="1" x14ac:dyDescent="0.2">
      <c r="A29" s="232"/>
      <c r="B29" s="231"/>
      <c r="C29" s="476" t="s">
        <v>139</v>
      </c>
      <c r="D29" s="476"/>
      <c r="E29" s="476"/>
      <c r="F29" s="232"/>
      <c r="G29" s="231"/>
      <c r="H29" s="232"/>
      <c r="I29" s="232"/>
      <c r="J29" s="231"/>
      <c r="K29" s="232"/>
      <c r="L29" s="231"/>
    </row>
    <row r="30" spans="1:12" s="230" customFormat="1" x14ac:dyDescent="0.2">
      <c r="E30" s="228"/>
    </row>
    <row r="31" spans="1:12" s="230" customFormat="1" x14ac:dyDescent="0.2">
      <c r="E31" s="228"/>
    </row>
    <row r="32" spans="1:12" s="230" customFormat="1" x14ac:dyDescent="0.2">
      <c r="E32" s="228"/>
    </row>
    <row r="33" spans="5:5" s="230" customFormat="1" x14ac:dyDescent="0.2">
      <c r="E33" s="228"/>
    </row>
    <row r="34" spans="5:5" s="230" customFormat="1" x14ac:dyDescent="0.2"/>
  </sheetData>
  <mergeCells count="10">
    <mergeCell ref="A5:F5"/>
    <mergeCell ref="C29:E29"/>
    <mergeCell ref="A16:L17"/>
    <mergeCell ref="A18:L19"/>
    <mergeCell ref="A20:L20"/>
    <mergeCell ref="I6:K6"/>
    <mergeCell ref="H27:H28"/>
    <mergeCell ref="A25:B25"/>
    <mergeCell ref="A15:L15"/>
    <mergeCell ref="C27:E27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2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2"/>
  </dataValidations>
  <printOptions gridLines="1"/>
  <pageMargins left="0.11810804899387577" right="0.11810804899387577" top="0.354329615048119" bottom="0.354329615048119" header="0.31496062992125984" footer="0.31496062992125984"/>
  <pageSetup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opLeftCell="A65" zoomScale="80" zoomScaleNormal="80" zoomScaleSheetLayoutView="80" workbookViewId="0">
      <selection activeCell="D9" sqref="D9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8" width="10.42578125" style="21" customWidth="1"/>
    <col min="9" max="9" width="12" style="21" bestFit="1" customWidth="1"/>
    <col min="10" max="16384" width="9.140625" style="21"/>
  </cols>
  <sheetData>
    <row r="1" spans="1:12" x14ac:dyDescent="0.3">
      <c r="A1" s="50" t="s">
        <v>297</v>
      </c>
      <c r="B1" s="90"/>
      <c r="C1" s="486" t="s">
        <v>109</v>
      </c>
      <c r="D1" s="486"/>
      <c r="E1" s="114"/>
    </row>
    <row r="2" spans="1:12" x14ac:dyDescent="0.3">
      <c r="A2" s="52" t="s">
        <v>140</v>
      </c>
      <c r="B2" s="90"/>
      <c r="C2" s="484" t="str">
        <f>'ფორმა N1'!L2</f>
        <v>01/01/2019-12/31/2019</v>
      </c>
      <c r="D2" s="497"/>
      <c r="E2" s="114"/>
    </row>
    <row r="3" spans="1:12" x14ac:dyDescent="0.3">
      <c r="A3" s="52"/>
      <c r="B3" s="90"/>
      <c r="C3" s="384"/>
      <c r="D3" s="384"/>
      <c r="E3" s="114"/>
    </row>
    <row r="4" spans="1:12" s="2" customFormat="1" x14ac:dyDescent="0.3">
      <c r="A4" s="53" t="s">
        <v>269</v>
      </c>
      <c r="B4" s="53"/>
      <c r="C4" s="52"/>
      <c r="D4" s="52"/>
      <c r="E4" s="84"/>
      <c r="L4" s="21"/>
    </row>
    <row r="5" spans="1:12" s="2" customFormat="1" x14ac:dyDescent="0.3">
      <c r="A5" s="93" t="str">
        <f>'[1]ფორმა N1'!A5</f>
        <v>მპგ „საქართველოს ქრისტიან-კონსერვატიული პარტია“</v>
      </c>
      <c r="B5" s="87"/>
      <c r="C5" s="42"/>
      <c r="D5" s="42"/>
      <c r="E5" s="84"/>
    </row>
    <row r="6" spans="1:12" s="2" customFormat="1" x14ac:dyDescent="0.3">
      <c r="A6" s="53"/>
      <c r="B6" s="53"/>
      <c r="C6" s="52"/>
      <c r="D6" s="52"/>
      <c r="E6" s="84"/>
    </row>
    <row r="7" spans="1:12" s="6" customFormat="1" x14ac:dyDescent="0.3">
      <c r="A7" s="382"/>
      <c r="B7" s="382"/>
      <c r="C7" s="54"/>
      <c r="D7" s="54"/>
      <c r="E7" s="115"/>
    </row>
    <row r="8" spans="1:12" s="6" customFormat="1" ht="30" x14ac:dyDescent="0.3">
      <c r="A8" s="82" t="s">
        <v>64</v>
      </c>
      <c r="B8" s="55" t="s">
        <v>11</v>
      </c>
      <c r="C8" s="55" t="s">
        <v>10</v>
      </c>
      <c r="D8" s="55" t="s">
        <v>9</v>
      </c>
      <c r="E8" s="115"/>
    </row>
    <row r="9" spans="1:12" s="9" customFormat="1" ht="18" x14ac:dyDescent="0.2">
      <c r="A9" s="13">
        <v>1</v>
      </c>
      <c r="B9" s="13" t="s">
        <v>57</v>
      </c>
      <c r="C9" s="58">
        <f>SUM(C10,C14,C54,C57,C58,C59,C76)</f>
        <v>139859.09</v>
      </c>
      <c r="D9" s="58">
        <f>SUM(D10,D14,D54,D57,D58,D59,D65,D72,D73)</f>
        <v>139147.54</v>
      </c>
      <c r="E9" s="116"/>
      <c r="F9" s="395"/>
      <c r="G9" s="395"/>
      <c r="H9" s="395"/>
      <c r="I9" s="395"/>
    </row>
    <row r="10" spans="1:12" s="9" customFormat="1" ht="18" x14ac:dyDescent="0.2">
      <c r="A10" s="14">
        <v>1.1000000000000001</v>
      </c>
      <c r="B10" s="14" t="s">
        <v>58</v>
      </c>
      <c r="C10" s="60">
        <f>SUM(C11:C12)</f>
        <v>83752.87</v>
      </c>
      <c r="D10" s="60">
        <f>SUM(D11:D12)</f>
        <v>83041.320000000007</v>
      </c>
      <c r="E10" s="116"/>
      <c r="F10" s="395"/>
      <c r="G10" s="395"/>
      <c r="H10" s="395"/>
      <c r="I10" s="395"/>
    </row>
    <row r="11" spans="1:12" s="9" customFormat="1" ht="16.5" customHeight="1" x14ac:dyDescent="0.2">
      <c r="A11" s="16" t="s">
        <v>30</v>
      </c>
      <c r="B11" s="16" t="s">
        <v>59</v>
      </c>
      <c r="C11" s="27">
        <v>83752.87</v>
      </c>
      <c r="D11" s="28">
        <v>83041.320000000007</v>
      </c>
      <c r="E11" s="116"/>
      <c r="F11" s="395"/>
      <c r="G11" s="395"/>
      <c r="H11" s="395"/>
      <c r="I11" s="395"/>
    </row>
    <row r="12" spans="1:12" ht="16.5" customHeight="1" x14ac:dyDescent="0.3">
      <c r="A12" s="16" t="s">
        <v>31</v>
      </c>
      <c r="B12" s="16" t="s">
        <v>0</v>
      </c>
      <c r="C12" s="27"/>
      <c r="D12" s="28"/>
      <c r="E12" s="114"/>
    </row>
    <row r="13" spans="1:12" ht="16.5" customHeight="1" x14ac:dyDescent="0.3">
      <c r="A13" s="337" t="s">
        <v>482</v>
      </c>
      <c r="B13" s="338" t="s">
        <v>483</v>
      </c>
      <c r="C13" s="27"/>
      <c r="D13" s="28"/>
      <c r="E13" s="114"/>
    </row>
    <row r="14" spans="1:12" x14ac:dyDescent="0.3">
      <c r="A14" s="14">
        <v>1.2</v>
      </c>
      <c r="B14" s="14" t="s">
        <v>60</v>
      </c>
      <c r="C14" s="60">
        <f>SUM(C15,C18,C30:C33,C36,C37,C44,C45,C46,C47,C48,C52,C53)</f>
        <v>55085.4</v>
      </c>
      <c r="D14" s="60">
        <f>SUM(D15,D18,D30:D33,D36,D37,D44,D45,D46,D47,D48,D52,D53)</f>
        <v>55085.4</v>
      </c>
      <c r="E14" s="114"/>
    </row>
    <row r="15" spans="1:12" x14ac:dyDescent="0.3">
      <c r="A15" s="16" t="s">
        <v>32</v>
      </c>
      <c r="B15" s="16" t="s">
        <v>1</v>
      </c>
      <c r="C15" s="59">
        <f>SUM(C16:C17)</f>
        <v>90</v>
      </c>
      <c r="D15" s="59">
        <f>SUM(D16:D17)</f>
        <v>90</v>
      </c>
      <c r="E15" s="114"/>
    </row>
    <row r="16" spans="1:12" ht="17.25" customHeight="1" x14ac:dyDescent="0.3">
      <c r="A16" s="17" t="s">
        <v>98</v>
      </c>
      <c r="B16" s="17" t="s">
        <v>61</v>
      </c>
      <c r="C16" s="30">
        <v>90</v>
      </c>
      <c r="D16" s="30">
        <v>90</v>
      </c>
      <c r="E16" s="114"/>
    </row>
    <row r="17" spans="1:7" ht="17.25" customHeight="1" x14ac:dyDescent="0.3">
      <c r="A17" s="17" t="s">
        <v>99</v>
      </c>
      <c r="B17" s="17" t="s">
        <v>62</v>
      </c>
      <c r="C17" s="29"/>
      <c r="D17" s="30"/>
      <c r="E17" s="114"/>
    </row>
    <row r="18" spans="1:7" x14ac:dyDescent="0.3">
      <c r="A18" s="16" t="s">
        <v>33</v>
      </c>
      <c r="B18" s="16" t="s">
        <v>2</v>
      </c>
      <c r="C18" s="59">
        <f>SUM(C19:C24,C29)</f>
        <v>3365.2100000000005</v>
      </c>
      <c r="D18" s="59">
        <f>SUM(D19:D24,D29)</f>
        <v>3365.2100000000005</v>
      </c>
      <c r="E18" s="114"/>
    </row>
    <row r="19" spans="1:7" ht="30" x14ac:dyDescent="0.3">
      <c r="A19" s="17" t="s">
        <v>12</v>
      </c>
      <c r="B19" s="17" t="s">
        <v>245</v>
      </c>
      <c r="C19" s="396">
        <v>3134.8900000000003</v>
      </c>
      <c r="D19" s="397">
        <v>3134.8900000000003</v>
      </c>
      <c r="E19" s="114"/>
    </row>
    <row r="20" spans="1:7" x14ac:dyDescent="0.3">
      <c r="A20" s="17" t="s">
        <v>13</v>
      </c>
      <c r="B20" s="17" t="s">
        <v>14</v>
      </c>
      <c r="C20" s="31"/>
      <c r="D20" s="32"/>
      <c r="E20" s="114"/>
    </row>
    <row r="21" spans="1:7" ht="30" x14ac:dyDescent="0.3">
      <c r="A21" s="17" t="s">
        <v>276</v>
      </c>
      <c r="B21" s="17" t="s">
        <v>22</v>
      </c>
      <c r="C21" s="31"/>
      <c r="D21" s="33"/>
      <c r="E21" s="114"/>
    </row>
    <row r="22" spans="1:7" x14ac:dyDescent="0.3">
      <c r="A22" s="17" t="s">
        <v>277</v>
      </c>
      <c r="B22" s="17" t="s">
        <v>15</v>
      </c>
      <c r="C22" s="33">
        <v>225</v>
      </c>
      <c r="D22" s="33">
        <v>225</v>
      </c>
      <c r="E22" s="114"/>
      <c r="G22" s="398"/>
    </row>
    <row r="23" spans="1:7" x14ac:dyDescent="0.3">
      <c r="A23" s="17" t="s">
        <v>278</v>
      </c>
      <c r="B23" s="17" t="s">
        <v>16</v>
      </c>
      <c r="C23" s="31"/>
      <c r="D23" s="33"/>
      <c r="E23" s="114"/>
    </row>
    <row r="24" spans="1:7" x14ac:dyDescent="0.3">
      <c r="A24" s="17" t="s">
        <v>279</v>
      </c>
      <c r="B24" s="17" t="s">
        <v>17</v>
      </c>
      <c r="C24" s="91">
        <f>SUM(C25:C28)</f>
        <v>5.32</v>
      </c>
      <c r="D24" s="91">
        <f>SUM(D25:D28)</f>
        <v>5.32</v>
      </c>
      <c r="E24" s="114"/>
    </row>
    <row r="25" spans="1:7" ht="16.5" customHeight="1" x14ac:dyDescent="0.3">
      <c r="A25" s="18" t="s">
        <v>280</v>
      </c>
      <c r="B25" s="18" t="s">
        <v>18</v>
      </c>
      <c r="C25" s="31">
        <v>5.32</v>
      </c>
      <c r="D25" s="33">
        <v>5.32</v>
      </c>
      <c r="E25" s="114"/>
    </row>
    <row r="26" spans="1:7" ht="16.5" customHeight="1" x14ac:dyDescent="0.3">
      <c r="A26" s="18" t="s">
        <v>281</v>
      </c>
      <c r="B26" s="18" t="s">
        <v>19</v>
      </c>
      <c r="C26" s="31"/>
      <c r="D26" s="33"/>
      <c r="E26" s="114"/>
    </row>
    <row r="27" spans="1:7" ht="16.5" customHeight="1" x14ac:dyDescent="0.3">
      <c r="A27" s="18" t="s">
        <v>282</v>
      </c>
      <c r="B27" s="18" t="s">
        <v>20</v>
      </c>
      <c r="C27" s="31"/>
      <c r="D27" s="33"/>
      <c r="E27" s="114"/>
    </row>
    <row r="28" spans="1:7" ht="16.5" customHeight="1" x14ac:dyDescent="0.3">
      <c r="A28" s="18" t="s">
        <v>283</v>
      </c>
      <c r="B28" s="18" t="s">
        <v>23</v>
      </c>
      <c r="C28" s="31"/>
      <c r="D28" s="34"/>
      <c r="E28" s="114"/>
    </row>
    <row r="29" spans="1:7" x14ac:dyDescent="0.3">
      <c r="A29" s="17" t="s">
        <v>284</v>
      </c>
      <c r="B29" s="17" t="s">
        <v>21</v>
      </c>
      <c r="C29" s="31"/>
      <c r="D29" s="34"/>
      <c r="E29" s="114"/>
    </row>
    <row r="30" spans="1:7" x14ac:dyDescent="0.3">
      <c r="A30" s="16" t="s">
        <v>34</v>
      </c>
      <c r="B30" s="16" t="s">
        <v>3</v>
      </c>
      <c r="C30" s="27"/>
      <c r="D30" s="28"/>
      <c r="E30" s="114"/>
    </row>
    <row r="31" spans="1:7" x14ac:dyDescent="0.3">
      <c r="A31" s="16" t="s">
        <v>35</v>
      </c>
      <c r="B31" s="16" t="s">
        <v>4</v>
      </c>
      <c r="C31" s="27"/>
      <c r="D31" s="28"/>
      <c r="E31" s="114"/>
    </row>
    <row r="32" spans="1:7" x14ac:dyDescent="0.3">
      <c r="A32" s="16" t="s">
        <v>36</v>
      </c>
      <c r="B32" s="16" t="s">
        <v>5</v>
      </c>
      <c r="C32" s="27"/>
      <c r="D32" s="28"/>
      <c r="E32" s="114"/>
    </row>
    <row r="33" spans="1:5" x14ac:dyDescent="0.3">
      <c r="A33" s="16" t="s">
        <v>37</v>
      </c>
      <c r="B33" s="16" t="s">
        <v>63</v>
      </c>
      <c r="C33" s="59">
        <f>SUM(C34:C35)</f>
        <v>17736.5</v>
      </c>
      <c r="D33" s="59">
        <f>SUM(D34:D35)</f>
        <v>17736.5</v>
      </c>
      <c r="E33" s="114"/>
    </row>
    <row r="34" spans="1:5" x14ac:dyDescent="0.3">
      <c r="A34" s="17" t="s">
        <v>285</v>
      </c>
      <c r="B34" s="17" t="s">
        <v>56</v>
      </c>
      <c r="C34" s="28">
        <v>16864</v>
      </c>
      <c r="D34" s="28">
        <v>16864</v>
      </c>
      <c r="E34" s="114"/>
    </row>
    <row r="35" spans="1:5" x14ac:dyDescent="0.3">
      <c r="A35" s="17" t="s">
        <v>286</v>
      </c>
      <c r="B35" s="17" t="s">
        <v>55</v>
      </c>
      <c r="C35" s="28">
        <v>872.5</v>
      </c>
      <c r="D35" s="28">
        <v>872.5</v>
      </c>
      <c r="E35" s="114"/>
    </row>
    <row r="36" spans="1:5" x14ac:dyDescent="0.3">
      <c r="A36" s="16" t="s">
        <v>38</v>
      </c>
      <c r="B36" s="16" t="s">
        <v>49</v>
      </c>
      <c r="C36" s="28">
        <v>68.649999999999991</v>
      </c>
      <c r="D36" s="28">
        <v>68.649999999999991</v>
      </c>
      <c r="E36" s="114"/>
    </row>
    <row r="37" spans="1:5" x14ac:dyDescent="0.3">
      <c r="A37" s="16" t="s">
        <v>39</v>
      </c>
      <c r="B37" s="16" t="s">
        <v>344</v>
      </c>
      <c r="C37" s="59">
        <f>SUM(C38:C43)</f>
        <v>0</v>
      </c>
      <c r="D37" s="59">
        <f>SUM(D38:D43)</f>
        <v>0</v>
      </c>
      <c r="E37" s="114"/>
    </row>
    <row r="38" spans="1:5" x14ac:dyDescent="0.3">
      <c r="A38" s="17" t="s">
        <v>341</v>
      </c>
      <c r="B38" s="17" t="s">
        <v>345</v>
      </c>
      <c r="C38" s="27"/>
      <c r="D38" s="27"/>
      <c r="E38" s="114"/>
    </row>
    <row r="39" spans="1:5" x14ac:dyDescent="0.3">
      <c r="A39" s="17" t="s">
        <v>342</v>
      </c>
      <c r="B39" s="17" t="s">
        <v>346</v>
      </c>
      <c r="C39" s="27"/>
      <c r="D39" s="27"/>
      <c r="E39" s="114"/>
    </row>
    <row r="40" spans="1:5" x14ac:dyDescent="0.3">
      <c r="A40" s="17" t="s">
        <v>343</v>
      </c>
      <c r="B40" s="17" t="s">
        <v>349</v>
      </c>
      <c r="C40" s="27"/>
      <c r="D40" s="28"/>
      <c r="E40" s="114"/>
    </row>
    <row r="41" spans="1:5" x14ac:dyDescent="0.3">
      <c r="A41" s="17" t="s">
        <v>348</v>
      </c>
      <c r="B41" s="17" t="s">
        <v>350</v>
      </c>
      <c r="C41" s="27"/>
      <c r="D41" s="28"/>
      <c r="E41" s="114"/>
    </row>
    <row r="42" spans="1:5" x14ac:dyDescent="0.3">
      <c r="A42" s="17" t="s">
        <v>351</v>
      </c>
      <c r="B42" s="17" t="s">
        <v>462</v>
      </c>
      <c r="C42" s="27"/>
      <c r="D42" s="28"/>
      <c r="E42" s="114"/>
    </row>
    <row r="43" spans="1:5" x14ac:dyDescent="0.3">
      <c r="A43" s="17" t="s">
        <v>463</v>
      </c>
      <c r="B43" s="17" t="s">
        <v>347</v>
      </c>
      <c r="C43" s="27"/>
      <c r="D43" s="28"/>
      <c r="E43" s="114"/>
    </row>
    <row r="44" spans="1:5" ht="30" x14ac:dyDescent="0.3">
      <c r="A44" s="16" t="s">
        <v>40</v>
      </c>
      <c r="B44" s="16" t="s">
        <v>28</v>
      </c>
      <c r="C44" s="27">
        <v>8388</v>
      </c>
      <c r="D44" s="28">
        <v>8388</v>
      </c>
      <c r="E44" s="114"/>
    </row>
    <row r="45" spans="1:5" x14ac:dyDescent="0.3">
      <c r="A45" s="16" t="s">
        <v>41</v>
      </c>
      <c r="B45" s="16" t="s">
        <v>24</v>
      </c>
      <c r="C45" s="27"/>
      <c r="D45" s="28"/>
      <c r="E45" s="114"/>
    </row>
    <row r="46" spans="1:5" x14ac:dyDescent="0.3">
      <c r="A46" s="16" t="s">
        <v>42</v>
      </c>
      <c r="B46" s="16" t="s">
        <v>25</v>
      </c>
      <c r="C46" s="27">
        <v>1000</v>
      </c>
      <c r="D46" s="28">
        <v>1000</v>
      </c>
      <c r="E46" s="114"/>
    </row>
    <row r="47" spans="1:5" x14ac:dyDescent="0.3">
      <c r="A47" s="16" t="s">
        <v>43</v>
      </c>
      <c r="B47" s="16" t="s">
        <v>26</v>
      </c>
      <c r="C47" s="27">
        <v>160</v>
      </c>
      <c r="D47" s="28">
        <v>160</v>
      </c>
      <c r="E47" s="114"/>
    </row>
    <row r="48" spans="1:5" x14ac:dyDescent="0.3">
      <c r="A48" s="16" t="s">
        <v>44</v>
      </c>
      <c r="B48" s="16" t="s">
        <v>291</v>
      </c>
      <c r="C48" s="59">
        <f>SUM(C49:C51)</f>
        <v>23734.080000000002</v>
      </c>
      <c r="D48" s="59">
        <f>SUM(D49:D51)</f>
        <v>23734.080000000002</v>
      </c>
      <c r="E48" s="114"/>
    </row>
    <row r="49" spans="1:5" x14ac:dyDescent="0.3">
      <c r="A49" s="73" t="s">
        <v>357</v>
      </c>
      <c r="B49" s="73" t="s">
        <v>360</v>
      </c>
      <c r="C49" s="28">
        <v>23734.080000000002</v>
      </c>
      <c r="D49" s="28">
        <v>23734.080000000002</v>
      </c>
      <c r="E49" s="114"/>
    </row>
    <row r="50" spans="1:5" x14ac:dyDescent="0.3">
      <c r="A50" s="73" t="s">
        <v>358</v>
      </c>
      <c r="B50" s="73" t="s">
        <v>359</v>
      </c>
      <c r="C50" s="27"/>
      <c r="D50" s="28"/>
      <c r="E50" s="114"/>
    </row>
    <row r="51" spans="1:5" x14ac:dyDescent="0.3">
      <c r="A51" s="73" t="s">
        <v>361</v>
      </c>
      <c r="B51" s="73" t="s">
        <v>362</v>
      </c>
      <c r="C51" s="27"/>
      <c r="D51" s="28"/>
      <c r="E51" s="114"/>
    </row>
    <row r="52" spans="1:5" ht="26.25" customHeight="1" x14ac:dyDescent="0.3">
      <c r="A52" s="16" t="s">
        <v>45</v>
      </c>
      <c r="B52" s="16" t="s">
        <v>29</v>
      </c>
      <c r="C52" s="27"/>
      <c r="D52" s="28"/>
      <c r="E52" s="114"/>
    </row>
    <row r="53" spans="1:5" x14ac:dyDescent="0.3">
      <c r="A53" s="16" t="s">
        <v>46</v>
      </c>
      <c r="B53" s="16" t="s">
        <v>6</v>
      </c>
      <c r="C53" s="27">
        <v>542.96</v>
      </c>
      <c r="D53" s="28">
        <v>542.96</v>
      </c>
      <c r="E53" s="114"/>
    </row>
    <row r="54" spans="1:5" ht="30" x14ac:dyDescent="0.3">
      <c r="A54" s="14">
        <v>1.3</v>
      </c>
      <c r="B54" s="63" t="s">
        <v>392</v>
      </c>
      <c r="C54" s="60">
        <f>SUM(C55:C56)</f>
        <v>0</v>
      </c>
      <c r="D54" s="60">
        <f>SUM(D55:D56)</f>
        <v>0</v>
      </c>
      <c r="E54" s="114"/>
    </row>
    <row r="55" spans="1:5" ht="30" x14ac:dyDescent="0.3">
      <c r="A55" s="16" t="s">
        <v>50</v>
      </c>
      <c r="B55" s="16" t="s">
        <v>48</v>
      </c>
      <c r="C55" s="27"/>
      <c r="D55" s="28"/>
      <c r="E55" s="114"/>
    </row>
    <row r="56" spans="1:5" x14ac:dyDescent="0.3">
      <c r="A56" s="16" t="s">
        <v>51</v>
      </c>
      <c r="B56" s="16" t="s">
        <v>47</v>
      </c>
      <c r="C56" s="27"/>
      <c r="D56" s="28"/>
      <c r="E56" s="114"/>
    </row>
    <row r="57" spans="1:5" x14ac:dyDescent="0.3">
      <c r="A57" s="14">
        <v>1.4</v>
      </c>
      <c r="B57" s="14" t="s">
        <v>394</v>
      </c>
      <c r="C57" s="27"/>
      <c r="D57" s="28"/>
      <c r="E57" s="114"/>
    </row>
    <row r="58" spans="1:5" x14ac:dyDescent="0.3">
      <c r="A58" s="14">
        <v>1.5</v>
      </c>
      <c r="B58" s="14" t="s">
        <v>7</v>
      </c>
      <c r="C58" s="31"/>
      <c r="D58" s="33"/>
      <c r="E58" s="114"/>
    </row>
    <row r="59" spans="1:5" x14ac:dyDescent="0.3">
      <c r="A59" s="14">
        <v>1.6</v>
      </c>
      <c r="B59" s="38" t="s">
        <v>8</v>
      </c>
      <c r="C59" s="60">
        <f>SUM(C60:C64)</f>
        <v>1020.8199999999999</v>
      </c>
      <c r="D59" s="60">
        <f>SUM(D60:D64)</f>
        <v>1020.8199999999999</v>
      </c>
      <c r="E59" s="114"/>
    </row>
    <row r="60" spans="1:5" x14ac:dyDescent="0.3">
      <c r="A60" s="16" t="s">
        <v>292</v>
      </c>
      <c r="B60" s="39" t="s">
        <v>52</v>
      </c>
      <c r="C60" s="31">
        <v>760.81999999999994</v>
      </c>
      <c r="D60" s="33">
        <v>760.81999999999994</v>
      </c>
      <c r="E60" s="114"/>
    </row>
    <row r="61" spans="1:5" ht="30" x14ac:dyDescent="0.3">
      <c r="A61" s="16" t="s">
        <v>293</v>
      </c>
      <c r="B61" s="39" t="s">
        <v>54</v>
      </c>
      <c r="C61" s="31"/>
      <c r="D61" s="33"/>
      <c r="E61" s="114"/>
    </row>
    <row r="62" spans="1:5" x14ac:dyDescent="0.3">
      <c r="A62" s="16" t="s">
        <v>294</v>
      </c>
      <c r="B62" s="39" t="s">
        <v>53</v>
      </c>
      <c r="C62" s="33"/>
      <c r="D62" s="33"/>
      <c r="E62" s="114"/>
    </row>
    <row r="63" spans="1:5" x14ac:dyDescent="0.3">
      <c r="A63" s="16" t="s">
        <v>295</v>
      </c>
      <c r="B63" s="39" t="s">
        <v>27</v>
      </c>
      <c r="C63" s="33">
        <v>260</v>
      </c>
      <c r="D63" s="33">
        <v>260</v>
      </c>
      <c r="E63" s="114"/>
    </row>
    <row r="64" spans="1:5" x14ac:dyDescent="0.3">
      <c r="A64" s="16" t="s">
        <v>323</v>
      </c>
      <c r="B64" s="166" t="s">
        <v>324</v>
      </c>
      <c r="C64" s="31"/>
      <c r="D64" s="31"/>
      <c r="E64" s="114"/>
    </row>
    <row r="65" spans="1:9" x14ac:dyDescent="0.3">
      <c r="A65" s="13">
        <v>2</v>
      </c>
      <c r="B65" s="40" t="s">
        <v>106</v>
      </c>
      <c r="C65" s="219"/>
      <c r="D65" s="92">
        <f>SUM(D66:D71)</f>
        <v>0</v>
      </c>
      <c r="E65" s="114"/>
    </row>
    <row r="66" spans="1:9" x14ac:dyDescent="0.3">
      <c r="A66" s="15">
        <v>2.1</v>
      </c>
      <c r="B66" s="41" t="s">
        <v>100</v>
      </c>
      <c r="C66" s="219"/>
      <c r="D66" s="35"/>
      <c r="E66" s="114"/>
    </row>
    <row r="67" spans="1:9" x14ac:dyDescent="0.3">
      <c r="A67" s="15">
        <v>2.2000000000000002</v>
      </c>
      <c r="B67" s="41" t="s">
        <v>104</v>
      </c>
      <c r="C67" s="221"/>
      <c r="D67" s="36"/>
      <c r="E67" s="114"/>
    </row>
    <row r="68" spans="1:9" x14ac:dyDescent="0.3">
      <c r="A68" s="15">
        <v>2.2999999999999998</v>
      </c>
      <c r="B68" s="41" t="s">
        <v>103</v>
      </c>
      <c r="C68" s="221"/>
      <c r="D68" s="36"/>
      <c r="E68" s="114"/>
    </row>
    <row r="69" spans="1:9" x14ac:dyDescent="0.3">
      <c r="A69" s="15">
        <v>2.4</v>
      </c>
      <c r="B69" s="41" t="s">
        <v>105</v>
      </c>
      <c r="C69" s="221"/>
      <c r="D69" s="36"/>
      <c r="E69" s="114"/>
    </row>
    <row r="70" spans="1:9" x14ac:dyDescent="0.3">
      <c r="A70" s="15">
        <v>2.5</v>
      </c>
      <c r="B70" s="41" t="s">
        <v>101</v>
      </c>
      <c r="C70" s="221"/>
      <c r="D70" s="36"/>
      <c r="E70" s="114"/>
    </row>
    <row r="71" spans="1:9" x14ac:dyDescent="0.3">
      <c r="A71" s="15">
        <v>2.6</v>
      </c>
      <c r="B71" s="41" t="s">
        <v>102</v>
      </c>
      <c r="C71" s="221"/>
      <c r="D71" s="36"/>
      <c r="E71" s="114"/>
    </row>
    <row r="72" spans="1:9" s="2" customFormat="1" x14ac:dyDescent="0.3">
      <c r="A72" s="13">
        <v>3</v>
      </c>
      <c r="B72" s="217" t="s">
        <v>417</v>
      </c>
      <c r="C72" s="220"/>
      <c r="D72" s="218"/>
      <c r="E72" s="81"/>
    </row>
    <row r="73" spans="1:9" s="2" customFormat="1" x14ac:dyDescent="0.3">
      <c r="A73" s="13">
        <v>4</v>
      </c>
      <c r="B73" s="13" t="s">
        <v>247</v>
      </c>
      <c r="C73" s="220">
        <f>SUM(C74:C75)</f>
        <v>0</v>
      </c>
      <c r="D73" s="61">
        <f>SUM(D74:D75)</f>
        <v>0</v>
      </c>
      <c r="E73" s="81"/>
    </row>
    <row r="74" spans="1:9" s="2" customFormat="1" x14ac:dyDescent="0.3">
      <c r="A74" s="15">
        <v>4.0999999999999996</v>
      </c>
      <c r="B74" s="15" t="s">
        <v>248</v>
      </c>
      <c r="C74" s="8"/>
      <c r="D74" s="8"/>
      <c r="E74" s="81"/>
    </row>
    <row r="75" spans="1:9" s="2" customFormat="1" x14ac:dyDescent="0.3">
      <c r="A75" s="15">
        <v>4.2</v>
      </c>
      <c r="B75" s="15" t="s">
        <v>249</v>
      </c>
      <c r="C75" s="8"/>
      <c r="D75" s="8"/>
      <c r="E75" s="81"/>
    </row>
    <row r="76" spans="1:9" s="2" customFormat="1" x14ac:dyDescent="0.3">
      <c r="A76" s="13">
        <v>5</v>
      </c>
      <c r="B76" s="215" t="s">
        <v>274</v>
      </c>
      <c r="C76" s="8"/>
      <c r="D76" s="61"/>
      <c r="E76" s="81"/>
    </row>
    <row r="77" spans="1:9" s="2" customFormat="1" x14ac:dyDescent="0.3">
      <c r="A77" s="312"/>
      <c r="B77" s="312"/>
      <c r="C77" s="12"/>
      <c r="D77" s="12"/>
      <c r="E77" s="81"/>
    </row>
    <row r="78" spans="1:9" s="2" customFormat="1" x14ac:dyDescent="0.3">
      <c r="A78" s="489" t="s">
        <v>464</v>
      </c>
      <c r="B78" s="489"/>
      <c r="C78" s="489"/>
      <c r="D78" s="489"/>
      <c r="E78" s="81"/>
    </row>
    <row r="79" spans="1:9" s="2" customFormat="1" x14ac:dyDescent="0.3">
      <c r="A79" s="312"/>
      <c r="B79" s="312"/>
      <c r="C79" s="12"/>
      <c r="D79" s="12"/>
      <c r="E79" s="81"/>
    </row>
    <row r="80" spans="1:9" s="23" customFormat="1" ht="12.75" x14ac:dyDescent="0.2">
      <c r="F80" s="399"/>
      <c r="G80" s="399"/>
      <c r="H80" s="399"/>
      <c r="I80" s="399"/>
    </row>
    <row r="81" spans="1:9" s="2" customFormat="1" x14ac:dyDescent="0.3">
      <c r="A81" s="49" t="s">
        <v>107</v>
      </c>
      <c r="E81" s="383"/>
    </row>
    <row r="82" spans="1:9" s="2" customFormat="1" x14ac:dyDescent="0.3">
      <c r="E82"/>
      <c r="F82" s="400"/>
      <c r="G82" s="400"/>
      <c r="H82" s="400"/>
      <c r="I82" s="400"/>
    </row>
    <row r="83" spans="1:9" s="2" customFormat="1" x14ac:dyDescent="0.3">
      <c r="D83" s="12"/>
      <c r="E83"/>
      <c r="F83" s="400"/>
      <c r="G83" s="400"/>
      <c r="H83" s="400"/>
      <c r="I83" s="400"/>
    </row>
    <row r="84" spans="1:9" s="2" customFormat="1" x14ac:dyDescent="0.3">
      <c r="A84"/>
      <c r="B84" s="37" t="s">
        <v>465</v>
      </c>
      <c r="D84" s="12"/>
      <c r="E84"/>
      <c r="F84" s="400"/>
      <c r="G84" s="400"/>
      <c r="H84" s="400"/>
      <c r="I84" s="400"/>
    </row>
    <row r="85" spans="1:9" s="2" customFormat="1" x14ac:dyDescent="0.3">
      <c r="A85"/>
      <c r="B85" s="498" t="s">
        <v>466</v>
      </c>
      <c r="C85" s="498"/>
      <c r="D85" s="498"/>
      <c r="E85"/>
      <c r="F85" s="400"/>
      <c r="G85" s="400"/>
      <c r="H85" s="400"/>
      <c r="I85" s="400"/>
    </row>
    <row r="86" spans="1:9" customFormat="1" ht="12.75" x14ac:dyDescent="0.2">
      <c r="B86" s="46" t="s">
        <v>467</v>
      </c>
      <c r="F86" s="400"/>
      <c r="G86" s="400"/>
      <c r="H86" s="400"/>
      <c r="I86" s="400"/>
    </row>
    <row r="87" spans="1:9" s="2" customFormat="1" x14ac:dyDescent="0.3">
      <c r="A87" s="11"/>
      <c r="B87" s="498" t="s">
        <v>468</v>
      </c>
      <c r="C87" s="498"/>
      <c r="D87" s="498"/>
    </row>
    <row r="88" spans="1:9" s="23" customFormat="1" ht="12.75" x14ac:dyDescent="0.2">
      <c r="F88" s="399"/>
      <c r="G88" s="399"/>
      <c r="H88" s="399"/>
      <c r="I88" s="399"/>
    </row>
    <row r="89" spans="1:9" s="23" customFormat="1" ht="12.75" x14ac:dyDescent="0.2">
      <c r="F89" s="399"/>
      <c r="G89" s="399"/>
      <c r="H89" s="399"/>
      <c r="I89" s="399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80" zoomScaleNormal="100" zoomScaleSheetLayoutView="80" workbookViewId="0">
      <selection activeCell="B21" sqref="B21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50" t="s">
        <v>320</v>
      </c>
      <c r="B1" s="53"/>
      <c r="C1" s="486" t="s">
        <v>109</v>
      </c>
      <c r="D1" s="486"/>
      <c r="E1" s="67"/>
    </row>
    <row r="2" spans="1:5" s="6" customFormat="1" x14ac:dyDescent="0.3">
      <c r="A2" s="50" t="s">
        <v>314</v>
      </c>
      <c r="B2" s="53"/>
      <c r="C2" s="484" t="str">
        <f>'ფორმა N1'!L2</f>
        <v>01/01/2019-12/31/2019</v>
      </c>
      <c r="D2" s="484"/>
      <c r="E2" s="67"/>
    </row>
    <row r="3" spans="1:5" s="6" customFormat="1" x14ac:dyDescent="0.3">
      <c r="A3" s="52" t="s">
        <v>140</v>
      </c>
      <c r="B3" s="50"/>
      <c r="C3" s="124"/>
      <c r="D3" s="124"/>
      <c r="E3" s="67"/>
    </row>
    <row r="4" spans="1:5" s="6" customFormat="1" x14ac:dyDescent="0.3">
      <c r="A4" s="52"/>
      <c r="B4" s="52"/>
      <c r="C4" s="124"/>
      <c r="D4" s="124"/>
      <c r="E4" s="67"/>
    </row>
    <row r="5" spans="1:5" x14ac:dyDescent="0.3">
      <c r="A5" s="53" t="str">
        <f>'ფორმა N2'!A4</f>
        <v>ანგარიშვალდებული პირის დასახელება:</v>
      </c>
      <c r="B5" s="53"/>
      <c r="C5" s="52"/>
      <c r="D5" s="52"/>
      <c r="E5" s="68"/>
    </row>
    <row r="6" spans="1:5" x14ac:dyDescent="0.3">
      <c r="A6" s="381" t="str">
        <f>'ფორმა N1'!A5</f>
        <v>მპგ „საქართველოს ქრისტიან-კონსერვატიული პარტია“</v>
      </c>
      <c r="B6" s="56"/>
      <c r="C6" s="57"/>
      <c r="D6" s="57"/>
      <c r="E6" s="68"/>
    </row>
    <row r="7" spans="1:5" x14ac:dyDescent="0.3">
      <c r="A7" s="53"/>
      <c r="B7" s="53"/>
      <c r="C7" s="52"/>
      <c r="D7" s="52"/>
      <c r="E7" s="68"/>
    </row>
    <row r="8" spans="1:5" s="6" customFormat="1" x14ac:dyDescent="0.3">
      <c r="A8" s="123"/>
      <c r="B8" s="123"/>
      <c r="C8" s="54"/>
      <c r="D8" s="54"/>
      <c r="E8" s="67"/>
    </row>
    <row r="9" spans="1:5" s="6" customFormat="1" ht="30" x14ac:dyDescent="0.3">
      <c r="A9" s="65" t="s">
        <v>64</v>
      </c>
      <c r="B9" s="65" t="s">
        <v>319</v>
      </c>
      <c r="C9" s="55" t="s">
        <v>10</v>
      </c>
      <c r="D9" s="55" t="s">
        <v>9</v>
      </c>
      <c r="E9" s="67"/>
    </row>
    <row r="10" spans="1:5" s="9" customFormat="1" ht="18" x14ac:dyDescent="0.2">
      <c r="A10" s="74" t="s">
        <v>315</v>
      </c>
      <c r="B10" s="74" t="s">
        <v>514</v>
      </c>
      <c r="C10" s="4">
        <v>100</v>
      </c>
      <c r="D10" s="4">
        <v>100</v>
      </c>
      <c r="E10" s="69"/>
    </row>
    <row r="11" spans="1:5" s="10" customFormat="1" x14ac:dyDescent="0.2">
      <c r="A11" s="74" t="s">
        <v>316</v>
      </c>
      <c r="B11" s="74" t="s">
        <v>515</v>
      </c>
      <c r="C11" s="4">
        <v>160</v>
      </c>
      <c r="D11" s="4">
        <v>160</v>
      </c>
      <c r="E11" s="70"/>
    </row>
    <row r="12" spans="1:5" s="3" customFormat="1" x14ac:dyDescent="0.2">
      <c r="A12" s="64"/>
      <c r="B12" s="64"/>
      <c r="C12" s="4"/>
      <c r="D12" s="4"/>
      <c r="E12" s="71"/>
    </row>
    <row r="13" spans="1:5" x14ac:dyDescent="0.3">
      <c r="A13" s="75"/>
      <c r="B13" s="75" t="s">
        <v>321</v>
      </c>
      <c r="C13" s="62">
        <f>SUM(C10:C12)</f>
        <v>260</v>
      </c>
      <c r="D13" s="62">
        <f>SUM(D10:D12)</f>
        <v>260</v>
      </c>
      <c r="E13" s="72"/>
    </row>
    <row r="14" spans="1:5" x14ac:dyDescent="0.3">
      <c r="A14" s="37"/>
      <c r="B14" s="37"/>
    </row>
    <row r="15" spans="1:5" x14ac:dyDescent="0.3">
      <c r="A15" s="2" t="s">
        <v>401</v>
      </c>
      <c r="E15" s="5"/>
    </row>
    <row r="16" spans="1:5" x14ac:dyDescent="0.3">
      <c r="A16" s="2" t="s">
        <v>396</v>
      </c>
    </row>
    <row r="17" spans="1:9" x14ac:dyDescent="0.3">
      <c r="A17" s="165" t="s">
        <v>397</v>
      </c>
    </row>
    <row r="18" spans="1:9" x14ac:dyDescent="0.3">
      <c r="A18" s="165"/>
    </row>
    <row r="19" spans="1:9" x14ac:dyDescent="0.3">
      <c r="A19" s="165" t="s">
        <v>338</v>
      </c>
    </row>
    <row r="20" spans="1:9" s="23" customFormat="1" ht="12.75" x14ac:dyDescent="0.2"/>
    <row r="21" spans="1:9" x14ac:dyDescent="0.3">
      <c r="A21" s="49" t="s">
        <v>107</v>
      </c>
      <c r="E21" s="5"/>
    </row>
    <row r="22" spans="1:9" x14ac:dyDescent="0.3">
      <c r="E22"/>
      <c r="F22"/>
      <c r="G22"/>
      <c r="H22"/>
      <c r="I22"/>
    </row>
    <row r="23" spans="1:9" x14ac:dyDescent="0.3">
      <c r="D23" s="12"/>
      <c r="E23"/>
      <c r="F23"/>
      <c r="G23"/>
      <c r="H23"/>
      <c r="I23"/>
    </row>
    <row r="24" spans="1:9" x14ac:dyDescent="0.3">
      <c r="A24" s="49"/>
      <c r="B24" s="49" t="s">
        <v>266</v>
      </c>
      <c r="D24" s="12"/>
      <c r="E24"/>
      <c r="F24"/>
      <c r="G24"/>
      <c r="H24"/>
      <c r="I24"/>
    </row>
    <row r="25" spans="1:9" x14ac:dyDescent="0.3">
      <c r="B25" s="2" t="s">
        <v>265</v>
      </c>
      <c r="D25" s="12"/>
      <c r="E25"/>
      <c r="F25"/>
      <c r="G25"/>
      <c r="H25"/>
      <c r="I25"/>
    </row>
    <row r="26" spans="1:9" customFormat="1" ht="12.75" x14ac:dyDescent="0.2">
      <c r="A26" s="46"/>
      <c r="B26" s="46" t="s">
        <v>139</v>
      </c>
    </row>
    <row r="27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4"/>
  <sheetViews>
    <sheetView tabSelected="1" view="pageBreakPreview" topLeftCell="A385" zoomScale="80" zoomScaleSheetLayoutView="80" workbookViewId="0">
      <selection activeCell="G417" sqref="G417"/>
    </sheetView>
  </sheetViews>
  <sheetFormatPr defaultRowHeight="12.75" x14ac:dyDescent="0.2"/>
  <cols>
    <col min="1" max="1" width="6.7109375" style="149" customWidth="1"/>
    <col min="2" max="2" width="20.85546875" style="149" customWidth="1"/>
    <col min="3" max="3" width="26" style="149" customWidth="1"/>
    <col min="4" max="4" width="17" style="149" customWidth="1"/>
    <col min="5" max="5" width="33" style="149" customWidth="1"/>
    <col min="6" max="6" width="14.7109375" style="149" customWidth="1"/>
    <col min="7" max="7" width="15.5703125" style="149" customWidth="1"/>
    <col min="8" max="8" width="14.7109375" style="149" customWidth="1"/>
    <col min="9" max="9" width="29.7109375" style="149" customWidth="1"/>
    <col min="10" max="10" width="0" style="149" hidden="1" customWidth="1"/>
    <col min="11" max="16384" width="9.140625" style="149"/>
  </cols>
  <sheetData>
    <row r="1" spans="1:11" ht="15" x14ac:dyDescent="0.3">
      <c r="A1" s="50" t="s">
        <v>439</v>
      </c>
      <c r="B1" s="50"/>
      <c r="C1" s="53"/>
      <c r="D1" s="53"/>
      <c r="E1" s="53"/>
      <c r="F1" s="53"/>
      <c r="G1" s="384"/>
      <c r="H1" s="384"/>
      <c r="I1" s="486" t="s">
        <v>109</v>
      </c>
      <c r="J1" s="486"/>
    </row>
    <row r="2" spans="1:11" ht="15" x14ac:dyDescent="0.3">
      <c r="A2" s="52" t="s">
        <v>140</v>
      </c>
      <c r="B2" s="50"/>
      <c r="C2" s="53"/>
      <c r="D2" s="53"/>
      <c r="E2" s="53"/>
      <c r="F2" s="53"/>
      <c r="G2" s="384"/>
      <c r="H2" s="384"/>
      <c r="I2" s="484" t="str">
        <f>'ფორმა N1'!L2</f>
        <v>01/01/2019-12/31/2019</v>
      </c>
      <c r="J2" s="484"/>
    </row>
    <row r="3" spans="1:11" ht="15" x14ac:dyDescent="0.3">
      <c r="A3" s="52"/>
      <c r="B3" s="52"/>
      <c r="C3" s="50"/>
      <c r="D3" s="50"/>
      <c r="E3" s="50"/>
      <c r="F3" s="50"/>
      <c r="G3" s="384"/>
      <c r="H3" s="384"/>
      <c r="I3" s="384"/>
    </row>
    <row r="4" spans="1:11" ht="15" x14ac:dyDescent="0.3">
      <c r="A4" s="53" t="s">
        <v>269</v>
      </c>
      <c r="B4" s="53"/>
      <c r="C4" s="53"/>
      <c r="D4" s="53"/>
      <c r="E4" s="53"/>
      <c r="F4" s="53"/>
      <c r="G4" s="52"/>
      <c r="H4" s="52"/>
      <c r="I4" s="52"/>
    </row>
    <row r="5" spans="1:11" ht="15" x14ac:dyDescent="0.3">
      <c r="A5" s="56" t="str">
        <f>'[1]ფორმა N1'!A5</f>
        <v>მპგ „საქართველოს ქრისტიან-კონსერვატიული პარტია“</v>
      </c>
      <c r="B5" s="56"/>
      <c r="C5" s="56"/>
      <c r="D5" s="56"/>
      <c r="E5" s="56"/>
      <c r="F5" s="56"/>
      <c r="G5" s="57"/>
      <c r="H5" s="57"/>
      <c r="I5" s="57"/>
    </row>
    <row r="6" spans="1:11" ht="15" x14ac:dyDescent="0.3">
      <c r="A6" s="53"/>
      <c r="B6" s="53"/>
      <c r="C6" s="53"/>
      <c r="D6" s="53"/>
      <c r="E6" s="53"/>
      <c r="F6" s="53"/>
      <c r="G6" s="52"/>
      <c r="H6" s="52"/>
      <c r="I6" s="52"/>
    </row>
    <row r="7" spans="1:11" ht="15" x14ac:dyDescent="0.2">
      <c r="A7" s="382"/>
      <c r="B7" s="382"/>
      <c r="C7" s="382"/>
      <c r="D7" s="382"/>
      <c r="E7" s="382"/>
      <c r="F7" s="382"/>
      <c r="G7" s="54"/>
      <c r="H7" s="54"/>
      <c r="I7" s="54"/>
    </row>
    <row r="8" spans="1:11" ht="45" x14ac:dyDescent="0.2">
      <c r="A8" s="66" t="s">
        <v>64</v>
      </c>
      <c r="B8" s="66" t="s">
        <v>326</v>
      </c>
      <c r="C8" s="66" t="s">
        <v>327</v>
      </c>
      <c r="D8" s="66" t="s">
        <v>227</v>
      </c>
      <c r="E8" s="66" t="s">
        <v>331</v>
      </c>
      <c r="F8" s="66" t="s">
        <v>335</v>
      </c>
      <c r="G8" s="55" t="s">
        <v>10</v>
      </c>
      <c r="H8" s="55" t="s">
        <v>9</v>
      </c>
      <c r="I8" s="55" t="s">
        <v>376</v>
      </c>
      <c r="J8" s="180" t="s">
        <v>334</v>
      </c>
    </row>
    <row r="9" spans="1:11" ht="15" x14ac:dyDescent="0.2">
      <c r="A9" s="74">
        <v>1</v>
      </c>
      <c r="B9" s="401" t="s">
        <v>516</v>
      </c>
      <c r="C9" s="401" t="s">
        <v>517</v>
      </c>
      <c r="D9" s="401" t="s">
        <v>518</v>
      </c>
      <c r="E9" s="401" t="s">
        <v>519</v>
      </c>
      <c r="F9" s="74" t="s">
        <v>334</v>
      </c>
      <c r="G9" s="4">
        <v>10200</v>
      </c>
      <c r="H9" s="4">
        <v>10200</v>
      </c>
      <c r="I9" s="4">
        <v>1960</v>
      </c>
      <c r="J9" s="180"/>
      <c r="K9" s="402"/>
    </row>
    <row r="10" spans="1:11" ht="15" x14ac:dyDescent="0.2">
      <c r="A10" s="74">
        <v>2</v>
      </c>
      <c r="B10" s="401" t="s">
        <v>520</v>
      </c>
      <c r="C10" s="401" t="s">
        <v>521</v>
      </c>
      <c r="D10" s="401" t="s">
        <v>522</v>
      </c>
      <c r="E10" s="401" t="s">
        <v>523</v>
      </c>
      <c r="F10" s="74" t="s">
        <v>334</v>
      </c>
      <c r="G10" s="4">
        <v>2550</v>
      </c>
      <c r="H10" s="4">
        <v>2550</v>
      </c>
      <c r="I10" s="4">
        <v>490</v>
      </c>
      <c r="J10" s="180"/>
      <c r="K10" s="402"/>
    </row>
    <row r="11" spans="1:11" ht="15" x14ac:dyDescent="0.2">
      <c r="A11" s="74">
        <v>3</v>
      </c>
      <c r="B11" s="401" t="s">
        <v>524</v>
      </c>
      <c r="C11" s="401" t="s">
        <v>525</v>
      </c>
      <c r="D11" s="401" t="s">
        <v>526</v>
      </c>
      <c r="E11" s="401" t="s">
        <v>527</v>
      </c>
      <c r="F11" s="74" t="s">
        <v>334</v>
      </c>
      <c r="G11" s="4">
        <v>2550</v>
      </c>
      <c r="H11" s="4">
        <v>2550</v>
      </c>
      <c r="I11" s="4">
        <v>490</v>
      </c>
      <c r="J11" s="180"/>
      <c r="K11" s="402"/>
    </row>
    <row r="12" spans="1:11" ht="15" x14ac:dyDescent="0.2">
      <c r="A12" s="74">
        <v>4</v>
      </c>
      <c r="B12" s="401" t="s">
        <v>528</v>
      </c>
      <c r="C12" s="401" t="s">
        <v>529</v>
      </c>
      <c r="D12" s="401" t="s">
        <v>530</v>
      </c>
      <c r="E12" s="401" t="s">
        <v>527</v>
      </c>
      <c r="F12" s="74" t="s">
        <v>334</v>
      </c>
      <c r="G12" s="4">
        <v>2550</v>
      </c>
      <c r="H12" s="4">
        <v>2550</v>
      </c>
      <c r="I12" s="4">
        <v>490</v>
      </c>
      <c r="J12" s="180"/>
      <c r="K12" s="402"/>
    </row>
    <row r="13" spans="1:11" ht="15" x14ac:dyDescent="0.2">
      <c r="A13" s="74">
        <v>5</v>
      </c>
      <c r="B13" s="401" t="s">
        <v>531</v>
      </c>
      <c r="C13" s="401" t="s">
        <v>532</v>
      </c>
      <c r="D13" s="401" t="s">
        <v>533</v>
      </c>
      <c r="E13" s="401" t="s">
        <v>527</v>
      </c>
      <c r="F13" s="74" t="s">
        <v>334</v>
      </c>
      <c r="G13" s="4">
        <v>5100</v>
      </c>
      <c r="H13" s="4">
        <v>5100</v>
      </c>
      <c r="I13" s="4">
        <v>980</v>
      </c>
      <c r="J13" s="180"/>
      <c r="K13" s="402"/>
    </row>
    <row r="14" spans="1:11" ht="15" x14ac:dyDescent="0.2">
      <c r="A14" s="74">
        <v>6</v>
      </c>
      <c r="B14" s="401" t="s">
        <v>534</v>
      </c>
      <c r="C14" s="401" t="s">
        <v>535</v>
      </c>
      <c r="D14" s="401" t="s">
        <v>536</v>
      </c>
      <c r="E14" s="401" t="s">
        <v>537</v>
      </c>
      <c r="F14" s="74" t="s">
        <v>334</v>
      </c>
      <c r="G14" s="4">
        <v>1275</v>
      </c>
      <c r="H14" s="4">
        <v>1275</v>
      </c>
      <c r="I14" s="4">
        <v>245</v>
      </c>
      <c r="J14" s="180"/>
      <c r="K14" s="402"/>
    </row>
    <row r="15" spans="1:11" ht="15" x14ac:dyDescent="0.2">
      <c r="A15" s="74">
        <v>7</v>
      </c>
      <c r="B15" s="401" t="s">
        <v>538</v>
      </c>
      <c r="C15" s="401" t="s">
        <v>539</v>
      </c>
      <c r="D15" s="401" t="s">
        <v>540</v>
      </c>
      <c r="E15" s="401" t="s">
        <v>541</v>
      </c>
      <c r="F15" s="74" t="s">
        <v>334</v>
      </c>
      <c r="G15" s="4">
        <v>1785</v>
      </c>
      <c r="H15" s="4">
        <v>1785</v>
      </c>
      <c r="I15" s="4">
        <v>343</v>
      </c>
      <c r="J15" s="180"/>
      <c r="K15" s="402"/>
    </row>
    <row r="16" spans="1:11" ht="30" x14ac:dyDescent="0.2">
      <c r="A16" s="74">
        <v>8</v>
      </c>
      <c r="B16" s="401" t="s">
        <v>542</v>
      </c>
      <c r="C16" s="401" t="s">
        <v>543</v>
      </c>
      <c r="D16" s="401" t="s">
        <v>544</v>
      </c>
      <c r="E16" s="401" t="s">
        <v>545</v>
      </c>
      <c r="F16" s="74" t="s">
        <v>334</v>
      </c>
      <c r="G16" s="4">
        <v>2040</v>
      </c>
      <c r="H16" s="4">
        <v>2040</v>
      </c>
      <c r="I16" s="4">
        <v>392</v>
      </c>
      <c r="J16" s="180"/>
      <c r="K16" s="402"/>
    </row>
    <row r="17" spans="1:11" ht="30" x14ac:dyDescent="0.2">
      <c r="A17" s="74">
        <v>9</v>
      </c>
      <c r="B17" s="401" t="s">
        <v>531</v>
      </c>
      <c r="C17" s="401" t="s">
        <v>546</v>
      </c>
      <c r="D17" s="401" t="s">
        <v>547</v>
      </c>
      <c r="E17" s="401" t="s">
        <v>545</v>
      </c>
      <c r="F17" s="74" t="s">
        <v>334</v>
      </c>
      <c r="G17" s="4">
        <v>2040</v>
      </c>
      <c r="H17" s="4">
        <v>2040</v>
      </c>
      <c r="I17" s="4">
        <v>392</v>
      </c>
      <c r="J17" s="180"/>
      <c r="K17" s="402"/>
    </row>
    <row r="18" spans="1:11" ht="15" x14ac:dyDescent="0.2">
      <c r="A18" s="74">
        <v>10</v>
      </c>
      <c r="B18" s="401" t="s">
        <v>548</v>
      </c>
      <c r="C18" s="401" t="s">
        <v>549</v>
      </c>
      <c r="D18" s="401" t="s">
        <v>550</v>
      </c>
      <c r="E18" s="401" t="s">
        <v>551</v>
      </c>
      <c r="F18" s="74" t="s">
        <v>334</v>
      </c>
      <c r="G18" s="4">
        <v>1402.55</v>
      </c>
      <c r="H18" s="4">
        <v>1275</v>
      </c>
      <c r="I18" s="4">
        <v>490</v>
      </c>
      <c r="J18" s="180"/>
      <c r="K18" s="402"/>
    </row>
    <row r="19" spans="1:11" ht="30" x14ac:dyDescent="0.2">
      <c r="A19" s="74">
        <v>11</v>
      </c>
      <c r="B19" s="401" t="s">
        <v>552</v>
      </c>
      <c r="C19" s="401" t="s">
        <v>553</v>
      </c>
      <c r="D19" s="401" t="s">
        <v>554</v>
      </c>
      <c r="E19" s="401" t="s">
        <v>555</v>
      </c>
      <c r="F19" s="74" t="s">
        <v>334</v>
      </c>
      <c r="G19" s="4">
        <v>1785</v>
      </c>
      <c r="H19" s="4">
        <v>1785</v>
      </c>
      <c r="I19" s="4">
        <v>343</v>
      </c>
      <c r="J19" s="180"/>
      <c r="K19" s="402"/>
    </row>
    <row r="20" spans="1:11" ht="30" x14ac:dyDescent="0.2">
      <c r="A20" s="74">
        <v>12</v>
      </c>
      <c r="B20" s="401" t="s">
        <v>556</v>
      </c>
      <c r="C20" s="401" t="s">
        <v>557</v>
      </c>
      <c r="D20" s="401" t="s">
        <v>558</v>
      </c>
      <c r="E20" s="401" t="s">
        <v>559</v>
      </c>
      <c r="F20" s="74" t="s">
        <v>334</v>
      </c>
      <c r="G20" s="4">
        <v>2040</v>
      </c>
      <c r="H20" s="4">
        <v>2040</v>
      </c>
      <c r="I20" s="4">
        <v>392</v>
      </c>
      <c r="J20" s="180"/>
      <c r="K20" s="402"/>
    </row>
    <row r="21" spans="1:11" ht="30" x14ac:dyDescent="0.2">
      <c r="A21" s="74">
        <v>13</v>
      </c>
      <c r="B21" s="401" t="s">
        <v>560</v>
      </c>
      <c r="C21" s="401" t="s">
        <v>561</v>
      </c>
      <c r="D21" s="401" t="s">
        <v>562</v>
      </c>
      <c r="E21" s="401" t="s">
        <v>563</v>
      </c>
      <c r="F21" s="74" t="s">
        <v>334</v>
      </c>
      <c r="G21" s="4">
        <v>1530</v>
      </c>
      <c r="H21" s="4">
        <v>1530</v>
      </c>
      <c r="I21" s="4">
        <v>294</v>
      </c>
      <c r="J21" s="180"/>
      <c r="K21" s="402"/>
    </row>
    <row r="22" spans="1:11" ht="15" x14ac:dyDescent="0.2">
      <c r="A22" s="74">
        <v>14</v>
      </c>
      <c r="B22" s="401" t="s">
        <v>564</v>
      </c>
      <c r="C22" s="401" t="s">
        <v>565</v>
      </c>
      <c r="D22" s="401" t="s">
        <v>566</v>
      </c>
      <c r="E22" s="401" t="s">
        <v>567</v>
      </c>
      <c r="F22" s="74" t="s">
        <v>334</v>
      </c>
      <c r="G22" s="4">
        <v>750</v>
      </c>
      <c r="H22" s="4">
        <v>750</v>
      </c>
      <c r="I22" s="4">
        <v>150</v>
      </c>
      <c r="J22" s="180"/>
      <c r="K22" s="402"/>
    </row>
    <row r="23" spans="1:11" ht="15" x14ac:dyDescent="0.2">
      <c r="A23" s="74">
        <v>15</v>
      </c>
      <c r="B23" s="401" t="s">
        <v>568</v>
      </c>
      <c r="C23" s="401" t="s">
        <v>569</v>
      </c>
      <c r="D23" s="401" t="s">
        <v>570</v>
      </c>
      <c r="E23" s="401" t="s">
        <v>567</v>
      </c>
      <c r="F23" s="74" t="s">
        <v>334</v>
      </c>
      <c r="G23" s="4">
        <v>750</v>
      </c>
      <c r="H23" s="4">
        <v>750</v>
      </c>
      <c r="I23" s="4">
        <v>150</v>
      </c>
      <c r="J23" s="180"/>
      <c r="K23" s="402"/>
    </row>
    <row r="24" spans="1:11" ht="15" x14ac:dyDescent="0.2">
      <c r="A24" s="74">
        <v>16</v>
      </c>
      <c r="B24" s="401" t="s">
        <v>538</v>
      </c>
      <c r="C24" s="401" t="s">
        <v>539</v>
      </c>
      <c r="D24" s="401" t="s">
        <v>540</v>
      </c>
      <c r="E24" s="401" t="s">
        <v>541</v>
      </c>
      <c r="F24" s="74" t="s">
        <v>0</v>
      </c>
      <c r="G24" s="4">
        <v>1672.8</v>
      </c>
      <c r="H24" s="4">
        <v>1672.8</v>
      </c>
      <c r="I24" s="4">
        <v>321.44000000000005</v>
      </c>
      <c r="J24" s="180"/>
      <c r="K24" s="402"/>
    </row>
    <row r="25" spans="1:11" ht="30" x14ac:dyDescent="0.2">
      <c r="A25" s="74">
        <v>17</v>
      </c>
      <c r="B25" s="401" t="s">
        <v>542</v>
      </c>
      <c r="C25" s="401" t="s">
        <v>543</v>
      </c>
      <c r="D25" s="401" t="s">
        <v>544</v>
      </c>
      <c r="E25" s="401" t="s">
        <v>545</v>
      </c>
      <c r="F25" s="74" t="s">
        <v>0</v>
      </c>
      <c r="G25" s="4">
        <v>1224</v>
      </c>
      <c r="H25" s="4">
        <v>1224</v>
      </c>
      <c r="I25" s="4">
        <v>235.20000000000002</v>
      </c>
      <c r="J25" s="180"/>
      <c r="K25" s="402"/>
    </row>
    <row r="26" spans="1:11" ht="30" x14ac:dyDescent="0.2">
      <c r="A26" s="74">
        <v>18</v>
      </c>
      <c r="B26" s="401" t="s">
        <v>552</v>
      </c>
      <c r="C26" s="401" t="s">
        <v>553</v>
      </c>
      <c r="D26" s="401" t="s">
        <v>554</v>
      </c>
      <c r="E26" s="401" t="s">
        <v>555</v>
      </c>
      <c r="F26" s="74" t="s">
        <v>0</v>
      </c>
      <c r="G26" s="4">
        <v>1224</v>
      </c>
      <c r="H26" s="4">
        <v>1224</v>
      </c>
      <c r="I26" s="4">
        <v>235.20000000000002</v>
      </c>
      <c r="J26" s="180"/>
      <c r="K26" s="402"/>
    </row>
    <row r="27" spans="1:11" ht="15" x14ac:dyDescent="0.2">
      <c r="A27" s="74">
        <v>19</v>
      </c>
      <c r="B27" s="401" t="s">
        <v>564</v>
      </c>
      <c r="C27" s="401" t="s">
        <v>565</v>
      </c>
      <c r="D27" s="401" t="s">
        <v>566</v>
      </c>
      <c r="E27" s="401" t="s">
        <v>567</v>
      </c>
      <c r="F27" s="74" t="s">
        <v>0</v>
      </c>
      <c r="G27" s="4">
        <v>438.06</v>
      </c>
      <c r="H27" s="4">
        <v>438.06</v>
      </c>
      <c r="I27" s="4">
        <v>87.612000000000009</v>
      </c>
      <c r="J27" s="180"/>
      <c r="K27" s="402"/>
    </row>
    <row r="28" spans="1:11" ht="15" x14ac:dyDescent="0.2">
      <c r="A28" s="74">
        <v>20</v>
      </c>
      <c r="B28" s="401" t="s">
        <v>568</v>
      </c>
      <c r="C28" s="401" t="s">
        <v>569</v>
      </c>
      <c r="D28" s="401" t="s">
        <v>570</v>
      </c>
      <c r="E28" s="401" t="s">
        <v>567</v>
      </c>
      <c r="F28" s="74" t="s">
        <v>0</v>
      </c>
      <c r="G28" s="4">
        <v>438.06</v>
      </c>
      <c r="H28" s="4">
        <v>438.06</v>
      </c>
      <c r="I28" s="4">
        <v>87.612000000000009</v>
      </c>
      <c r="J28" s="180"/>
      <c r="K28" s="402"/>
    </row>
    <row r="29" spans="1:11" ht="15" x14ac:dyDescent="0.2">
      <c r="A29" s="74">
        <v>21</v>
      </c>
      <c r="B29" s="401" t="s">
        <v>516</v>
      </c>
      <c r="C29" s="401" t="s">
        <v>517</v>
      </c>
      <c r="D29" s="401" t="s">
        <v>518</v>
      </c>
      <c r="E29" s="401" t="s">
        <v>519</v>
      </c>
      <c r="F29" s="74" t="s">
        <v>571</v>
      </c>
      <c r="G29" s="4">
        <v>1958.4</v>
      </c>
      <c r="H29" s="4">
        <v>1958.4</v>
      </c>
      <c r="I29" s="4">
        <v>376.32</v>
      </c>
      <c r="J29" s="180"/>
      <c r="K29" s="402"/>
    </row>
    <row r="30" spans="1:11" ht="15" x14ac:dyDescent="0.2">
      <c r="A30" s="74">
        <v>22</v>
      </c>
      <c r="B30" s="401" t="s">
        <v>572</v>
      </c>
      <c r="C30" s="401" t="s">
        <v>573</v>
      </c>
      <c r="D30" s="401" t="s">
        <v>574</v>
      </c>
      <c r="E30" s="401" t="s">
        <v>575</v>
      </c>
      <c r="F30" s="74" t="s">
        <v>334</v>
      </c>
      <c r="G30" s="4">
        <v>150</v>
      </c>
      <c r="H30" s="4">
        <v>150</v>
      </c>
      <c r="I30" s="4">
        <v>30</v>
      </c>
      <c r="J30" s="180"/>
    </row>
    <row r="31" spans="1:11" ht="15" x14ac:dyDescent="0.2">
      <c r="A31" s="74">
        <v>23</v>
      </c>
      <c r="B31" s="401" t="s">
        <v>576</v>
      </c>
      <c r="C31" s="401" t="s">
        <v>577</v>
      </c>
      <c r="D31" s="401" t="s">
        <v>578</v>
      </c>
      <c r="E31" s="401" t="s">
        <v>579</v>
      </c>
      <c r="F31" s="74" t="s">
        <v>334</v>
      </c>
      <c r="G31" s="4">
        <v>100</v>
      </c>
      <c r="H31" s="4">
        <v>100</v>
      </c>
      <c r="I31" s="4">
        <v>20</v>
      </c>
      <c r="J31" s="180"/>
    </row>
    <row r="32" spans="1:11" ht="15" x14ac:dyDescent="0.2">
      <c r="A32" s="74">
        <v>24</v>
      </c>
      <c r="B32" s="401" t="s">
        <v>580</v>
      </c>
      <c r="C32" s="401" t="s">
        <v>581</v>
      </c>
      <c r="D32" s="401" t="s">
        <v>582</v>
      </c>
      <c r="E32" s="401" t="s">
        <v>575</v>
      </c>
      <c r="F32" s="74" t="s">
        <v>334</v>
      </c>
      <c r="G32" s="4">
        <v>150</v>
      </c>
      <c r="H32" s="4">
        <v>150</v>
      </c>
      <c r="I32" s="4">
        <v>30</v>
      </c>
      <c r="J32" s="180"/>
    </row>
    <row r="33" spans="1:10" ht="15" x14ac:dyDescent="0.2">
      <c r="A33" s="74">
        <v>25</v>
      </c>
      <c r="B33" s="401" t="s">
        <v>583</v>
      </c>
      <c r="C33" s="401" t="s">
        <v>584</v>
      </c>
      <c r="D33" s="401" t="s">
        <v>585</v>
      </c>
      <c r="E33" s="401" t="s">
        <v>579</v>
      </c>
      <c r="F33" s="74" t="s">
        <v>334</v>
      </c>
      <c r="G33" s="4">
        <v>100</v>
      </c>
      <c r="H33" s="4">
        <v>98</v>
      </c>
      <c r="I33" s="4">
        <v>19.600000000000001</v>
      </c>
      <c r="J33" s="180"/>
    </row>
    <row r="34" spans="1:10" ht="15" x14ac:dyDescent="0.2">
      <c r="A34" s="74">
        <v>26</v>
      </c>
      <c r="B34" s="401" t="s">
        <v>586</v>
      </c>
      <c r="C34" s="401" t="s">
        <v>587</v>
      </c>
      <c r="D34" s="401" t="s">
        <v>588</v>
      </c>
      <c r="E34" s="401" t="s">
        <v>579</v>
      </c>
      <c r="F34" s="74" t="s">
        <v>334</v>
      </c>
      <c r="G34" s="4">
        <v>100</v>
      </c>
      <c r="H34" s="4">
        <v>98</v>
      </c>
      <c r="I34" s="4">
        <v>19.600000000000001</v>
      </c>
      <c r="J34" s="180"/>
    </row>
    <row r="35" spans="1:10" ht="15" x14ac:dyDescent="0.2">
      <c r="A35" s="74">
        <v>27</v>
      </c>
      <c r="B35" s="401" t="s">
        <v>589</v>
      </c>
      <c r="C35" s="401" t="s">
        <v>590</v>
      </c>
      <c r="D35" s="401" t="s">
        <v>591</v>
      </c>
      <c r="E35" s="401" t="s">
        <v>579</v>
      </c>
      <c r="F35" s="74" t="s">
        <v>334</v>
      </c>
      <c r="G35" s="4">
        <v>100</v>
      </c>
      <c r="H35" s="4">
        <v>98</v>
      </c>
      <c r="I35" s="4">
        <v>19.600000000000001</v>
      </c>
      <c r="J35" s="180"/>
    </row>
    <row r="36" spans="1:10" ht="15" x14ac:dyDescent="0.2">
      <c r="A36" s="74">
        <v>28</v>
      </c>
      <c r="B36" s="401" t="s">
        <v>592</v>
      </c>
      <c r="C36" s="401" t="s">
        <v>593</v>
      </c>
      <c r="D36" s="401" t="s">
        <v>594</v>
      </c>
      <c r="E36" s="401" t="s">
        <v>579</v>
      </c>
      <c r="F36" s="74" t="s">
        <v>334</v>
      </c>
      <c r="G36" s="4">
        <v>100</v>
      </c>
      <c r="H36" s="4">
        <v>98</v>
      </c>
      <c r="I36" s="4">
        <v>19.600000000000001</v>
      </c>
      <c r="J36" s="180"/>
    </row>
    <row r="37" spans="1:10" ht="15" x14ac:dyDescent="0.2">
      <c r="A37" s="74">
        <v>29</v>
      </c>
      <c r="B37" s="401" t="s">
        <v>595</v>
      </c>
      <c r="C37" s="401" t="s">
        <v>596</v>
      </c>
      <c r="D37" s="401" t="s">
        <v>597</v>
      </c>
      <c r="E37" s="401" t="s">
        <v>579</v>
      </c>
      <c r="F37" s="74" t="s">
        <v>334</v>
      </c>
      <c r="G37" s="4">
        <v>100</v>
      </c>
      <c r="H37" s="4">
        <v>98</v>
      </c>
      <c r="I37" s="4">
        <v>19.600000000000001</v>
      </c>
      <c r="J37" s="180"/>
    </row>
    <row r="38" spans="1:10" ht="15" x14ac:dyDescent="0.2">
      <c r="A38" s="74">
        <v>30</v>
      </c>
      <c r="B38" s="401" t="s">
        <v>598</v>
      </c>
      <c r="C38" s="401" t="s">
        <v>599</v>
      </c>
      <c r="D38" s="401" t="s">
        <v>600</v>
      </c>
      <c r="E38" s="401" t="s">
        <v>579</v>
      </c>
      <c r="F38" s="74" t="s">
        <v>334</v>
      </c>
      <c r="G38" s="4">
        <v>50</v>
      </c>
      <c r="H38" s="4">
        <v>49</v>
      </c>
      <c r="I38" s="4">
        <v>9.8000000000000007</v>
      </c>
      <c r="J38" s="180"/>
    </row>
    <row r="39" spans="1:10" ht="15" x14ac:dyDescent="0.2">
      <c r="A39" s="74">
        <v>31</v>
      </c>
      <c r="B39" s="401" t="s">
        <v>583</v>
      </c>
      <c r="C39" s="401" t="s">
        <v>601</v>
      </c>
      <c r="D39" s="401" t="s">
        <v>602</v>
      </c>
      <c r="E39" s="401" t="s">
        <v>579</v>
      </c>
      <c r="F39" s="74" t="s">
        <v>334</v>
      </c>
      <c r="G39" s="4">
        <v>50</v>
      </c>
      <c r="H39" s="4">
        <v>49</v>
      </c>
      <c r="I39" s="4">
        <v>9.8000000000000007</v>
      </c>
      <c r="J39" s="180"/>
    </row>
    <row r="40" spans="1:10" ht="15" x14ac:dyDescent="0.2">
      <c r="A40" s="74">
        <v>32</v>
      </c>
      <c r="B40" s="401" t="s">
        <v>603</v>
      </c>
      <c r="C40" s="401" t="s">
        <v>604</v>
      </c>
      <c r="D40" s="401" t="s">
        <v>605</v>
      </c>
      <c r="E40" s="401" t="s">
        <v>579</v>
      </c>
      <c r="F40" s="74" t="s">
        <v>334</v>
      </c>
      <c r="G40" s="4">
        <v>100</v>
      </c>
      <c r="H40" s="4">
        <v>100</v>
      </c>
      <c r="I40" s="4">
        <v>20</v>
      </c>
      <c r="J40" s="180"/>
    </row>
    <row r="41" spans="1:10" ht="15" x14ac:dyDescent="0.2">
      <c r="A41" s="74">
        <v>33</v>
      </c>
      <c r="B41" s="401" t="s">
        <v>606</v>
      </c>
      <c r="C41" s="401" t="s">
        <v>607</v>
      </c>
      <c r="D41" s="401" t="s">
        <v>608</v>
      </c>
      <c r="E41" s="401" t="s">
        <v>579</v>
      </c>
      <c r="F41" s="74" t="s">
        <v>334</v>
      </c>
      <c r="G41" s="4">
        <v>100</v>
      </c>
      <c r="H41" s="4">
        <v>98</v>
      </c>
      <c r="I41" s="4">
        <v>19.600000000000001</v>
      </c>
      <c r="J41" s="180"/>
    </row>
    <row r="42" spans="1:10" ht="15" x14ac:dyDescent="0.2">
      <c r="A42" s="74">
        <v>34</v>
      </c>
      <c r="B42" s="401" t="s">
        <v>609</v>
      </c>
      <c r="C42" s="401" t="s">
        <v>610</v>
      </c>
      <c r="D42" s="401" t="s">
        <v>611</v>
      </c>
      <c r="E42" s="401" t="s">
        <v>579</v>
      </c>
      <c r="F42" s="74" t="s">
        <v>334</v>
      </c>
      <c r="G42" s="4">
        <v>100</v>
      </c>
      <c r="H42" s="4">
        <v>98</v>
      </c>
      <c r="I42" s="4">
        <v>19.600000000000001</v>
      </c>
      <c r="J42" s="180"/>
    </row>
    <row r="43" spans="1:10" ht="15" x14ac:dyDescent="0.2">
      <c r="A43" s="74">
        <v>35</v>
      </c>
      <c r="B43" s="401" t="s">
        <v>612</v>
      </c>
      <c r="C43" s="401" t="s">
        <v>613</v>
      </c>
      <c r="D43" s="401" t="s">
        <v>614</v>
      </c>
      <c r="E43" s="401" t="s">
        <v>579</v>
      </c>
      <c r="F43" s="74" t="s">
        <v>334</v>
      </c>
      <c r="G43" s="4">
        <v>100</v>
      </c>
      <c r="H43" s="4">
        <v>98</v>
      </c>
      <c r="I43" s="4">
        <v>19.600000000000001</v>
      </c>
      <c r="J43" s="180"/>
    </row>
    <row r="44" spans="1:10" ht="15" x14ac:dyDescent="0.2">
      <c r="A44" s="74">
        <v>36</v>
      </c>
      <c r="B44" s="401" t="s">
        <v>583</v>
      </c>
      <c r="C44" s="401" t="s">
        <v>615</v>
      </c>
      <c r="D44" s="401" t="s">
        <v>616</v>
      </c>
      <c r="E44" s="401" t="s">
        <v>579</v>
      </c>
      <c r="F44" s="74" t="s">
        <v>334</v>
      </c>
      <c r="G44" s="4">
        <v>100</v>
      </c>
      <c r="H44" s="4">
        <v>98</v>
      </c>
      <c r="I44" s="4">
        <v>19.600000000000001</v>
      </c>
      <c r="J44" s="180"/>
    </row>
    <row r="45" spans="1:10" ht="15" x14ac:dyDescent="0.2">
      <c r="A45" s="74">
        <v>37</v>
      </c>
      <c r="B45" s="401" t="s">
        <v>617</v>
      </c>
      <c r="C45" s="401" t="s">
        <v>618</v>
      </c>
      <c r="D45" s="401" t="s">
        <v>619</v>
      </c>
      <c r="E45" s="401" t="s">
        <v>579</v>
      </c>
      <c r="F45" s="74" t="s">
        <v>334</v>
      </c>
      <c r="G45" s="4">
        <v>100</v>
      </c>
      <c r="H45" s="4">
        <v>98</v>
      </c>
      <c r="I45" s="4">
        <v>19.600000000000001</v>
      </c>
      <c r="J45" s="180"/>
    </row>
    <row r="46" spans="1:10" ht="15" x14ac:dyDescent="0.2">
      <c r="A46" s="74">
        <v>38</v>
      </c>
      <c r="B46" s="401" t="s">
        <v>620</v>
      </c>
      <c r="C46" s="401" t="s">
        <v>621</v>
      </c>
      <c r="D46" s="401" t="s">
        <v>622</v>
      </c>
      <c r="E46" s="401" t="s">
        <v>579</v>
      </c>
      <c r="F46" s="74" t="s">
        <v>334</v>
      </c>
      <c r="G46" s="4">
        <v>100</v>
      </c>
      <c r="H46" s="4">
        <v>98</v>
      </c>
      <c r="I46" s="4">
        <v>19.600000000000001</v>
      </c>
      <c r="J46" s="180"/>
    </row>
    <row r="47" spans="1:10" ht="15" x14ac:dyDescent="0.2">
      <c r="A47" s="74">
        <v>39</v>
      </c>
      <c r="B47" s="401" t="s">
        <v>623</v>
      </c>
      <c r="C47" s="401" t="s">
        <v>624</v>
      </c>
      <c r="D47" s="401" t="s">
        <v>625</v>
      </c>
      <c r="E47" s="401" t="s">
        <v>579</v>
      </c>
      <c r="F47" s="74" t="s">
        <v>334</v>
      </c>
      <c r="G47" s="4">
        <v>100</v>
      </c>
      <c r="H47" s="4">
        <v>100</v>
      </c>
      <c r="I47" s="4">
        <v>20</v>
      </c>
      <c r="J47" s="180"/>
    </row>
    <row r="48" spans="1:10" ht="15" x14ac:dyDescent="0.2">
      <c r="A48" s="74">
        <v>40</v>
      </c>
      <c r="B48" s="401" t="s">
        <v>626</v>
      </c>
      <c r="C48" s="401" t="s">
        <v>627</v>
      </c>
      <c r="D48" s="401" t="s">
        <v>628</v>
      </c>
      <c r="E48" s="401" t="s">
        <v>579</v>
      </c>
      <c r="F48" s="74" t="s">
        <v>334</v>
      </c>
      <c r="G48" s="4">
        <v>100</v>
      </c>
      <c r="H48" s="4">
        <v>100</v>
      </c>
      <c r="I48" s="4">
        <v>20</v>
      </c>
      <c r="J48" s="180"/>
    </row>
    <row r="49" spans="1:10" ht="15" x14ac:dyDescent="0.2">
      <c r="A49" s="74">
        <v>41</v>
      </c>
      <c r="B49" s="401" t="s">
        <v>629</v>
      </c>
      <c r="C49" s="401" t="s">
        <v>630</v>
      </c>
      <c r="D49" s="401" t="s">
        <v>631</v>
      </c>
      <c r="E49" s="401" t="s">
        <v>579</v>
      </c>
      <c r="F49" s="74" t="s">
        <v>334</v>
      </c>
      <c r="G49" s="4">
        <v>100</v>
      </c>
      <c r="H49" s="4">
        <v>98</v>
      </c>
      <c r="I49" s="4">
        <v>19.600000000000001</v>
      </c>
      <c r="J49" s="180"/>
    </row>
    <row r="50" spans="1:10" ht="15" x14ac:dyDescent="0.2">
      <c r="A50" s="74">
        <v>42</v>
      </c>
      <c r="B50" s="401" t="s">
        <v>632</v>
      </c>
      <c r="C50" s="401" t="s">
        <v>633</v>
      </c>
      <c r="D50" s="401" t="s">
        <v>634</v>
      </c>
      <c r="E50" s="401" t="s">
        <v>579</v>
      </c>
      <c r="F50" s="74" t="s">
        <v>334</v>
      </c>
      <c r="G50" s="4">
        <v>100</v>
      </c>
      <c r="H50" s="4">
        <v>98</v>
      </c>
      <c r="I50" s="4">
        <v>19.600000000000001</v>
      </c>
      <c r="J50" s="180"/>
    </row>
    <row r="51" spans="1:10" ht="15" x14ac:dyDescent="0.2">
      <c r="A51" s="74">
        <v>43</v>
      </c>
      <c r="B51" s="401" t="s">
        <v>552</v>
      </c>
      <c r="C51" s="401" t="s">
        <v>635</v>
      </c>
      <c r="D51" s="401" t="s">
        <v>636</v>
      </c>
      <c r="E51" s="401" t="s">
        <v>579</v>
      </c>
      <c r="F51" s="74" t="s">
        <v>334</v>
      </c>
      <c r="G51" s="4">
        <v>100</v>
      </c>
      <c r="H51" s="4">
        <v>98</v>
      </c>
      <c r="I51" s="4">
        <v>19.600000000000001</v>
      </c>
      <c r="J51" s="180"/>
    </row>
    <row r="52" spans="1:10" ht="15" x14ac:dyDescent="0.2">
      <c r="A52" s="74">
        <v>44</v>
      </c>
      <c r="B52" s="401" t="s">
        <v>637</v>
      </c>
      <c r="C52" s="401" t="s">
        <v>638</v>
      </c>
      <c r="D52" s="401" t="s">
        <v>639</v>
      </c>
      <c r="E52" s="401" t="s">
        <v>579</v>
      </c>
      <c r="F52" s="74" t="s">
        <v>334</v>
      </c>
      <c r="G52" s="4">
        <v>100</v>
      </c>
      <c r="H52" s="4">
        <v>98</v>
      </c>
      <c r="I52" s="4">
        <v>19.600000000000001</v>
      </c>
      <c r="J52" s="180"/>
    </row>
    <row r="53" spans="1:10" ht="15" x14ac:dyDescent="0.2">
      <c r="A53" s="74">
        <v>45</v>
      </c>
      <c r="B53" s="401" t="s">
        <v>640</v>
      </c>
      <c r="C53" s="401" t="s">
        <v>641</v>
      </c>
      <c r="D53" s="401" t="s">
        <v>642</v>
      </c>
      <c r="E53" s="401" t="s">
        <v>579</v>
      </c>
      <c r="F53" s="74" t="s">
        <v>334</v>
      </c>
      <c r="G53" s="4">
        <v>100</v>
      </c>
      <c r="H53" s="4">
        <v>98</v>
      </c>
      <c r="I53" s="4">
        <v>19.600000000000001</v>
      </c>
      <c r="J53" s="180"/>
    </row>
    <row r="54" spans="1:10" ht="15" x14ac:dyDescent="0.2">
      <c r="A54" s="74">
        <v>46</v>
      </c>
      <c r="B54" s="401" t="s">
        <v>643</v>
      </c>
      <c r="C54" s="401" t="s">
        <v>644</v>
      </c>
      <c r="D54" s="401" t="s">
        <v>645</v>
      </c>
      <c r="E54" s="401" t="s">
        <v>579</v>
      </c>
      <c r="F54" s="74" t="s">
        <v>334</v>
      </c>
      <c r="G54" s="4">
        <v>100</v>
      </c>
      <c r="H54" s="4">
        <v>98</v>
      </c>
      <c r="I54" s="4">
        <v>19.600000000000001</v>
      </c>
      <c r="J54" s="180"/>
    </row>
    <row r="55" spans="1:10" ht="15" x14ac:dyDescent="0.2">
      <c r="A55" s="74">
        <v>47</v>
      </c>
      <c r="B55" s="401" t="s">
        <v>646</v>
      </c>
      <c r="C55" s="401" t="s">
        <v>647</v>
      </c>
      <c r="D55" s="401" t="s">
        <v>648</v>
      </c>
      <c r="E55" s="401" t="s">
        <v>579</v>
      </c>
      <c r="F55" s="74" t="s">
        <v>334</v>
      </c>
      <c r="G55" s="4">
        <v>100</v>
      </c>
      <c r="H55" s="4">
        <v>98</v>
      </c>
      <c r="I55" s="4">
        <v>19.600000000000001</v>
      </c>
      <c r="J55" s="180"/>
    </row>
    <row r="56" spans="1:10" ht="15" x14ac:dyDescent="0.2">
      <c r="A56" s="74">
        <v>48</v>
      </c>
      <c r="B56" s="401" t="s">
        <v>649</v>
      </c>
      <c r="C56" s="401" t="s">
        <v>650</v>
      </c>
      <c r="D56" s="401" t="s">
        <v>651</v>
      </c>
      <c r="E56" s="401" t="s">
        <v>579</v>
      </c>
      <c r="F56" s="74" t="s">
        <v>334</v>
      </c>
      <c r="G56" s="4">
        <v>100</v>
      </c>
      <c r="H56" s="4">
        <v>98</v>
      </c>
      <c r="I56" s="4">
        <v>19.600000000000001</v>
      </c>
      <c r="J56" s="180"/>
    </row>
    <row r="57" spans="1:10" ht="15" x14ac:dyDescent="0.2">
      <c r="A57" s="74">
        <v>49</v>
      </c>
      <c r="B57" s="401" t="s">
        <v>652</v>
      </c>
      <c r="C57" s="401" t="s">
        <v>653</v>
      </c>
      <c r="D57" s="401" t="s">
        <v>654</v>
      </c>
      <c r="E57" s="401" t="s">
        <v>579</v>
      </c>
      <c r="F57" s="74" t="s">
        <v>334</v>
      </c>
      <c r="G57" s="4">
        <v>100</v>
      </c>
      <c r="H57" s="4">
        <v>98</v>
      </c>
      <c r="I57" s="4">
        <v>19.600000000000001</v>
      </c>
      <c r="J57" s="180"/>
    </row>
    <row r="58" spans="1:10" ht="15" x14ac:dyDescent="0.2">
      <c r="A58" s="74">
        <v>50</v>
      </c>
      <c r="B58" s="401" t="s">
        <v>655</v>
      </c>
      <c r="C58" s="401" t="s">
        <v>656</v>
      </c>
      <c r="D58" s="401" t="s">
        <v>657</v>
      </c>
      <c r="E58" s="401" t="s">
        <v>579</v>
      </c>
      <c r="F58" s="74" t="s">
        <v>334</v>
      </c>
      <c r="G58" s="4">
        <v>100</v>
      </c>
      <c r="H58" s="4">
        <v>98</v>
      </c>
      <c r="I58" s="4">
        <v>19.600000000000001</v>
      </c>
      <c r="J58" s="180"/>
    </row>
    <row r="59" spans="1:10" ht="15" x14ac:dyDescent="0.2">
      <c r="A59" s="74">
        <v>51</v>
      </c>
      <c r="B59" s="401" t="s">
        <v>658</v>
      </c>
      <c r="C59" s="401" t="s">
        <v>659</v>
      </c>
      <c r="D59" s="401" t="s">
        <v>660</v>
      </c>
      <c r="E59" s="401" t="s">
        <v>579</v>
      </c>
      <c r="F59" s="74" t="s">
        <v>334</v>
      </c>
      <c r="G59" s="4">
        <v>100</v>
      </c>
      <c r="H59" s="4">
        <v>98</v>
      </c>
      <c r="I59" s="4">
        <v>19.600000000000001</v>
      </c>
      <c r="J59" s="180"/>
    </row>
    <row r="60" spans="1:10" ht="15" x14ac:dyDescent="0.2">
      <c r="A60" s="74">
        <v>52</v>
      </c>
      <c r="B60" s="401" t="s">
        <v>661</v>
      </c>
      <c r="C60" s="401" t="s">
        <v>662</v>
      </c>
      <c r="D60" s="401" t="s">
        <v>663</v>
      </c>
      <c r="E60" s="401" t="s">
        <v>579</v>
      </c>
      <c r="F60" s="74" t="s">
        <v>334</v>
      </c>
      <c r="G60" s="4">
        <v>100</v>
      </c>
      <c r="H60" s="4">
        <v>98</v>
      </c>
      <c r="I60" s="4">
        <v>19.600000000000001</v>
      </c>
      <c r="J60" s="180"/>
    </row>
    <row r="61" spans="1:10" ht="15" x14ac:dyDescent="0.2">
      <c r="A61" s="74">
        <v>53</v>
      </c>
      <c r="B61" s="401" t="s">
        <v>664</v>
      </c>
      <c r="C61" s="401" t="s">
        <v>587</v>
      </c>
      <c r="D61" s="401" t="s">
        <v>665</v>
      </c>
      <c r="E61" s="401" t="s">
        <v>579</v>
      </c>
      <c r="F61" s="74" t="s">
        <v>334</v>
      </c>
      <c r="G61" s="4">
        <v>200</v>
      </c>
      <c r="H61" s="4">
        <v>196</v>
      </c>
      <c r="I61" s="4">
        <v>39.200000000000003</v>
      </c>
      <c r="J61" s="180"/>
    </row>
    <row r="62" spans="1:10" ht="15" x14ac:dyDescent="0.2">
      <c r="A62" s="74">
        <v>54</v>
      </c>
      <c r="B62" s="401" t="s">
        <v>612</v>
      </c>
      <c r="C62" s="401" t="s">
        <v>666</v>
      </c>
      <c r="D62" s="401" t="s">
        <v>667</v>
      </c>
      <c r="E62" s="401" t="s">
        <v>579</v>
      </c>
      <c r="F62" s="74" t="s">
        <v>334</v>
      </c>
      <c r="G62" s="4">
        <v>100</v>
      </c>
      <c r="H62" s="4">
        <v>98</v>
      </c>
      <c r="I62" s="4">
        <v>19.600000000000001</v>
      </c>
      <c r="J62" s="180"/>
    </row>
    <row r="63" spans="1:10" ht="15" x14ac:dyDescent="0.2">
      <c r="A63" s="74">
        <v>55</v>
      </c>
      <c r="B63" s="401" t="s">
        <v>668</v>
      </c>
      <c r="C63" s="401" t="s">
        <v>596</v>
      </c>
      <c r="D63" s="401" t="s">
        <v>669</v>
      </c>
      <c r="E63" s="401" t="s">
        <v>579</v>
      </c>
      <c r="F63" s="74" t="s">
        <v>334</v>
      </c>
      <c r="G63" s="4">
        <v>100</v>
      </c>
      <c r="H63" s="4">
        <v>98</v>
      </c>
      <c r="I63" s="4">
        <v>19.600000000000001</v>
      </c>
      <c r="J63" s="180"/>
    </row>
    <row r="64" spans="1:10" ht="15" x14ac:dyDescent="0.2">
      <c r="A64" s="74">
        <v>56</v>
      </c>
      <c r="B64" s="401" t="s">
        <v>670</v>
      </c>
      <c r="C64" s="401" t="s">
        <v>671</v>
      </c>
      <c r="D64" s="401" t="s">
        <v>672</v>
      </c>
      <c r="E64" s="401" t="s">
        <v>579</v>
      </c>
      <c r="F64" s="74" t="s">
        <v>334</v>
      </c>
      <c r="G64" s="4">
        <v>100</v>
      </c>
      <c r="H64" s="4">
        <v>98</v>
      </c>
      <c r="I64" s="4">
        <v>19.600000000000001</v>
      </c>
      <c r="J64" s="180"/>
    </row>
    <row r="65" spans="1:10" ht="15" x14ac:dyDescent="0.2">
      <c r="A65" s="74">
        <v>57</v>
      </c>
      <c r="B65" s="401" t="s">
        <v>673</v>
      </c>
      <c r="C65" s="401" t="s">
        <v>674</v>
      </c>
      <c r="D65" s="401" t="s">
        <v>675</v>
      </c>
      <c r="E65" s="401" t="s">
        <v>579</v>
      </c>
      <c r="F65" s="74" t="s">
        <v>334</v>
      </c>
      <c r="G65" s="4">
        <v>100</v>
      </c>
      <c r="H65" s="4">
        <v>98</v>
      </c>
      <c r="I65" s="4">
        <v>19.600000000000001</v>
      </c>
      <c r="J65" s="180"/>
    </row>
    <row r="66" spans="1:10" ht="15" x14ac:dyDescent="0.2">
      <c r="A66" s="74">
        <v>58</v>
      </c>
      <c r="B66" s="401" t="s">
        <v>676</v>
      </c>
      <c r="C66" s="401" t="s">
        <v>671</v>
      </c>
      <c r="D66" s="401" t="s">
        <v>677</v>
      </c>
      <c r="E66" s="401" t="s">
        <v>579</v>
      </c>
      <c r="F66" s="74" t="s">
        <v>334</v>
      </c>
      <c r="G66" s="4">
        <v>100</v>
      </c>
      <c r="H66" s="4">
        <v>98</v>
      </c>
      <c r="I66" s="4">
        <v>19.600000000000001</v>
      </c>
      <c r="J66" s="180"/>
    </row>
    <row r="67" spans="1:10" ht="15" x14ac:dyDescent="0.2">
      <c r="A67" s="74">
        <v>59</v>
      </c>
      <c r="B67" s="401" t="s">
        <v>678</v>
      </c>
      <c r="C67" s="401" t="s">
        <v>679</v>
      </c>
      <c r="D67" s="401" t="s">
        <v>680</v>
      </c>
      <c r="E67" s="401" t="s">
        <v>579</v>
      </c>
      <c r="F67" s="74" t="s">
        <v>334</v>
      </c>
      <c r="G67" s="4">
        <v>100</v>
      </c>
      <c r="H67" s="4">
        <v>98</v>
      </c>
      <c r="I67" s="4">
        <v>19.600000000000001</v>
      </c>
      <c r="J67" s="180"/>
    </row>
    <row r="68" spans="1:10" ht="15" x14ac:dyDescent="0.2">
      <c r="A68" s="74">
        <v>60</v>
      </c>
      <c r="B68" s="401" t="s">
        <v>681</v>
      </c>
      <c r="C68" s="401" t="s">
        <v>682</v>
      </c>
      <c r="D68" s="401" t="s">
        <v>683</v>
      </c>
      <c r="E68" s="401" t="s">
        <v>579</v>
      </c>
      <c r="F68" s="74" t="s">
        <v>334</v>
      </c>
      <c r="G68" s="4">
        <v>100</v>
      </c>
      <c r="H68" s="4">
        <v>98</v>
      </c>
      <c r="I68" s="4">
        <v>19.600000000000001</v>
      </c>
      <c r="J68" s="180"/>
    </row>
    <row r="69" spans="1:10" ht="15" x14ac:dyDescent="0.2">
      <c r="A69" s="74">
        <v>61</v>
      </c>
      <c r="B69" s="401" t="s">
        <v>684</v>
      </c>
      <c r="C69" s="401" t="s">
        <v>587</v>
      </c>
      <c r="D69" s="401" t="s">
        <v>685</v>
      </c>
      <c r="E69" s="401" t="s">
        <v>579</v>
      </c>
      <c r="F69" s="74" t="s">
        <v>334</v>
      </c>
      <c r="G69" s="4">
        <v>100</v>
      </c>
      <c r="H69" s="4">
        <v>98</v>
      </c>
      <c r="I69" s="4">
        <v>19.600000000000001</v>
      </c>
      <c r="J69" s="180"/>
    </row>
    <row r="70" spans="1:10" ht="15" x14ac:dyDescent="0.2">
      <c r="A70" s="74">
        <v>62</v>
      </c>
      <c r="B70" s="401" t="s">
        <v>686</v>
      </c>
      <c r="C70" s="401" t="s">
        <v>687</v>
      </c>
      <c r="D70" s="401" t="s">
        <v>688</v>
      </c>
      <c r="E70" s="401" t="s">
        <v>579</v>
      </c>
      <c r="F70" s="74" t="s">
        <v>334</v>
      </c>
      <c r="G70" s="4">
        <v>100</v>
      </c>
      <c r="H70" s="4">
        <v>98</v>
      </c>
      <c r="I70" s="4">
        <v>19.600000000000001</v>
      </c>
      <c r="J70" s="180"/>
    </row>
    <row r="71" spans="1:10" ht="15" x14ac:dyDescent="0.2">
      <c r="A71" s="74">
        <v>63</v>
      </c>
      <c r="B71" s="401" t="s">
        <v>689</v>
      </c>
      <c r="C71" s="401" t="s">
        <v>679</v>
      </c>
      <c r="D71" s="401" t="s">
        <v>690</v>
      </c>
      <c r="E71" s="401" t="s">
        <v>579</v>
      </c>
      <c r="F71" s="74" t="s">
        <v>334</v>
      </c>
      <c r="G71" s="4">
        <v>100</v>
      </c>
      <c r="H71" s="4">
        <v>98</v>
      </c>
      <c r="I71" s="4">
        <v>19.600000000000001</v>
      </c>
      <c r="J71" s="180"/>
    </row>
    <row r="72" spans="1:10" ht="15" x14ac:dyDescent="0.2">
      <c r="A72" s="74">
        <v>64</v>
      </c>
      <c r="B72" s="401" t="s">
        <v>534</v>
      </c>
      <c r="C72" s="401" t="s">
        <v>691</v>
      </c>
      <c r="D72" s="401" t="s">
        <v>692</v>
      </c>
      <c r="E72" s="401" t="s">
        <v>579</v>
      </c>
      <c r="F72" s="74" t="s">
        <v>334</v>
      </c>
      <c r="G72" s="4">
        <v>50</v>
      </c>
      <c r="H72" s="4">
        <v>49</v>
      </c>
      <c r="I72" s="4">
        <v>9.8000000000000007</v>
      </c>
      <c r="J72" s="180"/>
    </row>
    <row r="73" spans="1:10" ht="15" x14ac:dyDescent="0.2">
      <c r="A73" s="74">
        <v>65</v>
      </c>
      <c r="B73" s="401" t="s">
        <v>693</v>
      </c>
      <c r="C73" s="401" t="s">
        <v>638</v>
      </c>
      <c r="D73" s="401" t="s">
        <v>694</v>
      </c>
      <c r="E73" s="401" t="s">
        <v>579</v>
      </c>
      <c r="F73" s="74" t="s">
        <v>334</v>
      </c>
      <c r="G73" s="4">
        <v>50</v>
      </c>
      <c r="H73" s="4">
        <v>50</v>
      </c>
      <c r="I73" s="4">
        <v>10</v>
      </c>
      <c r="J73" s="180"/>
    </row>
    <row r="74" spans="1:10" ht="15" x14ac:dyDescent="0.2">
      <c r="A74" s="74">
        <v>66</v>
      </c>
      <c r="B74" s="401" t="s">
        <v>695</v>
      </c>
      <c r="C74" s="401" t="s">
        <v>696</v>
      </c>
      <c r="D74" s="401" t="s">
        <v>697</v>
      </c>
      <c r="E74" s="401" t="s">
        <v>579</v>
      </c>
      <c r="F74" s="74" t="s">
        <v>334</v>
      </c>
      <c r="G74" s="4">
        <v>100</v>
      </c>
      <c r="H74" s="4">
        <v>98</v>
      </c>
      <c r="I74" s="4">
        <v>19.600000000000001</v>
      </c>
      <c r="J74" s="180"/>
    </row>
    <row r="75" spans="1:10" ht="15" x14ac:dyDescent="0.2">
      <c r="A75" s="74">
        <v>67</v>
      </c>
      <c r="B75" s="401" t="s">
        <v>698</v>
      </c>
      <c r="C75" s="401" t="s">
        <v>699</v>
      </c>
      <c r="D75" s="401" t="s">
        <v>700</v>
      </c>
      <c r="E75" s="401" t="s">
        <v>579</v>
      </c>
      <c r="F75" s="74" t="s">
        <v>334</v>
      </c>
      <c r="G75" s="4">
        <v>100</v>
      </c>
      <c r="H75" s="4">
        <v>98</v>
      </c>
      <c r="I75" s="4">
        <v>19.600000000000001</v>
      </c>
      <c r="J75" s="180"/>
    </row>
    <row r="76" spans="1:10" ht="15" x14ac:dyDescent="0.2">
      <c r="A76" s="74">
        <v>68</v>
      </c>
      <c r="B76" s="401" t="s">
        <v>576</v>
      </c>
      <c r="C76" s="401" t="s">
        <v>701</v>
      </c>
      <c r="D76" s="401" t="s">
        <v>702</v>
      </c>
      <c r="E76" s="401" t="s">
        <v>579</v>
      </c>
      <c r="F76" s="74" t="s">
        <v>334</v>
      </c>
      <c r="G76" s="4">
        <v>100</v>
      </c>
      <c r="H76" s="4">
        <v>98</v>
      </c>
      <c r="I76" s="4">
        <v>19.600000000000001</v>
      </c>
      <c r="J76" s="180"/>
    </row>
    <row r="77" spans="1:10" ht="15" x14ac:dyDescent="0.2">
      <c r="A77" s="74">
        <v>69</v>
      </c>
      <c r="B77" s="401" t="s">
        <v>703</v>
      </c>
      <c r="C77" s="401" t="s">
        <v>704</v>
      </c>
      <c r="D77" s="401" t="s">
        <v>705</v>
      </c>
      <c r="E77" s="401" t="s">
        <v>579</v>
      </c>
      <c r="F77" s="74" t="s">
        <v>334</v>
      </c>
      <c r="G77" s="4">
        <v>100</v>
      </c>
      <c r="H77" s="4">
        <v>98</v>
      </c>
      <c r="I77" s="4">
        <v>19.600000000000001</v>
      </c>
      <c r="J77" s="180"/>
    </row>
    <row r="78" spans="1:10" ht="15" x14ac:dyDescent="0.2">
      <c r="A78" s="74">
        <v>70</v>
      </c>
      <c r="B78" s="401" t="s">
        <v>706</v>
      </c>
      <c r="C78" s="401" t="s">
        <v>707</v>
      </c>
      <c r="D78" s="401" t="s">
        <v>708</v>
      </c>
      <c r="E78" s="401" t="s">
        <v>579</v>
      </c>
      <c r="F78" s="74" t="s">
        <v>334</v>
      </c>
      <c r="G78" s="4">
        <v>100</v>
      </c>
      <c r="H78" s="4">
        <v>98</v>
      </c>
      <c r="I78" s="4">
        <v>19.600000000000001</v>
      </c>
      <c r="J78" s="180"/>
    </row>
    <row r="79" spans="1:10" ht="15" x14ac:dyDescent="0.2">
      <c r="A79" s="74">
        <v>71</v>
      </c>
      <c r="B79" s="401" t="s">
        <v>709</v>
      </c>
      <c r="C79" s="401" t="s">
        <v>710</v>
      </c>
      <c r="D79" s="401" t="s">
        <v>711</v>
      </c>
      <c r="E79" s="401" t="s">
        <v>579</v>
      </c>
      <c r="F79" s="74" t="s">
        <v>334</v>
      </c>
      <c r="G79" s="4">
        <v>100</v>
      </c>
      <c r="H79" s="4">
        <v>98</v>
      </c>
      <c r="I79" s="4">
        <v>19.600000000000001</v>
      </c>
      <c r="J79" s="180"/>
    </row>
    <row r="80" spans="1:10" ht="15" x14ac:dyDescent="0.2">
      <c r="A80" s="74">
        <v>72</v>
      </c>
      <c r="B80" s="401" t="s">
        <v>712</v>
      </c>
      <c r="C80" s="401" t="s">
        <v>713</v>
      </c>
      <c r="D80" s="401" t="s">
        <v>714</v>
      </c>
      <c r="E80" s="401" t="s">
        <v>579</v>
      </c>
      <c r="F80" s="74" t="s">
        <v>334</v>
      </c>
      <c r="G80" s="4">
        <v>100</v>
      </c>
      <c r="H80" s="4">
        <v>98</v>
      </c>
      <c r="I80" s="4">
        <v>19.600000000000001</v>
      </c>
      <c r="J80" s="180"/>
    </row>
    <row r="81" spans="1:10" ht="15" x14ac:dyDescent="0.2">
      <c r="A81" s="74">
        <v>73</v>
      </c>
      <c r="B81" s="401" t="s">
        <v>715</v>
      </c>
      <c r="C81" s="401" t="s">
        <v>716</v>
      </c>
      <c r="D81" s="401" t="s">
        <v>717</v>
      </c>
      <c r="E81" s="401" t="s">
        <v>579</v>
      </c>
      <c r="F81" s="74" t="s">
        <v>334</v>
      </c>
      <c r="G81" s="4">
        <v>100</v>
      </c>
      <c r="H81" s="4">
        <v>100</v>
      </c>
      <c r="I81" s="4">
        <v>20</v>
      </c>
      <c r="J81" s="180"/>
    </row>
    <row r="82" spans="1:10" ht="15" x14ac:dyDescent="0.2">
      <c r="A82" s="74">
        <v>74</v>
      </c>
      <c r="B82" s="401" t="s">
        <v>718</v>
      </c>
      <c r="C82" s="401" t="s">
        <v>719</v>
      </c>
      <c r="D82" s="401" t="s">
        <v>720</v>
      </c>
      <c r="E82" s="401" t="s">
        <v>579</v>
      </c>
      <c r="F82" s="74" t="s">
        <v>334</v>
      </c>
      <c r="G82" s="4">
        <v>100</v>
      </c>
      <c r="H82" s="4">
        <v>100</v>
      </c>
      <c r="I82" s="4">
        <v>20</v>
      </c>
      <c r="J82" s="180"/>
    </row>
    <row r="83" spans="1:10" ht="15" x14ac:dyDescent="0.2">
      <c r="A83" s="74">
        <v>75</v>
      </c>
      <c r="B83" s="401" t="s">
        <v>721</v>
      </c>
      <c r="C83" s="401" t="s">
        <v>722</v>
      </c>
      <c r="D83" s="401" t="s">
        <v>723</v>
      </c>
      <c r="E83" s="401" t="s">
        <v>579</v>
      </c>
      <c r="F83" s="74" t="s">
        <v>334</v>
      </c>
      <c r="G83" s="4">
        <v>100</v>
      </c>
      <c r="H83" s="4">
        <v>98</v>
      </c>
      <c r="I83" s="4">
        <v>19.600000000000001</v>
      </c>
      <c r="J83" s="180"/>
    </row>
    <row r="84" spans="1:10" ht="15" x14ac:dyDescent="0.2">
      <c r="A84" s="74">
        <v>76</v>
      </c>
      <c r="B84" s="401" t="s">
        <v>724</v>
      </c>
      <c r="C84" s="401" t="s">
        <v>725</v>
      </c>
      <c r="D84" s="401" t="s">
        <v>726</v>
      </c>
      <c r="E84" s="401" t="s">
        <v>579</v>
      </c>
      <c r="F84" s="74" t="s">
        <v>334</v>
      </c>
      <c r="G84" s="4">
        <v>100</v>
      </c>
      <c r="H84" s="4">
        <v>98</v>
      </c>
      <c r="I84" s="4">
        <v>19.600000000000001</v>
      </c>
      <c r="J84" s="180"/>
    </row>
    <row r="85" spans="1:10" ht="15" x14ac:dyDescent="0.2">
      <c r="A85" s="74">
        <v>77</v>
      </c>
      <c r="B85" s="401" t="s">
        <v>727</v>
      </c>
      <c r="C85" s="401" t="s">
        <v>728</v>
      </c>
      <c r="D85" s="401" t="s">
        <v>729</v>
      </c>
      <c r="E85" s="401" t="s">
        <v>579</v>
      </c>
      <c r="F85" s="74" t="s">
        <v>334</v>
      </c>
      <c r="G85" s="4">
        <v>100</v>
      </c>
      <c r="H85" s="4">
        <v>98</v>
      </c>
      <c r="I85" s="4">
        <v>19.600000000000001</v>
      </c>
      <c r="J85" s="180"/>
    </row>
    <row r="86" spans="1:10" ht="15" x14ac:dyDescent="0.2">
      <c r="A86" s="74">
        <v>78</v>
      </c>
      <c r="B86" s="401" t="s">
        <v>730</v>
      </c>
      <c r="C86" s="401" t="s">
        <v>725</v>
      </c>
      <c r="D86" s="401" t="s">
        <v>731</v>
      </c>
      <c r="E86" s="401" t="s">
        <v>579</v>
      </c>
      <c r="F86" s="74" t="s">
        <v>334</v>
      </c>
      <c r="G86" s="4">
        <v>100</v>
      </c>
      <c r="H86" s="4">
        <v>98</v>
      </c>
      <c r="I86" s="4">
        <v>19.600000000000001</v>
      </c>
      <c r="J86" s="180"/>
    </row>
    <row r="87" spans="1:10" ht="15" x14ac:dyDescent="0.2">
      <c r="A87" s="74">
        <v>79</v>
      </c>
      <c r="B87" s="401" t="s">
        <v>732</v>
      </c>
      <c r="C87" s="401" t="s">
        <v>733</v>
      </c>
      <c r="D87" s="401" t="s">
        <v>734</v>
      </c>
      <c r="E87" s="401" t="s">
        <v>579</v>
      </c>
      <c r="F87" s="74" t="s">
        <v>334</v>
      </c>
      <c r="G87" s="4">
        <v>100</v>
      </c>
      <c r="H87" s="4">
        <v>98</v>
      </c>
      <c r="I87" s="4">
        <v>19.600000000000001</v>
      </c>
      <c r="J87" s="180"/>
    </row>
    <row r="88" spans="1:10" ht="15" x14ac:dyDescent="0.2">
      <c r="A88" s="74">
        <v>80</v>
      </c>
      <c r="B88" s="401" t="s">
        <v>735</v>
      </c>
      <c r="C88" s="401" t="s">
        <v>725</v>
      </c>
      <c r="D88" s="401" t="s">
        <v>736</v>
      </c>
      <c r="E88" s="401" t="s">
        <v>579</v>
      </c>
      <c r="F88" s="74" t="s">
        <v>334</v>
      </c>
      <c r="G88" s="4">
        <v>100</v>
      </c>
      <c r="H88" s="4">
        <v>98</v>
      </c>
      <c r="I88" s="4">
        <v>19.600000000000001</v>
      </c>
      <c r="J88" s="180"/>
    </row>
    <row r="89" spans="1:10" ht="15" x14ac:dyDescent="0.2">
      <c r="A89" s="74">
        <v>81</v>
      </c>
      <c r="B89" s="401" t="s">
        <v>737</v>
      </c>
      <c r="C89" s="401" t="s">
        <v>738</v>
      </c>
      <c r="D89" s="401" t="s">
        <v>739</v>
      </c>
      <c r="E89" s="401" t="s">
        <v>579</v>
      </c>
      <c r="F89" s="74" t="s">
        <v>334</v>
      </c>
      <c r="G89" s="4">
        <v>100</v>
      </c>
      <c r="H89" s="4">
        <v>98</v>
      </c>
      <c r="I89" s="4">
        <v>19.600000000000001</v>
      </c>
      <c r="J89" s="180"/>
    </row>
    <row r="90" spans="1:10" ht="15" x14ac:dyDescent="0.2">
      <c r="A90" s="74">
        <v>82</v>
      </c>
      <c r="B90" s="401" t="s">
        <v>740</v>
      </c>
      <c r="C90" s="401" t="s">
        <v>741</v>
      </c>
      <c r="D90" s="401" t="s">
        <v>742</v>
      </c>
      <c r="E90" s="401" t="s">
        <v>579</v>
      </c>
      <c r="F90" s="74" t="s">
        <v>334</v>
      </c>
      <c r="G90" s="4">
        <v>100</v>
      </c>
      <c r="H90" s="4">
        <v>98</v>
      </c>
      <c r="I90" s="4">
        <v>19.600000000000001</v>
      </c>
      <c r="J90" s="180"/>
    </row>
    <row r="91" spans="1:10" ht="15" x14ac:dyDescent="0.2">
      <c r="A91" s="74">
        <v>83</v>
      </c>
      <c r="B91" s="401" t="s">
        <v>743</v>
      </c>
      <c r="C91" s="401" t="s">
        <v>744</v>
      </c>
      <c r="D91" s="401" t="s">
        <v>745</v>
      </c>
      <c r="E91" s="401" t="s">
        <v>579</v>
      </c>
      <c r="F91" s="74" t="s">
        <v>334</v>
      </c>
      <c r="G91" s="4">
        <v>100</v>
      </c>
      <c r="H91" s="4">
        <v>98</v>
      </c>
      <c r="I91" s="4">
        <v>19.600000000000001</v>
      </c>
      <c r="J91" s="180"/>
    </row>
    <row r="92" spans="1:10" ht="15" x14ac:dyDescent="0.2">
      <c r="A92" s="74">
        <v>84</v>
      </c>
      <c r="B92" s="401" t="s">
        <v>746</v>
      </c>
      <c r="C92" s="401" t="s">
        <v>747</v>
      </c>
      <c r="D92" s="401" t="s">
        <v>748</v>
      </c>
      <c r="E92" s="401" t="s">
        <v>579</v>
      </c>
      <c r="F92" s="74" t="s">
        <v>334</v>
      </c>
      <c r="G92" s="4">
        <v>100</v>
      </c>
      <c r="H92" s="4">
        <v>98</v>
      </c>
      <c r="I92" s="4">
        <v>19.600000000000001</v>
      </c>
      <c r="J92" s="180"/>
    </row>
    <row r="93" spans="1:10" ht="15" x14ac:dyDescent="0.2">
      <c r="A93" s="74">
        <v>85</v>
      </c>
      <c r="B93" s="401" t="s">
        <v>749</v>
      </c>
      <c r="C93" s="401" t="s">
        <v>750</v>
      </c>
      <c r="D93" s="401" t="s">
        <v>751</v>
      </c>
      <c r="E93" s="401" t="s">
        <v>579</v>
      </c>
      <c r="F93" s="74" t="s">
        <v>334</v>
      </c>
      <c r="G93" s="4">
        <v>100</v>
      </c>
      <c r="H93" s="4">
        <v>98</v>
      </c>
      <c r="I93" s="4">
        <v>19.600000000000001</v>
      </c>
      <c r="J93" s="180"/>
    </row>
    <row r="94" spans="1:10" ht="15" x14ac:dyDescent="0.2">
      <c r="A94" s="74">
        <v>86</v>
      </c>
      <c r="B94" s="401" t="s">
        <v>752</v>
      </c>
      <c r="C94" s="401" t="s">
        <v>753</v>
      </c>
      <c r="D94" s="401" t="s">
        <v>754</v>
      </c>
      <c r="E94" s="401" t="s">
        <v>579</v>
      </c>
      <c r="F94" s="74" t="s">
        <v>334</v>
      </c>
      <c r="G94" s="4">
        <v>100</v>
      </c>
      <c r="H94" s="4">
        <v>98</v>
      </c>
      <c r="I94" s="4">
        <v>19.600000000000001</v>
      </c>
      <c r="J94" s="180"/>
    </row>
    <row r="95" spans="1:10" ht="15" x14ac:dyDescent="0.2">
      <c r="A95" s="74">
        <v>87</v>
      </c>
      <c r="B95" s="401" t="s">
        <v>755</v>
      </c>
      <c r="C95" s="401" t="s">
        <v>671</v>
      </c>
      <c r="D95" s="401" t="s">
        <v>756</v>
      </c>
      <c r="E95" s="401" t="s">
        <v>579</v>
      </c>
      <c r="F95" s="74" t="s">
        <v>334</v>
      </c>
      <c r="G95" s="4">
        <v>100</v>
      </c>
      <c r="H95" s="4">
        <v>98</v>
      </c>
      <c r="I95" s="4">
        <v>19.600000000000001</v>
      </c>
      <c r="J95" s="180"/>
    </row>
    <row r="96" spans="1:10" ht="15" x14ac:dyDescent="0.2">
      <c r="A96" s="74">
        <v>88</v>
      </c>
      <c r="B96" s="401" t="s">
        <v>757</v>
      </c>
      <c r="C96" s="401" t="s">
        <v>758</v>
      </c>
      <c r="D96" s="401" t="s">
        <v>759</v>
      </c>
      <c r="E96" s="401" t="s">
        <v>579</v>
      </c>
      <c r="F96" s="74" t="s">
        <v>334</v>
      </c>
      <c r="G96" s="4">
        <v>100</v>
      </c>
      <c r="H96" s="4">
        <v>98</v>
      </c>
      <c r="I96" s="4">
        <v>19.600000000000001</v>
      </c>
      <c r="J96" s="180"/>
    </row>
    <row r="97" spans="1:10" ht="15" x14ac:dyDescent="0.2">
      <c r="A97" s="74">
        <v>89</v>
      </c>
      <c r="B97" s="401" t="s">
        <v>760</v>
      </c>
      <c r="C97" s="401" t="s">
        <v>761</v>
      </c>
      <c r="D97" s="401" t="s">
        <v>762</v>
      </c>
      <c r="E97" s="401" t="s">
        <v>579</v>
      </c>
      <c r="F97" s="74" t="s">
        <v>334</v>
      </c>
      <c r="G97" s="4">
        <v>100</v>
      </c>
      <c r="H97" s="4">
        <v>98</v>
      </c>
      <c r="I97" s="4">
        <v>19.600000000000001</v>
      </c>
      <c r="J97" s="180"/>
    </row>
    <row r="98" spans="1:10" ht="15" x14ac:dyDescent="0.2">
      <c r="A98" s="74">
        <v>90</v>
      </c>
      <c r="B98" s="401" t="s">
        <v>763</v>
      </c>
      <c r="C98" s="401" t="s">
        <v>764</v>
      </c>
      <c r="D98" s="401" t="s">
        <v>765</v>
      </c>
      <c r="E98" s="401" t="s">
        <v>579</v>
      </c>
      <c r="F98" s="74" t="s">
        <v>334</v>
      </c>
      <c r="G98" s="4">
        <v>100</v>
      </c>
      <c r="H98" s="4">
        <v>98</v>
      </c>
      <c r="I98" s="4">
        <v>19.600000000000001</v>
      </c>
      <c r="J98" s="180"/>
    </row>
    <row r="99" spans="1:10" ht="15" x14ac:dyDescent="0.2">
      <c r="A99" s="74">
        <v>91</v>
      </c>
      <c r="B99" s="401" t="s">
        <v>766</v>
      </c>
      <c r="C99" s="401" t="s">
        <v>767</v>
      </c>
      <c r="D99" s="401" t="s">
        <v>768</v>
      </c>
      <c r="E99" s="401" t="s">
        <v>579</v>
      </c>
      <c r="F99" s="74" t="s">
        <v>334</v>
      </c>
      <c r="G99" s="4">
        <v>100</v>
      </c>
      <c r="H99" s="4">
        <v>98</v>
      </c>
      <c r="I99" s="4">
        <v>19.600000000000001</v>
      </c>
      <c r="J99" s="180"/>
    </row>
    <row r="100" spans="1:10" ht="15" x14ac:dyDescent="0.2">
      <c r="A100" s="74">
        <v>92</v>
      </c>
      <c r="B100" s="401" t="s">
        <v>769</v>
      </c>
      <c r="C100" s="401" t="s">
        <v>596</v>
      </c>
      <c r="D100" s="401" t="s">
        <v>770</v>
      </c>
      <c r="E100" s="401" t="s">
        <v>579</v>
      </c>
      <c r="F100" s="74" t="s">
        <v>334</v>
      </c>
      <c r="G100" s="4">
        <v>100</v>
      </c>
      <c r="H100" s="4">
        <v>98</v>
      </c>
      <c r="I100" s="4">
        <v>19.600000000000001</v>
      </c>
      <c r="J100" s="180"/>
    </row>
    <row r="101" spans="1:10" ht="15" x14ac:dyDescent="0.2">
      <c r="A101" s="74">
        <v>93</v>
      </c>
      <c r="B101" s="401" t="s">
        <v>771</v>
      </c>
      <c r="C101" s="401" t="s">
        <v>641</v>
      </c>
      <c r="D101" s="401" t="s">
        <v>772</v>
      </c>
      <c r="E101" s="401" t="s">
        <v>579</v>
      </c>
      <c r="F101" s="74" t="s">
        <v>334</v>
      </c>
      <c r="G101" s="4">
        <v>100</v>
      </c>
      <c r="H101" s="4">
        <v>98</v>
      </c>
      <c r="I101" s="4">
        <v>19.600000000000001</v>
      </c>
      <c r="J101" s="180"/>
    </row>
    <row r="102" spans="1:10" ht="15" x14ac:dyDescent="0.2">
      <c r="A102" s="74">
        <v>94</v>
      </c>
      <c r="B102" s="401" t="s">
        <v>773</v>
      </c>
      <c r="C102" s="401" t="s">
        <v>774</v>
      </c>
      <c r="D102" s="401" t="s">
        <v>775</v>
      </c>
      <c r="E102" s="401" t="s">
        <v>579</v>
      </c>
      <c r="F102" s="74" t="s">
        <v>334</v>
      </c>
      <c r="G102" s="4">
        <v>100</v>
      </c>
      <c r="H102" s="4">
        <v>98</v>
      </c>
      <c r="I102" s="4">
        <v>19.600000000000001</v>
      </c>
      <c r="J102" s="180"/>
    </row>
    <row r="103" spans="1:10" ht="15" x14ac:dyDescent="0.2">
      <c r="A103" s="74">
        <v>95</v>
      </c>
      <c r="B103" s="401" t="s">
        <v>776</v>
      </c>
      <c r="C103" s="401" t="s">
        <v>777</v>
      </c>
      <c r="D103" s="401" t="s">
        <v>778</v>
      </c>
      <c r="E103" s="401" t="s">
        <v>579</v>
      </c>
      <c r="F103" s="74" t="s">
        <v>334</v>
      </c>
      <c r="G103" s="4">
        <v>100</v>
      </c>
      <c r="H103" s="4">
        <v>100</v>
      </c>
      <c r="I103" s="4">
        <v>20</v>
      </c>
      <c r="J103" s="180"/>
    </row>
    <row r="104" spans="1:10" ht="15" x14ac:dyDescent="0.2">
      <c r="A104" s="74">
        <v>96</v>
      </c>
      <c r="B104" s="401" t="s">
        <v>703</v>
      </c>
      <c r="C104" s="401" t="s">
        <v>779</v>
      </c>
      <c r="D104" s="401" t="s">
        <v>780</v>
      </c>
      <c r="E104" s="401" t="s">
        <v>579</v>
      </c>
      <c r="F104" s="74" t="s">
        <v>334</v>
      </c>
      <c r="G104" s="4">
        <v>100</v>
      </c>
      <c r="H104" s="4">
        <v>98</v>
      </c>
      <c r="I104" s="4">
        <v>19.600000000000001</v>
      </c>
      <c r="J104" s="180"/>
    </row>
    <row r="105" spans="1:10" ht="15" x14ac:dyDescent="0.2">
      <c r="A105" s="74">
        <v>97</v>
      </c>
      <c r="B105" s="401" t="s">
        <v>781</v>
      </c>
      <c r="C105" s="401" t="s">
        <v>782</v>
      </c>
      <c r="D105" s="401" t="s">
        <v>783</v>
      </c>
      <c r="E105" s="401" t="s">
        <v>579</v>
      </c>
      <c r="F105" s="74" t="s">
        <v>334</v>
      </c>
      <c r="G105" s="4">
        <v>100</v>
      </c>
      <c r="H105" s="4">
        <v>100</v>
      </c>
      <c r="I105" s="4">
        <v>20</v>
      </c>
      <c r="J105" s="180"/>
    </row>
    <row r="106" spans="1:10" ht="15" x14ac:dyDescent="0.2">
      <c r="A106" s="74">
        <v>98</v>
      </c>
      <c r="B106" s="401" t="s">
        <v>784</v>
      </c>
      <c r="C106" s="401" t="s">
        <v>785</v>
      </c>
      <c r="D106" s="401" t="s">
        <v>786</v>
      </c>
      <c r="E106" s="401" t="s">
        <v>579</v>
      </c>
      <c r="F106" s="74" t="s">
        <v>334</v>
      </c>
      <c r="G106" s="4">
        <v>100</v>
      </c>
      <c r="H106" s="4">
        <v>98</v>
      </c>
      <c r="I106" s="4">
        <v>19.600000000000001</v>
      </c>
      <c r="J106" s="180"/>
    </row>
    <row r="107" spans="1:10" ht="15" x14ac:dyDescent="0.2">
      <c r="A107" s="74">
        <v>99</v>
      </c>
      <c r="B107" s="401" t="s">
        <v>787</v>
      </c>
      <c r="C107" s="401" t="s">
        <v>788</v>
      </c>
      <c r="D107" s="401" t="s">
        <v>789</v>
      </c>
      <c r="E107" s="401" t="s">
        <v>579</v>
      </c>
      <c r="F107" s="74" t="s">
        <v>334</v>
      </c>
      <c r="G107" s="4">
        <v>100</v>
      </c>
      <c r="H107" s="4">
        <v>100</v>
      </c>
      <c r="I107" s="4">
        <v>20</v>
      </c>
      <c r="J107" s="180"/>
    </row>
    <row r="108" spans="1:10" ht="15" x14ac:dyDescent="0.2">
      <c r="A108" s="74">
        <v>100</v>
      </c>
      <c r="B108" s="401" t="s">
        <v>790</v>
      </c>
      <c r="C108" s="401" t="s">
        <v>791</v>
      </c>
      <c r="D108" s="401" t="s">
        <v>792</v>
      </c>
      <c r="E108" s="401" t="s">
        <v>579</v>
      </c>
      <c r="F108" s="74" t="s">
        <v>334</v>
      </c>
      <c r="G108" s="4">
        <v>100</v>
      </c>
      <c r="H108" s="4">
        <v>100</v>
      </c>
      <c r="I108" s="4">
        <v>20</v>
      </c>
      <c r="J108" s="180"/>
    </row>
    <row r="109" spans="1:10" ht="15" x14ac:dyDescent="0.2">
      <c r="A109" s="74">
        <v>101</v>
      </c>
      <c r="B109" s="401" t="s">
        <v>793</v>
      </c>
      <c r="C109" s="401" t="s">
        <v>794</v>
      </c>
      <c r="D109" s="401" t="s">
        <v>795</v>
      </c>
      <c r="E109" s="401" t="s">
        <v>579</v>
      </c>
      <c r="F109" s="74" t="s">
        <v>334</v>
      </c>
      <c r="G109" s="4">
        <v>100</v>
      </c>
      <c r="H109" s="4">
        <v>100</v>
      </c>
      <c r="I109" s="4">
        <v>20</v>
      </c>
      <c r="J109" s="180"/>
    </row>
    <row r="110" spans="1:10" ht="15" x14ac:dyDescent="0.2">
      <c r="A110" s="74">
        <v>102</v>
      </c>
      <c r="B110" s="401" t="s">
        <v>784</v>
      </c>
      <c r="C110" s="401" t="s">
        <v>796</v>
      </c>
      <c r="D110" s="401" t="s">
        <v>797</v>
      </c>
      <c r="E110" s="401" t="s">
        <v>579</v>
      </c>
      <c r="F110" s="74" t="s">
        <v>334</v>
      </c>
      <c r="G110" s="4">
        <v>100</v>
      </c>
      <c r="H110" s="4">
        <v>98</v>
      </c>
      <c r="I110" s="4">
        <v>19.600000000000001</v>
      </c>
      <c r="J110" s="180"/>
    </row>
    <row r="111" spans="1:10" ht="15" x14ac:dyDescent="0.2">
      <c r="A111" s="74">
        <v>103</v>
      </c>
      <c r="B111" s="401" t="s">
        <v>798</v>
      </c>
      <c r="C111" s="401" t="s">
        <v>799</v>
      </c>
      <c r="D111" s="401" t="s">
        <v>800</v>
      </c>
      <c r="E111" s="401" t="s">
        <v>579</v>
      </c>
      <c r="F111" s="74" t="s">
        <v>334</v>
      </c>
      <c r="G111" s="4">
        <v>100</v>
      </c>
      <c r="H111" s="4">
        <v>100</v>
      </c>
      <c r="I111" s="4">
        <v>20</v>
      </c>
      <c r="J111" s="180"/>
    </row>
    <row r="112" spans="1:10" ht="15" x14ac:dyDescent="0.2">
      <c r="A112" s="74">
        <v>104</v>
      </c>
      <c r="B112" s="401" t="s">
        <v>801</v>
      </c>
      <c r="C112" s="401" t="s">
        <v>802</v>
      </c>
      <c r="D112" s="401" t="s">
        <v>803</v>
      </c>
      <c r="E112" s="401" t="s">
        <v>579</v>
      </c>
      <c r="F112" s="74" t="s">
        <v>334</v>
      </c>
      <c r="G112" s="4">
        <v>100</v>
      </c>
      <c r="H112" s="4">
        <v>98</v>
      </c>
      <c r="I112" s="4">
        <v>19.600000000000001</v>
      </c>
      <c r="J112" s="180"/>
    </row>
    <row r="113" spans="1:10" ht="15" x14ac:dyDescent="0.2">
      <c r="A113" s="74">
        <v>105</v>
      </c>
      <c r="B113" s="401" t="s">
        <v>804</v>
      </c>
      <c r="C113" s="401" t="s">
        <v>641</v>
      </c>
      <c r="D113" s="401" t="s">
        <v>805</v>
      </c>
      <c r="E113" s="401" t="s">
        <v>579</v>
      </c>
      <c r="F113" s="74" t="s">
        <v>334</v>
      </c>
      <c r="G113" s="4">
        <v>100</v>
      </c>
      <c r="H113" s="4">
        <v>98</v>
      </c>
      <c r="I113" s="4">
        <v>19.600000000000001</v>
      </c>
      <c r="J113" s="180"/>
    </row>
    <row r="114" spans="1:10" ht="15" x14ac:dyDescent="0.2">
      <c r="A114" s="74">
        <v>106</v>
      </c>
      <c r="B114" s="401" t="s">
        <v>806</v>
      </c>
      <c r="C114" s="401" t="s">
        <v>807</v>
      </c>
      <c r="D114" s="401" t="s">
        <v>808</v>
      </c>
      <c r="E114" s="401" t="s">
        <v>579</v>
      </c>
      <c r="F114" s="74" t="s">
        <v>334</v>
      </c>
      <c r="G114" s="4">
        <v>100</v>
      </c>
      <c r="H114" s="4">
        <v>98</v>
      </c>
      <c r="I114" s="4">
        <v>19.600000000000001</v>
      </c>
      <c r="J114" s="180"/>
    </row>
    <row r="115" spans="1:10" ht="15" x14ac:dyDescent="0.2">
      <c r="A115" s="74">
        <v>107</v>
      </c>
      <c r="B115" s="401" t="s">
        <v>809</v>
      </c>
      <c r="C115" s="401" t="s">
        <v>810</v>
      </c>
      <c r="D115" s="401" t="s">
        <v>811</v>
      </c>
      <c r="E115" s="401" t="s">
        <v>579</v>
      </c>
      <c r="F115" s="74" t="s">
        <v>334</v>
      </c>
      <c r="G115" s="4">
        <v>100</v>
      </c>
      <c r="H115" s="4">
        <v>98</v>
      </c>
      <c r="I115" s="4">
        <v>19.600000000000001</v>
      </c>
      <c r="J115" s="180"/>
    </row>
    <row r="116" spans="1:10" ht="15" x14ac:dyDescent="0.2">
      <c r="A116" s="74">
        <v>108</v>
      </c>
      <c r="B116" s="401" t="s">
        <v>812</v>
      </c>
      <c r="C116" s="401" t="s">
        <v>813</v>
      </c>
      <c r="D116" s="401" t="s">
        <v>814</v>
      </c>
      <c r="E116" s="401" t="s">
        <v>579</v>
      </c>
      <c r="F116" s="74" t="s">
        <v>334</v>
      </c>
      <c r="G116" s="4">
        <v>100</v>
      </c>
      <c r="H116" s="4">
        <v>98</v>
      </c>
      <c r="I116" s="4">
        <v>19.600000000000001</v>
      </c>
      <c r="J116" s="180"/>
    </row>
    <row r="117" spans="1:10" ht="15" x14ac:dyDescent="0.2">
      <c r="A117" s="74">
        <v>109</v>
      </c>
      <c r="B117" s="401" t="s">
        <v>815</v>
      </c>
      <c r="C117" s="401" t="s">
        <v>816</v>
      </c>
      <c r="D117" s="401" t="s">
        <v>817</v>
      </c>
      <c r="E117" s="401" t="s">
        <v>579</v>
      </c>
      <c r="F117" s="74" t="s">
        <v>334</v>
      </c>
      <c r="G117" s="4">
        <v>100</v>
      </c>
      <c r="H117" s="4">
        <v>98</v>
      </c>
      <c r="I117" s="4">
        <v>19.600000000000001</v>
      </c>
      <c r="J117" s="180"/>
    </row>
    <row r="118" spans="1:10" ht="15" x14ac:dyDescent="0.2">
      <c r="A118" s="74">
        <v>110</v>
      </c>
      <c r="B118" s="401" t="s">
        <v>818</v>
      </c>
      <c r="C118" s="401" t="s">
        <v>819</v>
      </c>
      <c r="D118" s="401" t="s">
        <v>820</v>
      </c>
      <c r="E118" s="401" t="s">
        <v>579</v>
      </c>
      <c r="F118" s="74" t="s">
        <v>334</v>
      </c>
      <c r="G118" s="4">
        <v>100</v>
      </c>
      <c r="H118" s="4">
        <v>98</v>
      </c>
      <c r="I118" s="4">
        <v>19.600000000000001</v>
      </c>
      <c r="J118" s="180"/>
    </row>
    <row r="119" spans="1:10" ht="15" x14ac:dyDescent="0.2">
      <c r="A119" s="74">
        <v>111</v>
      </c>
      <c r="B119" s="401" t="s">
        <v>821</v>
      </c>
      <c r="C119" s="401" t="s">
        <v>822</v>
      </c>
      <c r="D119" s="401" t="s">
        <v>823</v>
      </c>
      <c r="E119" s="401" t="s">
        <v>579</v>
      </c>
      <c r="F119" s="74" t="s">
        <v>334</v>
      </c>
      <c r="G119" s="4">
        <v>100</v>
      </c>
      <c r="H119" s="4">
        <v>98</v>
      </c>
      <c r="I119" s="4">
        <v>19.600000000000001</v>
      </c>
      <c r="J119" s="180"/>
    </row>
    <row r="120" spans="1:10" ht="15" x14ac:dyDescent="0.2">
      <c r="A120" s="74">
        <v>112</v>
      </c>
      <c r="B120" s="401" t="s">
        <v>703</v>
      </c>
      <c r="C120" s="401" t="s">
        <v>824</v>
      </c>
      <c r="D120" s="401" t="s">
        <v>825</v>
      </c>
      <c r="E120" s="401" t="s">
        <v>579</v>
      </c>
      <c r="F120" s="74" t="s">
        <v>334</v>
      </c>
      <c r="G120" s="4">
        <v>100</v>
      </c>
      <c r="H120" s="4">
        <v>98</v>
      </c>
      <c r="I120" s="4">
        <v>19.600000000000001</v>
      </c>
      <c r="J120" s="180"/>
    </row>
    <row r="121" spans="1:10" ht="15" x14ac:dyDescent="0.2">
      <c r="A121" s="74">
        <v>113</v>
      </c>
      <c r="B121" s="401" t="s">
        <v>826</v>
      </c>
      <c r="C121" s="401" t="s">
        <v>587</v>
      </c>
      <c r="D121" s="401" t="s">
        <v>827</v>
      </c>
      <c r="E121" s="401" t="s">
        <v>579</v>
      </c>
      <c r="F121" s="74" t="s">
        <v>334</v>
      </c>
      <c r="G121" s="4">
        <v>100</v>
      </c>
      <c r="H121" s="4">
        <v>98</v>
      </c>
      <c r="I121" s="4">
        <v>19.600000000000001</v>
      </c>
      <c r="J121" s="180"/>
    </row>
    <row r="122" spans="1:10" ht="15" x14ac:dyDescent="0.2">
      <c r="A122" s="74">
        <v>114</v>
      </c>
      <c r="B122" s="401" t="s">
        <v>828</v>
      </c>
      <c r="C122" s="401" t="s">
        <v>829</v>
      </c>
      <c r="D122" s="401" t="s">
        <v>830</v>
      </c>
      <c r="E122" s="401" t="s">
        <v>579</v>
      </c>
      <c r="F122" s="74" t="s">
        <v>334</v>
      </c>
      <c r="G122" s="4">
        <v>100</v>
      </c>
      <c r="H122" s="4">
        <v>98</v>
      </c>
      <c r="I122" s="4">
        <v>19.600000000000001</v>
      </c>
      <c r="J122" s="180"/>
    </row>
    <row r="123" spans="1:10" ht="15" x14ac:dyDescent="0.2">
      <c r="A123" s="74">
        <v>115</v>
      </c>
      <c r="B123" s="401" t="s">
        <v>831</v>
      </c>
      <c r="C123" s="401" t="s">
        <v>832</v>
      </c>
      <c r="D123" s="401" t="s">
        <v>833</v>
      </c>
      <c r="E123" s="401" t="s">
        <v>579</v>
      </c>
      <c r="F123" s="74" t="s">
        <v>334</v>
      </c>
      <c r="G123" s="4">
        <v>100</v>
      </c>
      <c r="H123" s="4">
        <v>98</v>
      </c>
      <c r="I123" s="4">
        <v>19.600000000000001</v>
      </c>
      <c r="J123" s="180"/>
    </row>
    <row r="124" spans="1:10" ht="15" x14ac:dyDescent="0.2">
      <c r="A124" s="74">
        <v>116</v>
      </c>
      <c r="B124" s="401" t="s">
        <v>834</v>
      </c>
      <c r="C124" s="401" t="s">
        <v>835</v>
      </c>
      <c r="D124" s="401" t="s">
        <v>836</v>
      </c>
      <c r="E124" s="401" t="s">
        <v>575</v>
      </c>
      <c r="F124" s="74" t="s">
        <v>334</v>
      </c>
      <c r="G124" s="4">
        <v>150</v>
      </c>
      <c r="H124" s="4">
        <v>147</v>
      </c>
      <c r="I124" s="4">
        <v>29.400000000000002</v>
      </c>
      <c r="J124" s="180"/>
    </row>
    <row r="125" spans="1:10" ht="15" x14ac:dyDescent="0.2">
      <c r="A125" s="74">
        <v>117</v>
      </c>
      <c r="B125" s="401" t="s">
        <v>837</v>
      </c>
      <c r="C125" s="401" t="s">
        <v>838</v>
      </c>
      <c r="D125" s="401" t="s">
        <v>839</v>
      </c>
      <c r="E125" s="401" t="s">
        <v>579</v>
      </c>
      <c r="F125" s="74" t="s">
        <v>334</v>
      </c>
      <c r="G125" s="4">
        <v>100</v>
      </c>
      <c r="H125" s="4">
        <v>98</v>
      </c>
      <c r="I125" s="4">
        <v>19.600000000000001</v>
      </c>
      <c r="J125" s="180"/>
    </row>
    <row r="126" spans="1:10" ht="15" x14ac:dyDescent="0.2">
      <c r="A126" s="74">
        <v>118</v>
      </c>
      <c r="B126" s="401" t="s">
        <v>840</v>
      </c>
      <c r="C126" s="401" t="s">
        <v>841</v>
      </c>
      <c r="D126" s="401" t="s">
        <v>842</v>
      </c>
      <c r="E126" s="401" t="s">
        <v>575</v>
      </c>
      <c r="F126" s="74" t="s">
        <v>334</v>
      </c>
      <c r="G126" s="4">
        <v>150</v>
      </c>
      <c r="H126" s="4">
        <v>147</v>
      </c>
      <c r="I126" s="4">
        <v>29.400000000000002</v>
      </c>
      <c r="J126" s="180"/>
    </row>
    <row r="127" spans="1:10" ht="15" x14ac:dyDescent="0.2">
      <c r="A127" s="74">
        <v>119</v>
      </c>
      <c r="B127" s="401" t="s">
        <v>843</v>
      </c>
      <c r="C127" s="401" t="s">
        <v>844</v>
      </c>
      <c r="D127" s="401" t="s">
        <v>845</v>
      </c>
      <c r="E127" s="401" t="s">
        <v>579</v>
      </c>
      <c r="F127" s="74" t="s">
        <v>334</v>
      </c>
      <c r="G127" s="4">
        <v>100</v>
      </c>
      <c r="H127" s="4">
        <v>100</v>
      </c>
      <c r="I127" s="4">
        <v>20</v>
      </c>
      <c r="J127" s="180"/>
    </row>
    <row r="128" spans="1:10" ht="15" x14ac:dyDescent="0.2">
      <c r="A128" s="74">
        <v>120</v>
      </c>
      <c r="B128" s="401" t="s">
        <v>846</v>
      </c>
      <c r="C128" s="401" t="s">
        <v>847</v>
      </c>
      <c r="D128" s="401" t="s">
        <v>848</v>
      </c>
      <c r="E128" s="401" t="s">
        <v>579</v>
      </c>
      <c r="F128" s="74" t="s">
        <v>334</v>
      </c>
      <c r="G128" s="4">
        <v>100</v>
      </c>
      <c r="H128" s="4">
        <v>98</v>
      </c>
      <c r="I128" s="4">
        <v>19.600000000000001</v>
      </c>
      <c r="J128" s="180"/>
    </row>
    <row r="129" spans="1:10" ht="15" x14ac:dyDescent="0.2">
      <c r="A129" s="74">
        <v>121</v>
      </c>
      <c r="B129" s="401" t="s">
        <v>849</v>
      </c>
      <c r="C129" s="401" t="s">
        <v>850</v>
      </c>
      <c r="D129" s="401" t="s">
        <v>851</v>
      </c>
      <c r="E129" s="401" t="s">
        <v>579</v>
      </c>
      <c r="F129" s="74" t="s">
        <v>334</v>
      </c>
      <c r="G129" s="4">
        <v>100</v>
      </c>
      <c r="H129" s="4">
        <v>100</v>
      </c>
      <c r="I129" s="4">
        <v>20</v>
      </c>
      <c r="J129" s="180"/>
    </row>
    <row r="130" spans="1:10" ht="15" x14ac:dyDescent="0.2">
      <c r="A130" s="74">
        <v>122</v>
      </c>
      <c r="B130" s="401" t="s">
        <v>852</v>
      </c>
      <c r="C130" s="401" t="s">
        <v>853</v>
      </c>
      <c r="D130" s="401" t="s">
        <v>854</v>
      </c>
      <c r="E130" s="401" t="s">
        <v>579</v>
      </c>
      <c r="F130" s="74" t="s">
        <v>334</v>
      </c>
      <c r="G130" s="4">
        <v>100</v>
      </c>
      <c r="H130" s="4">
        <v>98</v>
      </c>
      <c r="I130" s="4">
        <v>19.600000000000001</v>
      </c>
      <c r="J130" s="180"/>
    </row>
    <row r="131" spans="1:10" ht="15" x14ac:dyDescent="0.2">
      <c r="A131" s="74">
        <v>123</v>
      </c>
      <c r="B131" s="401" t="s">
        <v>752</v>
      </c>
      <c r="C131" s="401" t="s">
        <v>855</v>
      </c>
      <c r="D131" s="401" t="s">
        <v>856</v>
      </c>
      <c r="E131" s="401" t="s">
        <v>579</v>
      </c>
      <c r="F131" s="74" t="s">
        <v>334</v>
      </c>
      <c r="G131" s="4">
        <v>100</v>
      </c>
      <c r="H131" s="4">
        <v>98</v>
      </c>
      <c r="I131" s="4">
        <v>19.600000000000001</v>
      </c>
      <c r="J131" s="180"/>
    </row>
    <row r="132" spans="1:10" ht="15" x14ac:dyDescent="0.2">
      <c r="A132" s="74">
        <v>124</v>
      </c>
      <c r="B132" s="401" t="s">
        <v>809</v>
      </c>
      <c r="C132" s="401" t="s">
        <v>857</v>
      </c>
      <c r="D132" s="401" t="s">
        <v>858</v>
      </c>
      <c r="E132" s="401" t="s">
        <v>579</v>
      </c>
      <c r="F132" s="74" t="s">
        <v>334</v>
      </c>
      <c r="G132" s="4">
        <v>100</v>
      </c>
      <c r="H132" s="4">
        <v>98</v>
      </c>
      <c r="I132" s="4">
        <v>19.600000000000001</v>
      </c>
      <c r="J132" s="180"/>
    </row>
    <row r="133" spans="1:10" ht="15" x14ac:dyDescent="0.2">
      <c r="A133" s="74">
        <v>125</v>
      </c>
      <c r="B133" s="401" t="s">
        <v>859</v>
      </c>
      <c r="C133" s="401" t="s">
        <v>860</v>
      </c>
      <c r="D133" s="401" t="s">
        <v>861</v>
      </c>
      <c r="E133" s="401" t="s">
        <v>579</v>
      </c>
      <c r="F133" s="74" t="s">
        <v>334</v>
      </c>
      <c r="G133" s="4">
        <v>100</v>
      </c>
      <c r="H133" s="4">
        <v>100</v>
      </c>
      <c r="I133" s="4">
        <v>20</v>
      </c>
      <c r="J133" s="180"/>
    </row>
    <row r="134" spans="1:10" ht="15" x14ac:dyDescent="0.2">
      <c r="A134" s="74">
        <v>126</v>
      </c>
      <c r="B134" s="401" t="s">
        <v>862</v>
      </c>
      <c r="C134" s="401" t="s">
        <v>863</v>
      </c>
      <c r="D134" s="401" t="s">
        <v>864</v>
      </c>
      <c r="E134" s="401" t="s">
        <v>579</v>
      </c>
      <c r="F134" s="74" t="s">
        <v>334</v>
      </c>
      <c r="G134" s="4">
        <v>100</v>
      </c>
      <c r="H134" s="4">
        <v>98</v>
      </c>
      <c r="I134" s="4">
        <v>19.600000000000001</v>
      </c>
      <c r="J134" s="180"/>
    </row>
    <row r="135" spans="1:10" ht="15" x14ac:dyDescent="0.2">
      <c r="A135" s="74">
        <v>127</v>
      </c>
      <c r="B135" s="401" t="s">
        <v>865</v>
      </c>
      <c r="C135" s="401" t="s">
        <v>866</v>
      </c>
      <c r="D135" s="401" t="s">
        <v>867</v>
      </c>
      <c r="E135" s="401" t="s">
        <v>579</v>
      </c>
      <c r="F135" s="74" t="s">
        <v>334</v>
      </c>
      <c r="G135" s="4">
        <v>100</v>
      </c>
      <c r="H135" s="4">
        <v>100</v>
      </c>
      <c r="I135" s="4">
        <v>20</v>
      </c>
      <c r="J135" s="180"/>
    </row>
    <row r="136" spans="1:10" ht="15" x14ac:dyDescent="0.2">
      <c r="A136" s="74">
        <v>128</v>
      </c>
      <c r="B136" s="401" t="s">
        <v>703</v>
      </c>
      <c r="C136" s="401" t="s">
        <v>868</v>
      </c>
      <c r="D136" s="401" t="s">
        <v>869</v>
      </c>
      <c r="E136" s="401" t="s">
        <v>579</v>
      </c>
      <c r="F136" s="74" t="s">
        <v>334</v>
      </c>
      <c r="G136" s="4">
        <v>100</v>
      </c>
      <c r="H136" s="4">
        <v>98</v>
      </c>
      <c r="I136" s="4">
        <v>19.600000000000001</v>
      </c>
      <c r="J136" s="180"/>
    </row>
    <row r="137" spans="1:10" ht="15" x14ac:dyDescent="0.2">
      <c r="A137" s="74">
        <v>129</v>
      </c>
      <c r="B137" s="401" t="s">
        <v>870</v>
      </c>
      <c r="C137" s="401" t="s">
        <v>871</v>
      </c>
      <c r="D137" s="401" t="s">
        <v>872</v>
      </c>
      <c r="E137" s="401" t="s">
        <v>579</v>
      </c>
      <c r="F137" s="74" t="s">
        <v>334</v>
      </c>
      <c r="G137" s="4">
        <v>100</v>
      </c>
      <c r="H137" s="4">
        <v>100</v>
      </c>
      <c r="I137" s="4">
        <v>20</v>
      </c>
      <c r="J137" s="180"/>
    </row>
    <row r="138" spans="1:10" ht="15" x14ac:dyDescent="0.2">
      <c r="A138" s="74">
        <v>130</v>
      </c>
      <c r="B138" s="401" t="s">
        <v>873</v>
      </c>
      <c r="C138" s="401" t="s">
        <v>874</v>
      </c>
      <c r="D138" s="401" t="s">
        <v>875</v>
      </c>
      <c r="E138" s="401" t="s">
        <v>579</v>
      </c>
      <c r="F138" s="74" t="s">
        <v>334</v>
      </c>
      <c r="G138" s="4">
        <v>100</v>
      </c>
      <c r="H138" s="4">
        <v>98</v>
      </c>
      <c r="I138" s="4">
        <v>19.600000000000001</v>
      </c>
      <c r="J138" s="180"/>
    </row>
    <row r="139" spans="1:10" ht="15" x14ac:dyDescent="0.2">
      <c r="A139" s="74">
        <v>131</v>
      </c>
      <c r="B139" s="401" t="s">
        <v>876</v>
      </c>
      <c r="C139" s="401" t="s">
        <v>877</v>
      </c>
      <c r="D139" s="401" t="s">
        <v>878</v>
      </c>
      <c r="E139" s="401" t="s">
        <v>579</v>
      </c>
      <c r="F139" s="74" t="s">
        <v>334</v>
      </c>
      <c r="G139" s="4">
        <v>100</v>
      </c>
      <c r="H139" s="4">
        <v>98</v>
      </c>
      <c r="I139" s="4">
        <v>19.600000000000001</v>
      </c>
      <c r="J139" s="180"/>
    </row>
    <row r="140" spans="1:10" ht="15" x14ac:dyDescent="0.2">
      <c r="A140" s="74">
        <v>132</v>
      </c>
      <c r="B140" s="401" t="s">
        <v>879</v>
      </c>
      <c r="C140" s="401" t="s">
        <v>880</v>
      </c>
      <c r="D140" s="401" t="s">
        <v>881</v>
      </c>
      <c r="E140" s="401" t="s">
        <v>579</v>
      </c>
      <c r="F140" s="74" t="s">
        <v>334</v>
      </c>
      <c r="G140" s="4">
        <v>100</v>
      </c>
      <c r="H140" s="4">
        <v>100</v>
      </c>
      <c r="I140" s="4">
        <v>20</v>
      </c>
      <c r="J140" s="180"/>
    </row>
    <row r="141" spans="1:10" ht="15" x14ac:dyDescent="0.2">
      <c r="A141" s="74">
        <v>133</v>
      </c>
      <c r="B141" s="401" t="s">
        <v>882</v>
      </c>
      <c r="C141" s="401" t="s">
        <v>883</v>
      </c>
      <c r="D141" s="401" t="s">
        <v>884</v>
      </c>
      <c r="E141" s="401" t="s">
        <v>579</v>
      </c>
      <c r="F141" s="74" t="s">
        <v>334</v>
      </c>
      <c r="G141" s="4">
        <v>100</v>
      </c>
      <c r="H141" s="4">
        <v>100</v>
      </c>
      <c r="I141" s="4">
        <v>20</v>
      </c>
      <c r="J141" s="180"/>
    </row>
    <row r="142" spans="1:10" ht="15" x14ac:dyDescent="0.2">
      <c r="A142" s="74">
        <v>134</v>
      </c>
      <c r="B142" s="401" t="s">
        <v>885</v>
      </c>
      <c r="C142" s="401" t="s">
        <v>886</v>
      </c>
      <c r="D142" s="401" t="s">
        <v>887</v>
      </c>
      <c r="E142" s="401" t="s">
        <v>579</v>
      </c>
      <c r="F142" s="74" t="s">
        <v>334</v>
      </c>
      <c r="G142" s="4">
        <v>100</v>
      </c>
      <c r="H142" s="4">
        <v>98</v>
      </c>
      <c r="I142" s="4">
        <v>19.600000000000001</v>
      </c>
      <c r="J142" s="180"/>
    </row>
    <row r="143" spans="1:10" ht="15" x14ac:dyDescent="0.2">
      <c r="A143" s="74">
        <v>135</v>
      </c>
      <c r="B143" s="401" t="s">
        <v>888</v>
      </c>
      <c r="C143" s="401" t="s">
        <v>850</v>
      </c>
      <c r="D143" s="401" t="s">
        <v>889</v>
      </c>
      <c r="E143" s="401" t="s">
        <v>579</v>
      </c>
      <c r="F143" s="74" t="s">
        <v>334</v>
      </c>
      <c r="G143" s="4">
        <v>100</v>
      </c>
      <c r="H143" s="4">
        <v>98</v>
      </c>
      <c r="I143" s="4">
        <v>19.600000000000001</v>
      </c>
      <c r="J143" s="180"/>
    </row>
    <row r="144" spans="1:10" ht="15" x14ac:dyDescent="0.2">
      <c r="A144" s="74">
        <v>136</v>
      </c>
      <c r="B144" s="401" t="s">
        <v>890</v>
      </c>
      <c r="C144" s="401" t="s">
        <v>891</v>
      </c>
      <c r="D144" s="401" t="s">
        <v>892</v>
      </c>
      <c r="E144" s="401" t="s">
        <v>579</v>
      </c>
      <c r="F144" s="74" t="s">
        <v>334</v>
      </c>
      <c r="G144" s="4">
        <v>100</v>
      </c>
      <c r="H144" s="4">
        <v>100</v>
      </c>
      <c r="I144" s="4">
        <v>20</v>
      </c>
      <c r="J144" s="180"/>
    </row>
    <row r="145" spans="1:10" ht="15" x14ac:dyDescent="0.2">
      <c r="A145" s="74">
        <v>137</v>
      </c>
      <c r="B145" s="401" t="s">
        <v>752</v>
      </c>
      <c r="C145" s="401" t="s">
        <v>893</v>
      </c>
      <c r="D145" s="401" t="s">
        <v>894</v>
      </c>
      <c r="E145" s="401" t="s">
        <v>579</v>
      </c>
      <c r="F145" s="74" t="s">
        <v>334</v>
      </c>
      <c r="G145" s="4">
        <v>100</v>
      </c>
      <c r="H145" s="4">
        <v>98</v>
      </c>
      <c r="I145" s="4">
        <v>19.600000000000001</v>
      </c>
      <c r="J145" s="180"/>
    </row>
    <row r="146" spans="1:10" ht="15" x14ac:dyDescent="0.2">
      <c r="A146" s="74">
        <v>138</v>
      </c>
      <c r="B146" s="401" t="s">
        <v>895</v>
      </c>
      <c r="C146" s="401" t="s">
        <v>896</v>
      </c>
      <c r="D146" s="401" t="s">
        <v>897</v>
      </c>
      <c r="E146" s="401" t="s">
        <v>579</v>
      </c>
      <c r="F146" s="74" t="s">
        <v>334</v>
      </c>
      <c r="G146" s="4">
        <v>100</v>
      </c>
      <c r="H146" s="4">
        <v>98</v>
      </c>
      <c r="I146" s="4">
        <v>19.600000000000001</v>
      </c>
      <c r="J146" s="180"/>
    </row>
    <row r="147" spans="1:10" ht="15" x14ac:dyDescent="0.2">
      <c r="A147" s="74">
        <v>139</v>
      </c>
      <c r="B147" s="401" t="s">
        <v>898</v>
      </c>
      <c r="C147" s="401" t="s">
        <v>899</v>
      </c>
      <c r="D147" s="401" t="s">
        <v>900</v>
      </c>
      <c r="E147" s="401" t="s">
        <v>579</v>
      </c>
      <c r="F147" s="74" t="s">
        <v>334</v>
      </c>
      <c r="G147" s="4">
        <v>100</v>
      </c>
      <c r="H147" s="4">
        <v>98</v>
      </c>
      <c r="I147" s="4">
        <v>19.600000000000001</v>
      </c>
      <c r="J147" s="180"/>
    </row>
    <row r="148" spans="1:10" ht="15" x14ac:dyDescent="0.2">
      <c r="A148" s="74">
        <v>140</v>
      </c>
      <c r="B148" s="401" t="s">
        <v>703</v>
      </c>
      <c r="C148" s="401" t="s">
        <v>901</v>
      </c>
      <c r="D148" s="401" t="s">
        <v>902</v>
      </c>
      <c r="E148" s="401" t="s">
        <v>579</v>
      </c>
      <c r="F148" s="74" t="s">
        <v>334</v>
      </c>
      <c r="G148" s="4">
        <v>100</v>
      </c>
      <c r="H148" s="4">
        <v>98</v>
      </c>
      <c r="I148" s="4">
        <v>19.600000000000001</v>
      </c>
      <c r="J148" s="180"/>
    </row>
    <row r="149" spans="1:10" ht="15" x14ac:dyDescent="0.2">
      <c r="A149" s="74">
        <v>141</v>
      </c>
      <c r="B149" s="401" t="s">
        <v>903</v>
      </c>
      <c r="C149" s="401" t="s">
        <v>904</v>
      </c>
      <c r="D149" s="401" t="s">
        <v>905</v>
      </c>
      <c r="E149" s="401" t="s">
        <v>579</v>
      </c>
      <c r="F149" s="74" t="s">
        <v>334</v>
      </c>
      <c r="G149" s="4">
        <v>100</v>
      </c>
      <c r="H149" s="4">
        <v>98</v>
      </c>
      <c r="I149" s="4">
        <v>19.600000000000001</v>
      </c>
      <c r="J149" s="180"/>
    </row>
    <row r="150" spans="1:10" ht="15" x14ac:dyDescent="0.2">
      <c r="A150" s="74">
        <v>142</v>
      </c>
      <c r="B150" s="401" t="s">
        <v>906</v>
      </c>
      <c r="C150" s="401" t="s">
        <v>901</v>
      </c>
      <c r="D150" s="401" t="s">
        <v>907</v>
      </c>
      <c r="E150" s="401" t="s">
        <v>579</v>
      </c>
      <c r="F150" s="74" t="s">
        <v>334</v>
      </c>
      <c r="G150" s="4">
        <v>100</v>
      </c>
      <c r="H150" s="4">
        <v>98</v>
      </c>
      <c r="I150" s="4">
        <v>19.600000000000001</v>
      </c>
      <c r="J150" s="180"/>
    </row>
    <row r="151" spans="1:10" ht="15" x14ac:dyDescent="0.2">
      <c r="A151" s="74">
        <v>143</v>
      </c>
      <c r="B151" s="401" t="s">
        <v>617</v>
      </c>
      <c r="C151" s="401" t="s">
        <v>908</v>
      </c>
      <c r="D151" s="401" t="s">
        <v>909</v>
      </c>
      <c r="E151" s="401" t="s">
        <v>579</v>
      </c>
      <c r="F151" s="74" t="s">
        <v>334</v>
      </c>
      <c r="G151" s="4">
        <v>100</v>
      </c>
      <c r="H151" s="4">
        <v>100</v>
      </c>
      <c r="I151" s="4">
        <v>20</v>
      </c>
      <c r="J151" s="180"/>
    </row>
    <row r="152" spans="1:10" ht="15" x14ac:dyDescent="0.2">
      <c r="A152" s="74">
        <v>144</v>
      </c>
      <c r="B152" s="401" t="s">
        <v>910</v>
      </c>
      <c r="C152" s="401" t="s">
        <v>911</v>
      </c>
      <c r="D152" s="401" t="s">
        <v>912</v>
      </c>
      <c r="E152" s="401" t="s">
        <v>579</v>
      </c>
      <c r="F152" s="74" t="s">
        <v>334</v>
      </c>
      <c r="G152" s="4">
        <v>100</v>
      </c>
      <c r="H152" s="4">
        <v>100</v>
      </c>
      <c r="I152" s="4">
        <v>20</v>
      </c>
      <c r="J152" s="180"/>
    </row>
    <row r="153" spans="1:10" ht="15" x14ac:dyDescent="0.2">
      <c r="A153" s="74">
        <v>145</v>
      </c>
      <c r="B153" s="401" t="s">
        <v>870</v>
      </c>
      <c r="C153" s="401" t="s">
        <v>913</v>
      </c>
      <c r="D153" s="401" t="s">
        <v>914</v>
      </c>
      <c r="E153" s="401" t="s">
        <v>579</v>
      </c>
      <c r="F153" s="74" t="s">
        <v>334</v>
      </c>
      <c r="G153" s="4">
        <v>100</v>
      </c>
      <c r="H153" s="4">
        <v>98</v>
      </c>
      <c r="I153" s="4">
        <v>19.600000000000001</v>
      </c>
      <c r="J153" s="180"/>
    </row>
    <row r="154" spans="1:10" ht="15" x14ac:dyDescent="0.2">
      <c r="A154" s="74">
        <v>146</v>
      </c>
      <c r="B154" s="401" t="s">
        <v>915</v>
      </c>
      <c r="C154" s="401" t="s">
        <v>916</v>
      </c>
      <c r="D154" s="401" t="s">
        <v>917</v>
      </c>
      <c r="E154" s="401" t="s">
        <v>579</v>
      </c>
      <c r="F154" s="74" t="s">
        <v>334</v>
      </c>
      <c r="G154" s="4">
        <v>100</v>
      </c>
      <c r="H154" s="4">
        <v>98</v>
      </c>
      <c r="I154" s="4">
        <v>19.600000000000001</v>
      </c>
      <c r="J154" s="180"/>
    </row>
    <row r="155" spans="1:10" ht="15" x14ac:dyDescent="0.2">
      <c r="A155" s="74">
        <v>147</v>
      </c>
      <c r="B155" s="401" t="s">
        <v>837</v>
      </c>
      <c r="C155" s="401" t="s">
        <v>918</v>
      </c>
      <c r="D155" s="401" t="s">
        <v>919</v>
      </c>
      <c r="E155" s="401" t="s">
        <v>579</v>
      </c>
      <c r="F155" s="74" t="s">
        <v>334</v>
      </c>
      <c r="G155" s="4">
        <v>100</v>
      </c>
      <c r="H155" s="4">
        <v>98</v>
      </c>
      <c r="I155" s="4">
        <v>19.600000000000001</v>
      </c>
      <c r="J155" s="180"/>
    </row>
    <row r="156" spans="1:10" ht="15" x14ac:dyDescent="0.2">
      <c r="A156" s="74">
        <v>148</v>
      </c>
      <c r="B156" s="401" t="s">
        <v>920</v>
      </c>
      <c r="C156" s="401" t="s">
        <v>921</v>
      </c>
      <c r="D156" s="401" t="s">
        <v>922</v>
      </c>
      <c r="E156" s="401" t="s">
        <v>579</v>
      </c>
      <c r="F156" s="74" t="s">
        <v>334</v>
      </c>
      <c r="G156" s="4">
        <v>100</v>
      </c>
      <c r="H156" s="4">
        <v>98</v>
      </c>
      <c r="I156" s="4">
        <v>19.600000000000001</v>
      </c>
      <c r="J156" s="180"/>
    </row>
    <row r="157" spans="1:10" ht="15" x14ac:dyDescent="0.2">
      <c r="A157" s="74">
        <v>149</v>
      </c>
      <c r="B157" s="401" t="s">
        <v>617</v>
      </c>
      <c r="C157" s="401" t="s">
        <v>923</v>
      </c>
      <c r="D157" s="401" t="s">
        <v>924</v>
      </c>
      <c r="E157" s="401" t="s">
        <v>579</v>
      </c>
      <c r="F157" s="74" t="s">
        <v>334</v>
      </c>
      <c r="G157" s="4">
        <v>100</v>
      </c>
      <c r="H157" s="4">
        <v>98</v>
      </c>
      <c r="I157" s="4">
        <v>19.600000000000001</v>
      </c>
      <c r="J157" s="180"/>
    </row>
    <row r="158" spans="1:10" ht="15" x14ac:dyDescent="0.2">
      <c r="A158" s="74">
        <v>150</v>
      </c>
      <c r="B158" s="401" t="s">
        <v>925</v>
      </c>
      <c r="C158" s="401" t="s">
        <v>785</v>
      </c>
      <c r="D158" s="401" t="s">
        <v>926</v>
      </c>
      <c r="E158" s="401" t="s">
        <v>579</v>
      </c>
      <c r="F158" s="74" t="s">
        <v>334</v>
      </c>
      <c r="G158" s="4">
        <v>100</v>
      </c>
      <c r="H158" s="4">
        <v>98</v>
      </c>
      <c r="I158" s="4">
        <v>19.600000000000001</v>
      </c>
      <c r="J158" s="180"/>
    </row>
    <row r="159" spans="1:10" ht="15" x14ac:dyDescent="0.2">
      <c r="A159" s="74">
        <v>151</v>
      </c>
      <c r="B159" s="401" t="s">
        <v>927</v>
      </c>
      <c r="C159" s="401" t="s">
        <v>928</v>
      </c>
      <c r="D159" s="401" t="s">
        <v>929</v>
      </c>
      <c r="E159" s="401" t="s">
        <v>579</v>
      </c>
      <c r="F159" s="74" t="s">
        <v>334</v>
      </c>
      <c r="G159" s="4">
        <v>100</v>
      </c>
      <c r="H159" s="4">
        <v>98</v>
      </c>
      <c r="I159" s="4">
        <v>19.600000000000001</v>
      </c>
      <c r="J159" s="180"/>
    </row>
    <row r="160" spans="1:10" ht="15" x14ac:dyDescent="0.2">
      <c r="A160" s="74">
        <v>152</v>
      </c>
      <c r="B160" s="401" t="s">
        <v>903</v>
      </c>
      <c r="C160" s="401" t="s">
        <v>930</v>
      </c>
      <c r="D160" s="401" t="s">
        <v>931</v>
      </c>
      <c r="E160" s="401" t="s">
        <v>579</v>
      </c>
      <c r="F160" s="74" t="s">
        <v>334</v>
      </c>
      <c r="G160" s="4">
        <v>100</v>
      </c>
      <c r="H160" s="4">
        <v>100</v>
      </c>
      <c r="I160" s="4">
        <v>20</v>
      </c>
      <c r="J160" s="180"/>
    </row>
    <row r="161" spans="1:10" ht="15" x14ac:dyDescent="0.2">
      <c r="A161" s="74">
        <v>153</v>
      </c>
      <c r="B161" s="401" t="s">
        <v>781</v>
      </c>
      <c r="C161" s="401" t="s">
        <v>932</v>
      </c>
      <c r="D161" s="401" t="s">
        <v>933</v>
      </c>
      <c r="E161" s="401" t="s">
        <v>579</v>
      </c>
      <c r="F161" s="74" t="s">
        <v>334</v>
      </c>
      <c r="G161" s="4">
        <v>100</v>
      </c>
      <c r="H161" s="4">
        <v>100</v>
      </c>
      <c r="I161" s="4">
        <v>20</v>
      </c>
      <c r="J161" s="180"/>
    </row>
    <row r="162" spans="1:10" ht="15" x14ac:dyDescent="0.2">
      <c r="A162" s="74">
        <v>154</v>
      </c>
      <c r="B162" s="401" t="s">
        <v>583</v>
      </c>
      <c r="C162" s="401" t="s">
        <v>934</v>
      </c>
      <c r="D162" s="401" t="s">
        <v>935</v>
      </c>
      <c r="E162" s="401" t="s">
        <v>579</v>
      </c>
      <c r="F162" s="74" t="s">
        <v>334</v>
      </c>
      <c r="G162" s="4">
        <v>100</v>
      </c>
      <c r="H162" s="4">
        <v>98</v>
      </c>
      <c r="I162" s="4">
        <v>19.600000000000001</v>
      </c>
      <c r="J162" s="180"/>
    </row>
    <row r="163" spans="1:10" ht="15" x14ac:dyDescent="0.2">
      <c r="A163" s="74">
        <v>155</v>
      </c>
      <c r="B163" s="401" t="s">
        <v>712</v>
      </c>
      <c r="C163" s="401" t="s">
        <v>936</v>
      </c>
      <c r="D163" s="401" t="s">
        <v>937</v>
      </c>
      <c r="E163" s="401" t="s">
        <v>579</v>
      </c>
      <c r="F163" s="74" t="s">
        <v>334</v>
      </c>
      <c r="G163" s="4">
        <v>100</v>
      </c>
      <c r="H163" s="4">
        <v>98</v>
      </c>
      <c r="I163" s="4">
        <v>19.600000000000001</v>
      </c>
      <c r="J163" s="180"/>
    </row>
    <row r="164" spans="1:10" ht="15" x14ac:dyDescent="0.2">
      <c r="A164" s="74">
        <v>156</v>
      </c>
      <c r="B164" s="401" t="s">
        <v>752</v>
      </c>
      <c r="C164" s="401" t="s">
        <v>938</v>
      </c>
      <c r="D164" s="401" t="s">
        <v>939</v>
      </c>
      <c r="E164" s="401" t="s">
        <v>579</v>
      </c>
      <c r="F164" s="74" t="s">
        <v>334</v>
      </c>
      <c r="G164" s="4">
        <v>100</v>
      </c>
      <c r="H164" s="4">
        <v>98</v>
      </c>
      <c r="I164" s="4">
        <v>19.600000000000001</v>
      </c>
      <c r="J164" s="180"/>
    </row>
    <row r="165" spans="1:10" ht="15" x14ac:dyDescent="0.2">
      <c r="A165" s="74">
        <v>157</v>
      </c>
      <c r="B165" s="401" t="s">
        <v>940</v>
      </c>
      <c r="C165" s="401" t="s">
        <v>941</v>
      </c>
      <c r="D165" s="401" t="s">
        <v>942</v>
      </c>
      <c r="E165" s="401" t="s">
        <v>579</v>
      </c>
      <c r="F165" s="74" t="s">
        <v>334</v>
      </c>
      <c r="G165" s="4">
        <v>100</v>
      </c>
      <c r="H165" s="4">
        <v>100</v>
      </c>
      <c r="I165" s="4">
        <v>20</v>
      </c>
      <c r="J165" s="180"/>
    </row>
    <row r="166" spans="1:10" ht="15" x14ac:dyDescent="0.2">
      <c r="A166" s="74">
        <v>158</v>
      </c>
      <c r="B166" s="401" t="s">
        <v>746</v>
      </c>
      <c r="C166" s="401" t="s">
        <v>943</v>
      </c>
      <c r="D166" s="401" t="s">
        <v>944</v>
      </c>
      <c r="E166" s="401" t="s">
        <v>579</v>
      </c>
      <c r="F166" s="74" t="s">
        <v>334</v>
      </c>
      <c r="G166" s="4">
        <v>100</v>
      </c>
      <c r="H166" s="4">
        <v>98</v>
      </c>
      <c r="I166" s="4">
        <v>19.600000000000001</v>
      </c>
      <c r="J166" s="180"/>
    </row>
    <row r="167" spans="1:10" ht="15" x14ac:dyDescent="0.2">
      <c r="A167" s="74">
        <v>159</v>
      </c>
      <c r="B167" s="401" t="s">
        <v>945</v>
      </c>
      <c r="C167" s="401" t="s">
        <v>946</v>
      </c>
      <c r="D167" s="401" t="s">
        <v>947</v>
      </c>
      <c r="E167" s="401" t="s">
        <v>579</v>
      </c>
      <c r="F167" s="74" t="s">
        <v>334</v>
      </c>
      <c r="G167" s="4">
        <v>100</v>
      </c>
      <c r="H167" s="4">
        <v>98</v>
      </c>
      <c r="I167" s="4">
        <v>19.600000000000001</v>
      </c>
      <c r="J167" s="180"/>
    </row>
    <row r="168" spans="1:10" ht="15" x14ac:dyDescent="0.2">
      <c r="A168" s="74">
        <v>160</v>
      </c>
      <c r="B168" s="401" t="s">
        <v>534</v>
      </c>
      <c r="C168" s="401" t="s">
        <v>948</v>
      </c>
      <c r="D168" s="401" t="s">
        <v>949</v>
      </c>
      <c r="E168" s="401" t="s">
        <v>579</v>
      </c>
      <c r="F168" s="74" t="s">
        <v>334</v>
      </c>
      <c r="G168" s="4">
        <v>100</v>
      </c>
      <c r="H168" s="4">
        <v>98</v>
      </c>
      <c r="I168" s="4">
        <v>19.600000000000001</v>
      </c>
      <c r="J168" s="180"/>
    </row>
    <row r="169" spans="1:10" ht="15" x14ac:dyDescent="0.2">
      <c r="A169" s="74">
        <v>161</v>
      </c>
      <c r="B169" s="401" t="s">
        <v>950</v>
      </c>
      <c r="C169" s="401" t="s">
        <v>951</v>
      </c>
      <c r="D169" s="401" t="s">
        <v>952</v>
      </c>
      <c r="E169" s="401" t="s">
        <v>579</v>
      </c>
      <c r="F169" s="74" t="s">
        <v>334</v>
      </c>
      <c r="G169" s="4">
        <v>100</v>
      </c>
      <c r="H169" s="4">
        <v>98</v>
      </c>
      <c r="I169" s="4">
        <v>19.600000000000001</v>
      </c>
      <c r="J169" s="180"/>
    </row>
    <row r="170" spans="1:10" ht="15" x14ac:dyDescent="0.2">
      <c r="A170" s="74">
        <v>162</v>
      </c>
      <c r="B170" s="401" t="s">
        <v>953</v>
      </c>
      <c r="C170" s="401" t="s">
        <v>954</v>
      </c>
      <c r="D170" s="401" t="s">
        <v>955</v>
      </c>
      <c r="E170" s="401" t="s">
        <v>579</v>
      </c>
      <c r="F170" s="74" t="s">
        <v>334</v>
      </c>
      <c r="G170" s="4">
        <v>100</v>
      </c>
      <c r="H170" s="4">
        <v>100</v>
      </c>
      <c r="I170" s="4">
        <v>20</v>
      </c>
      <c r="J170" s="180"/>
    </row>
    <row r="171" spans="1:10" ht="15" x14ac:dyDescent="0.2">
      <c r="A171" s="74">
        <v>163</v>
      </c>
      <c r="B171" s="401" t="s">
        <v>746</v>
      </c>
      <c r="C171" s="401" t="s">
        <v>916</v>
      </c>
      <c r="D171" s="401" t="s">
        <v>956</v>
      </c>
      <c r="E171" s="401" t="s">
        <v>579</v>
      </c>
      <c r="F171" s="74" t="s">
        <v>334</v>
      </c>
      <c r="G171" s="4">
        <v>100</v>
      </c>
      <c r="H171" s="4">
        <v>98</v>
      </c>
      <c r="I171" s="4">
        <v>19.600000000000001</v>
      </c>
      <c r="J171" s="180"/>
    </row>
    <row r="172" spans="1:10" ht="15" x14ac:dyDescent="0.2">
      <c r="A172" s="74">
        <v>164</v>
      </c>
      <c r="B172" s="401" t="s">
        <v>957</v>
      </c>
      <c r="C172" s="401" t="s">
        <v>958</v>
      </c>
      <c r="D172" s="401" t="s">
        <v>959</v>
      </c>
      <c r="E172" s="401" t="s">
        <v>579</v>
      </c>
      <c r="F172" s="74" t="s">
        <v>334</v>
      </c>
      <c r="G172" s="4">
        <v>100</v>
      </c>
      <c r="H172" s="4">
        <v>100</v>
      </c>
      <c r="I172" s="4">
        <v>20</v>
      </c>
      <c r="J172" s="180"/>
    </row>
    <row r="173" spans="1:10" ht="15" x14ac:dyDescent="0.2">
      <c r="A173" s="74">
        <v>165</v>
      </c>
      <c r="B173" s="401" t="s">
        <v>888</v>
      </c>
      <c r="C173" s="401" t="s">
        <v>960</v>
      </c>
      <c r="D173" s="401" t="s">
        <v>961</v>
      </c>
      <c r="E173" s="401" t="s">
        <v>579</v>
      </c>
      <c r="F173" s="74" t="s">
        <v>334</v>
      </c>
      <c r="G173" s="4">
        <v>100</v>
      </c>
      <c r="H173" s="4">
        <v>98</v>
      </c>
      <c r="I173" s="4">
        <v>19.600000000000001</v>
      </c>
      <c r="J173" s="180"/>
    </row>
    <row r="174" spans="1:10" ht="15" x14ac:dyDescent="0.2">
      <c r="A174" s="74">
        <v>166</v>
      </c>
      <c r="B174" s="401" t="s">
        <v>962</v>
      </c>
      <c r="C174" s="401" t="s">
        <v>963</v>
      </c>
      <c r="D174" s="401" t="s">
        <v>964</v>
      </c>
      <c r="E174" s="401" t="s">
        <v>579</v>
      </c>
      <c r="F174" s="74" t="s">
        <v>334</v>
      </c>
      <c r="G174" s="4">
        <v>100</v>
      </c>
      <c r="H174" s="4">
        <v>98</v>
      </c>
      <c r="I174" s="4">
        <v>19.600000000000001</v>
      </c>
      <c r="J174" s="180"/>
    </row>
    <row r="175" spans="1:10" ht="15" x14ac:dyDescent="0.2">
      <c r="A175" s="74">
        <v>167</v>
      </c>
      <c r="B175" s="401" t="s">
        <v>965</v>
      </c>
      <c r="C175" s="401" t="s">
        <v>966</v>
      </c>
      <c r="D175" s="401" t="s">
        <v>967</v>
      </c>
      <c r="E175" s="401" t="s">
        <v>579</v>
      </c>
      <c r="F175" s="74" t="s">
        <v>334</v>
      </c>
      <c r="G175" s="4">
        <v>100</v>
      </c>
      <c r="H175" s="4">
        <v>98</v>
      </c>
      <c r="I175" s="4">
        <v>19.600000000000001</v>
      </c>
      <c r="J175" s="180"/>
    </row>
    <row r="176" spans="1:10" ht="15" x14ac:dyDescent="0.2">
      <c r="A176" s="74">
        <v>168</v>
      </c>
      <c r="B176" s="401" t="s">
        <v>906</v>
      </c>
      <c r="C176" s="401" t="s">
        <v>968</v>
      </c>
      <c r="D176" s="401" t="s">
        <v>969</v>
      </c>
      <c r="E176" s="401" t="s">
        <v>579</v>
      </c>
      <c r="F176" s="74" t="s">
        <v>334</v>
      </c>
      <c r="G176" s="4">
        <v>100</v>
      </c>
      <c r="H176" s="4">
        <v>98</v>
      </c>
      <c r="I176" s="4">
        <v>19.600000000000001</v>
      </c>
      <c r="J176" s="180"/>
    </row>
    <row r="177" spans="1:10" ht="15" x14ac:dyDescent="0.2">
      <c r="A177" s="74">
        <v>169</v>
      </c>
      <c r="B177" s="401" t="s">
        <v>970</v>
      </c>
      <c r="C177" s="401" t="s">
        <v>971</v>
      </c>
      <c r="D177" s="401" t="s">
        <v>972</v>
      </c>
      <c r="E177" s="401" t="s">
        <v>579</v>
      </c>
      <c r="F177" s="74" t="s">
        <v>334</v>
      </c>
      <c r="G177" s="4">
        <v>100</v>
      </c>
      <c r="H177" s="4">
        <v>100</v>
      </c>
      <c r="I177" s="4">
        <v>20</v>
      </c>
      <c r="J177" s="180"/>
    </row>
    <row r="178" spans="1:10" ht="15" x14ac:dyDescent="0.2">
      <c r="A178" s="74">
        <v>170</v>
      </c>
      <c r="B178" s="401" t="s">
        <v>945</v>
      </c>
      <c r="C178" s="401" t="s">
        <v>973</v>
      </c>
      <c r="D178" s="401" t="s">
        <v>974</v>
      </c>
      <c r="E178" s="401" t="s">
        <v>579</v>
      </c>
      <c r="F178" s="74" t="s">
        <v>334</v>
      </c>
      <c r="G178" s="4">
        <v>100</v>
      </c>
      <c r="H178" s="4">
        <v>98</v>
      </c>
      <c r="I178" s="4">
        <v>19.600000000000001</v>
      </c>
      <c r="J178" s="180"/>
    </row>
    <row r="179" spans="1:10" ht="15" x14ac:dyDescent="0.2">
      <c r="A179" s="74">
        <v>171</v>
      </c>
      <c r="B179" s="401" t="s">
        <v>975</v>
      </c>
      <c r="C179" s="401" t="s">
        <v>785</v>
      </c>
      <c r="D179" s="401" t="s">
        <v>976</v>
      </c>
      <c r="E179" s="401" t="s">
        <v>579</v>
      </c>
      <c r="F179" s="74" t="s">
        <v>334</v>
      </c>
      <c r="G179" s="4">
        <v>100</v>
      </c>
      <c r="H179" s="4">
        <v>100</v>
      </c>
      <c r="I179" s="4">
        <v>20</v>
      </c>
      <c r="J179" s="180"/>
    </row>
    <row r="180" spans="1:10" ht="15" x14ac:dyDescent="0.2">
      <c r="A180" s="74">
        <v>172</v>
      </c>
      <c r="B180" s="401" t="s">
        <v>977</v>
      </c>
      <c r="C180" s="401" t="s">
        <v>978</v>
      </c>
      <c r="D180" s="401" t="s">
        <v>979</v>
      </c>
      <c r="E180" s="401" t="s">
        <v>575</v>
      </c>
      <c r="F180" s="74" t="s">
        <v>334</v>
      </c>
      <c r="G180" s="4">
        <v>150</v>
      </c>
      <c r="H180" s="4">
        <v>150</v>
      </c>
      <c r="I180" s="4">
        <v>30</v>
      </c>
      <c r="J180" s="180"/>
    </row>
    <row r="181" spans="1:10" ht="15" x14ac:dyDescent="0.2">
      <c r="A181" s="74">
        <v>173</v>
      </c>
      <c r="B181" s="401" t="s">
        <v>980</v>
      </c>
      <c r="C181" s="401" t="s">
        <v>981</v>
      </c>
      <c r="D181" s="401" t="s">
        <v>982</v>
      </c>
      <c r="E181" s="401" t="s">
        <v>579</v>
      </c>
      <c r="F181" s="74" t="s">
        <v>334</v>
      </c>
      <c r="G181" s="4">
        <v>100</v>
      </c>
      <c r="H181" s="4">
        <v>100</v>
      </c>
      <c r="I181" s="4">
        <v>20</v>
      </c>
      <c r="J181" s="180"/>
    </row>
    <row r="182" spans="1:10" ht="15" x14ac:dyDescent="0.2">
      <c r="A182" s="74">
        <v>174</v>
      </c>
      <c r="B182" s="401" t="s">
        <v>983</v>
      </c>
      <c r="C182" s="401" t="s">
        <v>984</v>
      </c>
      <c r="D182" s="401" t="s">
        <v>985</v>
      </c>
      <c r="E182" s="401" t="s">
        <v>579</v>
      </c>
      <c r="F182" s="74" t="s">
        <v>334</v>
      </c>
      <c r="G182" s="4">
        <v>100</v>
      </c>
      <c r="H182" s="4">
        <v>100</v>
      </c>
      <c r="I182" s="4">
        <v>20</v>
      </c>
      <c r="J182" s="180"/>
    </row>
    <row r="183" spans="1:10" ht="15" x14ac:dyDescent="0.2">
      <c r="A183" s="74">
        <v>175</v>
      </c>
      <c r="B183" s="401" t="s">
        <v>781</v>
      </c>
      <c r="C183" s="401" t="s">
        <v>986</v>
      </c>
      <c r="D183" s="401" t="s">
        <v>987</v>
      </c>
      <c r="E183" s="401" t="s">
        <v>579</v>
      </c>
      <c r="F183" s="74" t="s">
        <v>334</v>
      </c>
      <c r="G183" s="4">
        <v>100</v>
      </c>
      <c r="H183" s="4">
        <v>98</v>
      </c>
      <c r="I183" s="4">
        <v>19.600000000000001</v>
      </c>
      <c r="J183" s="180"/>
    </row>
    <row r="184" spans="1:10" ht="15" x14ac:dyDescent="0.2">
      <c r="A184" s="74">
        <v>176</v>
      </c>
      <c r="B184" s="401" t="s">
        <v>980</v>
      </c>
      <c r="C184" s="401" t="s">
        <v>988</v>
      </c>
      <c r="D184" s="401" t="s">
        <v>989</v>
      </c>
      <c r="E184" s="401" t="s">
        <v>579</v>
      </c>
      <c r="F184" s="74" t="s">
        <v>334</v>
      </c>
      <c r="G184" s="4">
        <v>100</v>
      </c>
      <c r="H184" s="4">
        <v>100</v>
      </c>
      <c r="I184" s="4">
        <v>20</v>
      </c>
      <c r="J184" s="180"/>
    </row>
    <row r="185" spans="1:10" ht="15" x14ac:dyDescent="0.2">
      <c r="A185" s="74">
        <v>177</v>
      </c>
      <c r="B185" s="401" t="s">
        <v>990</v>
      </c>
      <c r="C185" s="401" t="s">
        <v>991</v>
      </c>
      <c r="D185" s="401" t="s">
        <v>992</v>
      </c>
      <c r="E185" s="401" t="s">
        <v>579</v>
      </c>
      <c r="F185" s="74" t="s">
        <v>334</v>
      </c>
      <c r="G185" s="4">
        <v>100</v>
      </c>
      <c r="H185" s="4">
        <v>98</v>
      </c>
      <c r="I185" s="4">
        <v>19.600000000000001</v>
      </c>
      <c r="J185" s="180"/>
    </row>
    <row r="186" spans="1:10" ht="15" x14ac:dyDescent="0.2">
      <c r="A186" s="74">
        <v>178</v>
      </c>
      <c r="B186" s="401" t="s">
        <v>580</v>
      </c>
      <c r="C186" s="401" t="s">
        <v>993</v>
      </c>
      <c r="D186" s="401" t="s">
        <v>994</v>
      </c>
      <c r="E186" s="401" t="s">
        <v>579</v>
      </c>
      <c r="F186" s="74" t="s">
        <v>334</v>
      </c>
      <c r="G186" s="4">
        <v>100</v>
      </c>
      <c r="H186" s="4">
        <v>100</v>
      </c>
      <c r="I186" s="4">
        <v>20</v>
      </c>
      <c r="J186" s="180"/>
    </row>
    <row r="187" spans="1:10" ht="15" x14ac:dyDescent="0.2">
      <c r="A187" s="74">
        <v>179</v>
      </c>
      <c r="B187" s="401" t="s">
        <v>781</v>
      </c>
      <c r="C187" s="401" t="s">
        <v>995</v>
      </c>
      <c r="D187" s="401" t="s">
        <v>996</v>
      </c>
      <c r="E187" s="401" t="s">
        <v>579</v>
      </c>
      <c r="F187" s="74" t="s">
        <v>334</v>
      </c>
      <c r="G187" s="4">
        <v>100</v>
      </c>
      <c r="H187" s="4">
        <v>100</v>
      </c>
      <c r="I187" s="4">
        <v>20</v>
      </c>
      <c r="J187" s="180"/>
    </row>
    <row r="188" spans="1:10" ht="15" x14ac:dyDescent="0.2">
      <c r="A188" s="74">
        <v>180</v>
      </c>
      <c r="B188" s="401" t="s">
        <v>997</v>
      </c>
      <c r="C188" s="401" t="s">
        <v>998</v>
      </c>
      <c r="D188" s="401" t="s">
        <v>999</v>
      </c>
      <c r="E188" s="401" t="s">
        <v>579</v>
      </c>
      <c r="F188" s="74" t="s">
        <v>334</v>
      </c>
      <c r="G188" s="4">
        <v>100</v>
      </c>
      <c r="H188" s="4">
        <v>100</v>
      </c>
      <c r="I188" s="4">
        <v>20</v>
      </c>
      <c r="J188" s="180"/>
    </row>
    <row r="189" spans="1:10" ht="15" x14ac:dyDescent="0.2">
      <c r="A189" s="74">
        <v>181</v>
      </c>
      <c r="B189" s="401" t="s">
        <v>1000</v>
      </c>
      <c r="C189" s="401" t="s">
        <v>951</v>
      </c>
      <c r="D189" s="401" t="s">
        <v>1001</v>
      </c>
      <c r="E189" s="401" t="s">
        <v>579</v>
      </c>
      <c r="F189" s="74" t="s">
        <v>334</v>
      </c>
      <c r="G189" s="4">
        <v>100</v>
      </c>
      <c r="H189" s="4">
        <v>98</v>
      </c>
      <c r="I189" s="4">
        <v>19.600000000000001</v>
      </c>
      <c r="J189" s="180"/>
    </row>
    <row r="190" spans="1:10" ht="15" x14ac:dyDescent="0.2">
      <c r="A190" s="74">
        <v>182</v>
      </c>
      <c r="B190" s="401" t="s">
        <v>1002</v>
      </c>
      <c r="C190" s="401" t="s">
        <v>1003</v>
      </c>
      <c r="D190" s="401" t="s">
        <v>1004</v>
      </c>
      <c r="E190" s="401" t="s">
        <v>579</v>
      </c>
      <c r="F190" s="74" t="s">
        <v>334</v>
      </c>
      <c r="G190" s="4">
        <v>100</v>
      </c>
      <c r="H190" s="4">
        <v>100</v>
      </c>
      <c r="I190" s="4">
        <v>20</v>
      </c>
      <c r="J190" s="180"/>
    </row>
    <row r="191" spans="1:10" ht="15" x14ac:dyDescent="0.2">
      <c r="A191" s="74">
        <v>183</v>
      </c>
      <c r="B191" s="401" t="s">
        <v>746</v>
      </c>
      <c r="C191" s="401" t="s">
        <v>1005</v>
      </c>
      <c r="D191" s="401" t="s">
        <v>1006</v>
      </c>
      <c r="E191" s="401" t="s">
        <v>579</v>
      </c>
      <c r="F191" s="74" t="s">
        <v>334</v>
      </c>
      <c r="G191" s="4">
        <v>100</v>
      </c>
      <c r="H191" s="4">
        <v>98</v>
      </c>
      <c r="I191" s="4">
        <v>19.600000000000001</v>
      </c>
      <c r="J191" s="180"/>
    </row>
    <row r="192" spans="1:10" ht="15" x14ac:dyDescent="0.2">
      <c r="A192" s="74">
        <v>184</v>
      </c>
      <c r="B192" s="401" t="s">
        <v>1007</v>
      </c>
      <c r="C192" s="401" t="s">
        <v>1008</v>
      </c>
      <c r="D192" s="401" t="s">
        <v>1009</v>
      </c>
      <c r="E192" s="401" t="s">
        <v>579</v>
      </c>
      <c r="F192" s="74" t="s">
        <v>334</v>
      </c>
      <c r="G192" s="4">
        <v>100</v>
      </c>
      <c r="H192" s="4">
        <v>98</v>
      </c>
      <c r="I192" s="4">
        <v>19.600000000000001</v>
      </c>
      <c r="J192" s="180"/>
    </row>
    <row r="193" spans="1:10" ht="15" x14ac:dyDescent="0.2">
      <c r="A193" s="74">
        <v>185</v>
      </c>
      <c r="B193" s="401" t="s">
        <v>980</v>
      </c>
      <c r="C193" s="401" t="s">
        <v>1010</v>
      </c>
      <c r="D193" s="401" t="s">
        <v>1011</v>
      </c>
      <c r="E193" s="401" t="s">
        <v>579</v>
      </c>
      <c r="F193" s="74" t="s">
        <v>334</v>
      </c>
      <c r="G193" s="4">
        <v>100</v>
      </c>
      <c r="H193" s="4">
        <v>100</v>
      </c>
      <c r="I193" s="4">
        <v>20</v>
      </c>
      <c r="J193" s="180"/>
    </row>
    <row r="194" spans="1:10" ht="15" x14ac:dyDescent="0.2">
      <c r="A194" s="74">
        <v>186</v>
      </c>
      <c r="B194" s="401" t="s">
        <v>1012</v>
      </c>
      <c r="C194" s="401" t="s">
        <v>1013</v>
      </c>
      <c r="D194" s="401" t="s">
        <v>1014</v>
      </c>
      <c r="E194" s="401" t="s">
        <v>579</v>
      </c>
      <c r="F194" s="74" t="s">
        <v>334</v>
      </c>
      <c r="G194" s="4">
        <v>100</v>
      </c>
      <c r="H194" s="4">
        <v>100</v>
      </c>
      <c r="I194" s="4">
        <v>20</v>
      </c>
      <c r="J194" s="180"/>
    </row>
    <row r="195" spans="1:10" ht="15" x14ac:dyDescent="0.2">
      <c r="A195" s="74">
        <v>187</v>
      </c>
      <c r="B195" s="401" t="s">
        <v>1015</v>
      </c>
      <c r="C195" s="401" t="s">
        <v>866</v>
      </c>
      <c r="D195" s="401" t="s">
        <v>1016</v>
      </c>
      <c r="E195" s="401" t="s">
        <v>579</v>
      </c>
      <c r="F195" s="74" t="s">
        <v>334</v>
      </c>
      <c r="G195" s="4">
        <v>100</v>
      </c>
      <c r="H195" s="4">
        <v>100</v>
      </c>
      <c r="I195" s="4">
        <v>20</v>
      </c>
      <c r="J195" s="180"/>
    </row>
    <row r="196" spans="1:10" ht="15" x14ac:dyDescent="0.2">
      <c r="A196" s="74">
        <v>188</v>
      </c>
      <c r="B196" s="401" t="s">
        <v>940</v>
      </c>
      <c r="C196" s="401" t="s">
        <v>1017</v>
      </c>
      <c r="D196" s="401" t="s">
        <v>1018</v>
      </c>
      <c r="E196" s="401" t="s">
        <v>579</v>
      </c>
      <c r="F196" s="74" t="s">
        <v>334</v>
      </c>
      <c r="G196" s="4">
        <v>100</v>
      </c>
      <c r="H196" s="4">
        <v>100</v>
      </c>
      <c r="I196" s="4">
        <v>20</v>
      </c>
      <c r="J196" s="180"/>
    </row>
    <row r="197" spans="1:10" ht="15" x14ac:dyDescent="0.2">
      <c r="A197" s="74">
        <v>189</v>
      </c>
      <c r="B197" s="401" t="s">
        <v>661</v>
      </c>
      <c r="C197" s="401" t="s">
        <v>1019</v>
      </c>
      <c r="D197" s="401" t="s">
        <v>1020</v>
      </c>
      <c r="E197" s="401" t="s">
        <v>579</v>
      </c>
      <c r="F197" s="74" t="s">
        <v>334</v>
      </c>
      <c r="G197" s="4">
        <v>100</v>
      </c>
      <c r="H197" s="4">
        <v>98</v>
      </c>
      <c r="I197" s="4">
        <v>19.600000000000001</v>
      </c>
      <c r="J197" s="180"/>
    </row>
    <row r="198" spans="1:10" ht="15" x14ac:dyDescent="0.2">
      <c r="A198" s="74">
        <v>190</v>
      </c>
      <c r="B198" s="401" t="s">
        <v>925</v>
      </c>
      <c r="C198" s="401" t="s">
        <v>951</v>
      </c>
      <c r="D198" s="401" t="s">
        <v>1021</v>
      </c>
      <c r="E198" s="401" t="s">
        <v>579</v>
      </c>
      <c r="F198" s="74" t="s">
        <v>334</v>
      </c>
      <c r="G198" s="4">
        <v>100</v>
      </c>
      <c r="H198" s="4">
        <v>100</v>
      </c>
      <c r="I198" s="4">
        <v>20</v>
      </c>
      <c r="J198" s="180"/>
    </row>
    <row r="199" spans="1:10" ht="15" x14ac:dyDescent="0.2">
      <c r="A199" s="74">
        <v>191</v>
      </c>
      <c r="B199" s="401" t="s">
        <v>1022</v>
      </c>
      <c r="C199" s="401" t="s">
        <v>1023</v>
      </c>
      <c r="D199" s="401" t="s">
        <v>1024</v>
      </c>
      <c r="E199" s="401" t="s">
        <v>579</v>
      </c>
      <c r="F199" s="74" t="s">
        <v>334</v>
      </c>
      <c r="G199" s="4">
        <v>100</v>
      </c>
      <c r="H199" s="4">
        <v>100</v>
      </c>
      <c r="I199" s="4">
        <v>20</v>
      </c>
      <c r="J199" s="180"/>
    </row>
    <row r="200" spans="1:10" ht="15" x14ac:dyDescent="0.2">
      <c r="A200" s="74">
        <v>192</v>
      </c>
      <c r="B200" s="401" t="s">
        <v>1025</v>
      </c>
      <c r="C200" s="401" t="s">
        <v>988</v>
      </c>
      <c r="D200" s="401" t="s">
        <v>1026</v>
      </c>
      <c r="E200" s="401" t="s">
        <v>579</v>
      </c>
      <c r="F200" s="74" t="s">
        <v>334</v>
      </c>
      <c r="G200" s="4">
        <v>100</v>
      </c>
      <c r="H200" s="4">
        <v>98</v>
      </c>
      <c r="I200" s="4">
        <v>19.600000000000001</v>
      </c>
      <c r="J200" s="180"/>
    </row>
    <row r="201" spans="1:10" ht="15" x14ac:dyDescent="0.2">
      <c r="A201" s="74">
        <v>193</v>
      </c>
      <c r="B201" s="401" t="s">
        <v>712</v>
      </c>
      <c r="C201" s="401" t="s">
        <v>1027</v>
      </c>
      <c r="D201" s="401" t="s">
        <v>1028</v>
      </c>
      <c r="E201" s="401" t="s">
        <v>579</v>
      </c>
      <c r="F201" s="74" t="s">
        <v>334</v>
      </c>
      <c r="G201" s="4">
        <v>100</v>
      </c>
      <c r="H201" s="4">
        <v>100</v>
      </c>
      <c r="I201" s="4">
        <v>20</v>
      </c>
      <c r="J201" s="180"/>
    </row>
    <row r="202" spans="1:10" ht="15" x14ac:dyDescent="0.2">
      <c r="A202" s="74">
        <v>194</v>
      </c>
      <c r="B202" s="401" t="s">
        <v>773</v>
      </c>
      <c r="C202" s="401" t="s">
        <v>995</v>
      </c>
      <c r="D202" s="401" t="s">
        <v>1029</v>
      </c>
      <c r="E202" s="401" t="s">
        <v>579</v>
      </c>
      <c r="F202" s="74" t="s">
        <v>334</v>
      </c>
      <c r="G202" s="4">
        <v>100</v>
      </c>
      <c r="H202" s="4">
        <v>100</v>
      </c>
      <c r="I202" s="4">
        <v>20</v>
      </c>
      <c r="J202" s="180"/>
    </row>
    <row r="203" spans="1:10" ht="15" x14ac:dyDescent="0.2">
      <c r="A203" s="74">
        <v>195</v>
      </c>
      <c r="B203" s="401" t="s">
        <v>703</v>
      </c>
      <c r="C203" s="401" t="s">
        <v>1030</v>
      </c>
      <c r="D203" s="401" t="s">
        <v>1031</v>
      </c>
      <c r="E203" s="401" t="s">
        <v>579</v>
      </c>
      <c r="F203" s="74" t="s">
        <v>334</v>
      </c>
      <c r="G203" s="4">
        <v>100</v>
      </c>
      <c r="H203" s="4">
        <v>98</v>
      </c>
      <c r="I203" s="4">
        <v>19.600000000000001</v>
      </c>
      <c r="J203" s="180"/>
    </row>
    <row r="204" spans="1:10" ht="15" x14ac:dyDescent="0.2">
      <c r="A204" s="74">
        <v>196</v>
      </c>
      <c r="B204" s="401" t="s">
        <v>1032</v>
      </c>
      <c r="C204" s="401" t="s">
        <v>621</v>
      </c>
      <c r="D204" s="401" t="s">
        <v>1033</v>
      </c>
      <c r="E204" s="401" t="s">
        <v>579</v>
      </c>
      <c r="F204" s="74" t="s">
        <v>334</v>
      </c>
      <c r="G204" s="4">
        <v>100</v>
      </c>
      <c r="H204" s="4">
        <v>100</v>
      </c>
      <c r="I204" s="4">
        <v>20</v>
      </c>
      <c r="J204" s="180"/>
    </row>
    <row r="205" spans="1:10" ht="15" x14ac:dyDescent="0.2">
      <c r="A205" s="74">
        <v>197</v>
      </c>
      <c r="B205" s="401" t="s">
        <v>583</v>
      </c>
      <c r="C205" s="401" t="s">
        <v>1034</v>
      </c>
      <c r="D205" s="401" t="s">
        <v>1035</v>
      </c>
      <c r="E205" s="401" t="s">
        <v>579</v>
      </c>
      <c r="F205" s="74" t="s">
        <v>334</v>
      </c>
      <c r="G205" s="4">
        <v>100</v>
      </c>
      <c r="H205" s="4">
        <v>98</v>
      </c>
      <c r="I205" s="4">
        <v>19.600000000000001</v>
      </c>
      <c r="J205" s="180"/>
    </row>
    <row r="206" spans="1:10" ht="15" x14ac:dyDescent="0.2">
      <c r="A206" s="74">
        <v>198</v>
      </c>
      <c r="B206" s="401" t="s">
        <v>661</v>
      </c>
      <c r="C206" s="401" t="s">
        <v>1036</v>
      </c>
      <c r="D206" s="401" t="s">
        <v>1037</v>
      </c>
      <c r="E206" s="401" t="s">
        <v>579</v>
      </c>
      <c r="F206" s="74" t="s">
        <v>334</v>
      </c>
      <c r="G206" s="4">
        <v>100</v>
      </c>
      <c r="H206" s="4">
        <v>98</v>
      </c>
      <c r="I206" s="4">
        <v>19.600000000000001</v>
      </c>
      <c r="J206" s="180"/>
    </row>
    <row r="207" spans="1:10" ht="15" x14ac:dyDescent="0.2">
      <c r="A207" s="74">
        <v>199</v>
      </c>
      <c r="B207" s="401" t="s">
        <v>1038</v>
      </c>
      <c r="C207" s="401" t="s">
        <v>871</v>
      </c>
      <c r="D207" s="401" t="s">
        <v>1039</v>
      </c>
      <c r="E207" s="401" t="s">
        <v>579</v>
      </c>
      <c r="F207" s="74" t="s">
        <v>334</v>
      </c>
      <c r="G207" s="4">
        <v>100</v>
      </c>
      <c r="H207" s="4">
        <v>98</v>
      </c>
      <c r="I207" s="4">
        <v>19.600000000000001</v>
      </c>
      <c r="J207" s="180"/>
    </row>
    <row r="208" spans="1:10" ht="15" x14ac:dyDescent="0.2">
      <c r="A208" s="74">
        <v>200</v>
      </c>
      <c r="B208" s="401" t="s">
        <v>1040</v>
      </c>
      <c r="C208" s="401" t="s">
        <v>621</v>
      </c>
      <c r="D208" s="401" t="s">
        <v>1041</v>
      </c>
      <c r="E208" s="401" t="s">
        <v>579</v>
      </c>
      <c r="F208" s="74" t="s">
        <v>334</v>
      </c>
      <c r="G208" s="4">
        <v>100</v>
      </c>
      <c r="H208" s="4">
        <v>98</v>
      </c>
      <c r="I208" s="4">
        <v>19.600000000000001</v>
      </c>
      <c r="J208" s="180"/>
    </row>
    <row r="209" spans="1:10" ht="15" x14ac:dyDescent="0.2">
      <c r="A209" s="74">
        <v>201</v>
      </c>
      <c r="B209" s="401" t="s">
        <v>1025</v>
      </c>
      <c r="C209" s="401" t="s">
        <v>1042</v>
      </c>
      <c r="D209" s="401" t="s">
        <v>1043</v>
      </c>
      <c r="E209" s="401" t="s">
        <v>579</v>
      </c>
      <c r="F209" s="74" t="s">
        <v>334</v>
      </c>
      <c r="G209" s="4">
        <v>100</v>
      </c>
      <c r="H209" s="4">
        <v>98</v>
      </c>
      <c r="I209" s="4">
        <v>19.600000000000001</v>
      </c>
      <c r="J209" s="180"/>
    </row>
    <row r="210" spans="1:10" ht="15" x14ac:dyDescent="0.2">
      <c r="A210" s="74">
        <v>202</v>
      </c>
      <c r="B210" s="401" t="s">
        <v>1044</v>
      </c>
      <c r="C210" s="401" t="s">
        <v>725</v>
      </c>
      <c r="D210" s="401" t="s">
        <v>1045</v>
      </c>
      <c r="E210" s="401" t="s">
        <v>579</v>
      </c>
      <c r="F210" s="74" t="s">
        <v>334</v>
      </c>
      <c r="G210" s="4">
        <v>100</v>
      </c>
      <c r="H210" s="4">
        <v>98</v>
      </c>
      <c r="I210" s="4">
        <v>19.600000000000001</v>
      </c>
      <c r="J210" s="180"/>
    </row>
    <row r="211" spans="1:10" ht="15" x14ac:dyDescent="0.2">
      <c r="A211" s="74">
        <v>203</v>
      </c>
      <c r="B211" s="401" t="s">
        <v>1046</v>
      </c>
      <c r="C211" s="401" t="s">
        <v>1047</v>
      </c>
      <c r="D211" s="401" t="s">
        <v>1048</v>
      </c>
      <c r="E211" s="401" t="s">
        <v>579</v>
      </c>
      <c r="F211" s="74" t="s">
        <v>334</v>
      </c>
      <c r="G211" s="4">
        <v>100</v>
      </c>
      <c r="H211" s="4">
        <v>100</v>
      </c>
      <c r="I211" s="4">
        <v>20</v>
      </c>
      <c r="J211" s="180"/>
    </row>
    <row r="212" spans="1:10" ht="15" x14ac:dyDescent="0.2">
      <c r="A212" s="74">
        <v>204</v>
      </c>
      <c r="B212" s="401" t="s">
        <v>1049</v>
      </c>
      <c r="C212" s="401" t="s">
        <v>1050</v>
      </c>
      <c r="D212" s="401" t="s">
        <v>1051</v>
      </c>
      <c r="E212" s="401" t="s">
        <v>579</v>
      </c>
      <c r="F212" s="74" t="s">
        <v>334</v>
      </c>
      <c r="G212" s="4">
        <v>100</v>
      </c>
      <c r="H212" s="4">
        <v>98</v>
      </c>
      <c r="I212" s="4">
        <v>19.600000000000001</v>
      </c>
      <c r="J212" s="180"/>
    </row>
    <row r="213" spans="1:10" ht="15" x14ac:dyDescent="0.2">
      <c r="A213" s="74">
        <v>205</v>
      </c>
      <c r="B213" s="401" t="s">
        <v>1002</v>
      </c>
      <c r="C213" s="401" t="s">
        <v>1052</v>
      </c>
      <c r="D213" s="401" t="s">
        <v>1053</v>
      </c>
      <c r="E213" s="401" t="s">
        <v>579</v>
      </c>
      <c r="F213" s="74" t="s">
        <v>334</v>
      </c>
      <c r="G213" s="4">
        <v>100</v>
      </c>
      <c r="H213" s="4">
        <v>100</v>
      </c>
      <c r="I213" s="4">
        <v>20</v>
      </c>
      <c r="J213" s="180"/>
    </row>
    <row r="214" spans="1:10" ht="15" x14ac:dyDescent="0.2">
      <c r="A214" s="74">
        <v>206</v>
      </c>
      <c r="B214" s="401" t="s">
        <v>849</v>
      </c>
      <c r="C214" s="401" t="s">
        <v>1052</v>
      </c>
      <c r="D214" s="401" t="s">
        <v>1054</v>
      </c>
      <c r="E214" s="401" t="s">
        <v>579</v>
      </c>
      <c r="F214" s="74" t="s">
        <v>334</v>
      </c>
      <c r="G214" s="4">
        <v>100</v>
      </c>
      <c r="H214" s="4">
        <v>98</v>
      </c>
      <c r="I214" s="4">
        <v>19.600000000000001</v>
      </c>
      <c r="J214" s="180"/>
    </row>
    <row r="215" spans="1:10" ht="15" x14ac:dyDescent="0.2">
      <c r="A215" s="74">
        <v>207</v>
      </c>
      <c r="B215" s="401" t="s">
        <v>589</v>
      </c>
      <c r="C215" s="401" t="s">
        <v>1055</v>
      </c>
      <c r="D215" s="401" t="s">
        <v>1056</v>
      </c>
      <c r="E215" s="401" t="s">
        <v>579</v>
      </c>
      <c r="F215" s="74" t="s">
        <v>334</v>
      </c>
      <c r="G215" s="4">
        <v>100</v>
      </c>
      <c r="H215" s="4">
        <v>100</v>
      </c>
      <c r="I215" s="4">
        <v>20</v>
      </c>
      <c r="J215" s="180"/>
    </row>
    <row r="216" spans="1:10" ht="15" x14ac:dyDescent="0.2">
      <c r="A216" s="74">
        <v>208</v>
      </c>
      <c r="B216" s="401" t="s">
        <v>703</v>
      </c>
      <c r="C216" s="401" t="s">
        <v>635</v>
      </c>
      <c r="D216" s="401" t="s">
        <v>1057</v>
      </c>
      <c r="E216" s="401" t="s">
        <v>579</v>
      </c>
      <c r="F216" s="74" t="s">
        <v>334</v>
      </c>
      <c r="G216" s="4">
        <v>100</v>
      </c>
      <c r="H216" s="4">
        <v>98</v>
      </c>
      <c r="I216" s="4">
        <v>19.600000000000001</v>
      </c>
      <c r="J216" s="180"/>
    </row>
    <row r="217" spans="1:10" ht="15" x14ac:dyDescent="0.2">
      <c r="A217" s="74">
        <v>209</v>
      </c>
      <c r="B217" s="401" t="s">
        <v>1058</v>
      </c>
      <c r="C217" s="401" t="s">
        <v>1050</v>
      </c>
      <c r="D217" s="401" t="s">
        <v>1059</v>
      </c>
      <c r="E217" s="401" t="s">
        <v>579</v>
      </c>
      <c r="F217" s="74" t="s">
        <v>334</v>
      </c>
      <c r="G217" s="4">
        <v>100</v>
      </c>
      <c r="H217" s="4">
        <v>100</v>
      </c>
      <c r="I217" s="4">
        <v>20</v>
      </c>
      <c r="J217" s="180"/>
    </row>
    <row r="218" spans="1:10" ht="15" x14ac:dyDescent="0.2">
      <c r="A218" s="74">
        <v>210</v>
      </c>
      <c r="B218" s="401" t="s">
        <v>534</v>
      </c>
      <c r="C218" s="401" t="s">
        <v>1060</v>
      </c>
      <c r="D218" s="401" t="s">
        <v>1061</v>
      </c>
      <c r="E218" s="401" t="s">
        <v>579</v>
      </c>
      <c r="F218" s="74" t="s">
        <v>334</v>
      </c>
      <c r="G218" s="4">
        <v>100</v>
      </c>
      <c r="H218" s="4">
        <v>98</v>
      </c>
      <c r="I218" s="4">
        <v>19.600000000000001</v>
      </c>
      <c r="J218" s="180"/>
    </row>
    <row r="219" spans="1:10" ht="15" x14ac:dyDescent="0.2">
      <c r="A219" s="74">
        <v>211</v>
      </c>
      <c r="B219" s="401" t="s">
        <v>945</v>
      </c>
      <c r="C219" s="401" t="s">
        <v>1062</v>
      </c>
      <c r="D219" s="401" t="s">
        <v>1063</v>
      </c>
      <c r="E219" s="401" t="s">
        <v>579</v>
      </c>
      <c r="F219" s="74" t="s">
        <v>334</v>
      </c>
      <c r="G219" s="4">
        <v>200</v>
      </c>
      <c r="H219" s="4">
        <v>196</v>
      </c>
      <c r="I219" s="4">
        <v>39.200000000000003</v>
      </c>
      <c r="J219" s="180"/>
    </row>
    <row r="220" spans="1:10" ht="15" x14ac:dyDescent="0.2">
      <c r="A220" s="74">
        <v>212</v>
      </c>
      <c r="B220" s="401" t="s">
        <v>1064</v>
      </c>
      <c r="C220" s="401" t="s">
        <v>993</v>
      </c>
      <c r="D220" s="401" t="s">
        <v>1065</v>
      </c>
      <c r="E220" s="401" t="s">
        <v>579</v>
      </c>
      <c r="F220" s="74" t="s">
        <v>334</v>
      </c>
      <c r="G220" s="4">
        <v>100</v>
      </c>
      <c r="H220" s="4">
        <v>98</v>
      </c>
      <c r="I220" s="4">
        <v>19.600000000000001</v>
      </c>
      <c r="J220" s="180"/>
    </row>
    <row r="221" spans="1:10" ht="15" x14ac:dyDescent="0.2">
      <c r="A221" s="74">
        <v>213</v>
      </c>
      <c r="B221" s="401" t="s">
        <v>583</v>
      </c>
      <c r="C221" s="401" t="s">
        <v>995</v>
      </c>
      <c r="D221" s="401" t="s">
        <v>1066</v>
      </c>
      <c r="E221" s="401" t="s">
        <v>579</v>
      </c>
      <c r="F221" s="74" t="s">
        <v>334</v>
      </c>
      <c r="G221" s="4">
        <v>100</v>
      </c>
      <c r="H221" s="4">
        <v>98</v>
      </c>
      <c r="I221" s="4">
        <v>19.600000000000001</v>
      </c>
      <c r="J221" s="180"/>
    </row>
    <row r="222" spans="1:10" ht="15" x14ac:dyDescent="0.2">
      <c r="A222" s="74">
        <v>214</v>
      </c>
      <c r="B222" s="401" t="s">
        <v>927</v>
      </c>
      <c r="C222" s="401" t="s">
        <v>1050</v>
      </c>
      <c r="D222" s="401" t="s">
        <v>1067</v>
      </c>
      <c r="E222" s="401" t="s">
        <v>579</v>
      </c>
      <c r="F222" s="74" t="s">
        <v>334</v>
      </c>
      <c r="G222" s="4">
        <v>50</v>
      </c>
      <c r="H222" s="4">
        <v>49</v>
      </c>
      <c r="I222" s="4">
        <v>9.8000000000000007</v>
      </c>
      <c r="J222" s="180"/>
    </row>
    <row r="223" spans="1:10" ht="15" x14ac:dyDescent="0.2">
      <c r="A223" s="74">
        <v>215</v>
      </c>
      <c r="B223" s="401" t="s">
        <v>1025</v>
      </c>
      <c r="C223" s="401" t="s">
        <v>1068</v>
      </c>
      <c r="D223" s="401" t="s">
        <v>1069</v>
      </c>
      <c r="E223" s="401" t="s">
        <v>579</v>
      </c>
      <c r="F223" s="74" t="s">
        <v>334</v>
      </c>
      <c r="G223" s="4">
        <v>50</v>
      </c>
      <c r="H223" s="4">
        <v>49</v>
      </c>
      <c r="I223" s="4">
        <v>9.8000000000000007</v>
      </c>
      <c r="J223" s="180"/>
    </row>
    <row r="224" spans="1:10" ht="15" x14ac:dyDescent="0.2">
      <c r="A224" s="74">
        <v>216</v>
      </c>
      <c r="B224" s="401" t="s">
        <v>1070</v>
      </c>
      <c r="C224" s="401" t="s">
        <v>1071</v>
      </c>
      <c r="D224" s="401" t="s">
        <v>1072</v>
      </c>
      <c r="E224" s="401" t="s">
        <v>579</v>
      </c>
      <c r="F224" s="74" t="s">
        <v>334</v>
      </c>
      <c r="G224" s="4">
        <v>100</v>
      </c>
      <c r="H224" s="4">
        <v>98</v>
      </c>
      <c r="I224" s="4">
        <v>19.600000000000001</v>
      </c>
      <c r="J224" s="180"/>
    </row>
    <row r="225" spans="1:10" ht="15" x14ac:dyDescent="0.2">
      <c r="A225" s="74">
        <v>217</v>
      </c>
      <c r="B225" s="401" t="s">
        <v>927</v>
      </c>
      <c r="C225" s="401" t="s">
        <v>1050</v>
      </c>
      <c r="D225" s="401" t="s">
        <v>1073</v>
      </c>
      <c r="E225" s="401" t="s">
        <v>579</v>
      </c>
      <c r="F225" s="74" t="s">
        <v>334</v>
      </c>
      <c r="G225" s="4">
        <v>100</v>
      </c>
      <c r="H225" s="4">
        <v>98</v>
      </c>
      <c r="I225" s="4">
        <v>19.600000000000001</v>
      </c>
      <c r="J225" s="180"/>
    </row>
    <row r="226" spans="1:10" ht="15" x14ac:dyDescent="0.2">
      <c r="A226" s="74">
        <v>218</v>
      </c>
      <c r="B226" s="401" t="s">
        <v>846</v>
      </c>
      <c r="C226" s="401" t="s">
        <v>1050</v>
      </c>
      <c r="D226" s="401" t="s">
        <v>1074</v>
      </c>
      <c r="E226" s="401" t="s">
        <v>579</v>
      </c>
      <c r="F226" s="74" t="s">
        <v>334</v>
      </c>
      <c r="G226" s="4">
        <v>100</v>
      </c>
      <c r="H226" s="4">
        <v>100</v>
      </c>
      <c r="I226" s="4">
        <v>20</v>
      </c>
      <c r="J226" s="180"/>
    </row>
    <row r="227" spans="1:10" ht="15" x14ac:dyDescent="0.2">
      <c r="A227" s="74">
        <v>219</v>
      </c>
      <c r="B227" s="401" t="s">
        <v>1075</v>
      </c>
      <c r="C227" s="401" t="s">
        <v>1052</v>
      </c>
      <c r="D227" s="401" t="s">
        <v>1076</v>
      </c>
      <c r="E227" s="401" t="s">
        <v>579</v>
      </c>
      <c r="F227" s="74" t="s">
        <v>334</v>
      </c>
      <c r="G227" s="4">
        <v>100</v>
      </c>
      <c r="H227" s="4">
        <v>100</v>
      </c>
      <c r="I227" s="4">
        <v>20</v>
      </c>
      <c r="J227" s="180"/>
    </row>
    <row r="228" spans="1:10" ht="15" x14ac:dyDescent="0.2">
      <c r="A228" s="74">
        <v>220</v>
      </c>
      <c r="B228" s="401" t="s">
        <v>1077</v>
      </c>
      <c r="C228" s="401" t="s">
        <v>1078</v>
      </c>
      <c r="D228" s="401" t="s">
        <v>1079</v>
      </c>
      <c r="E228" s="401" t="s">
        <v>579</v>
      </c>
      <c r="F228" s="74" t="s">
        <v>334</v>
      </c>
      <c r="G228" s="4">
        <v>100</v>
      </c>
      <c r="H228" s="4">
        <v>98</v>
      </c>
      <c r="I228" s="4">
        <v>19.600000000000001</v>
      </c>
      <c r="J228" s="180"/>
    </row>
    <row r="229" spans="1:10" ht="15" x14ac:dyDescent="0.2">
      <c r="A229" s="74">
        <v>221</v>
      </c>
      <c r="B229" s="401" t="s">
        <v>1080</v>
      </c>
      <c r="C229" s="401" t="s">
        <v>847</v>
      </c>
      <c r="D229" s="401" t="s">
        <v>1081</v>
      </c>
      <c r="E229" s="401" t="s">
        <v>579</v>
      </c>
      <c r="F229" s="74" t="s">
        <v>334</v>
      </c>
      <c r="G229" s="4">
        <v>100</v>
      </c>
      <c r="H229" s="4">
        <v>98</v>
      </c>
      <c r="I229" s="4">
        <v>19.600000000000001</v>
      </c>
      <c r="J229" s="180"/>
    </row>
    <row r="230" spans="1:10" ht="15" x14ac:dyDescent="0.2">
      <c r="A230" s="74">
        <v>222</v>
      </c>
      <c r="B230" s="401" t="s">
        <v>598</v>
      </c>
      <c r="C230" s="401" t="s">
        <v>1082</v>
      </c>
      <c r="D230" s="401" t="s">
        <v>1083</v>
      </c>
      <c r="E230" s="401" t="s">
        <v>579</v>
      </c>
      <c r="F230" s="74" t="s">
        <v>334</v>
      </c>
      <c r="G230" s="4">
        <v>100</v>
      </c>
      <c r="H230" s="4">
        <v>98</v>
      </c>
      <c r="I230" s="4">
        <v>19.600000000000001</v>
      </c>
      <c r="J230" s="180"/>
    </row>
    <row r="231" spans="1:10" ht="15" x14ac:dyDescent="0.2">
      <c r="A231" s="74">
        <v>223</v>
      </c>
      <c r="B231" s="401" t="s">
        <v>1084</v>
      </c>
      <c r="C231" s="401" t="s">
        <v>1085</v>
      </c>
      <c r="D231" s="401" t="s">
        <v>1086</v>
      </c>
      <c r="E231" s="401" t="s">
        <v>579</v>
      </c>
      <c r="F231" s="74" t="s">
        <v>334</v>
      </c>
      <c r="G231" s="4">
        <v>100</v>
      </c>
      <c r="H231" s="4">
        <v>98</v>
      </c>
      <c r="I231" s="4">
        <v>19.600000000000001</v>
      </c>
      <c r="J231" s="180"/>
    </row>
    <row r="232" spans="1:10" ht="15" x14ac:dyDescent="0.2">
      <c r="A232" s="74">
        <v>224</v>
      </c>
      <c r="B232" s="401" t="s">
        <v>1002</v>
      </c>
      <c r="C232" s="401" t="s">
        <v>1071</v>
      </c>
      <c r="D232" s="401" t="s">
        <v>1087</v>
      </c>
      <c r="E232" s="401" t="s">
        <v>579</v>
      </c>
      <c r="F232" s="74" t="s">
        <v>334</v>
      </c>
      <c r="G232" s="4">
        <v>100</v>
      </c>
      <c r="H232" s="4">
        <v>100</v>
      </c>
      <c r="I232" s="4">
        <v>20</v>
      </c>
      <c r="J232" s="180"/>
    </row>
    <row r="233" spans="1:10" ht="15" x14ac:dyDescent="0.2">
      <c r="A233" s="74">
        <v>225</v>
      </c>
      <c r="B233" s="401" t="s">
        <v>703</v>
      </c>
      <c r="C233" s="401" t="s">
        <v>978</v>
      </c>
      <c r="D233" s="401" t="s">
        <v>1088</v>
      </c>
      <c r="E233" s="401" t="s">
        <v>579</v>
      </c>
      <c r="F233" s="74" t="s">
        <v>334</v>
      </c>
      <c r="G233" s="4">
        <v>100</v>
      </c>
      <c r="H233" s="4">
        <v>100</v>
      </c>
      <c r="I233" s="4">
        <v>20</v>
      </c>
      <c r="J233" s="180"/>
    </row>
    <row r="234" spans="1:10" ht="15" x14ac:dyDescent="0.2">
      <c r="A234" s="74">
        <v>226</v>
      </c>
      <c r="B234" s="401" t="s">
        <v>1089</v>
      </c>
      <c r="C234" s="401" t="s">
        <v>1090</v>
      </c>
      <c r="D234" s="401" t="s">
        <v>1091</v>
      </c>
      <c r="E234" s="401" t="s">
        <v>579</v>
      </c>
      <c r="F234" s="74" t="s">
        <v>334</v>
      </c>
      <c r="G234" s="4">
        <v>100</v>
      </c>
      <c r="H234" s="4">
        <v>98</v>
      </c>
      <c r="I234" s="4">
        <v>19.600000000000001</v>
      </c>
      <c r="J234" s="180"/>
    </row>
    <row r="235" spans="1:10" ht="15" x14ac:dyDescent="0.2">
      <c r="A235" s="74">
        <v>227</v>
      </c>
      <c r="B235" s="401" t="s">
        <v>620</v>
      </c>
      <c r="C235" s="401" t="s">
        <v>1092</v>
      </c>
      <c r="D235" s="401" t="s">
        <v>1093</v>
      </c>
      <c r="E235" s="401" t="s">
        <v>579</v>
      </c>
      <c r="F235" s="74" t="s">
        <v>334</v>
      </c>
      <c r="G235" s="4">
        <v>100</v>
      </c>
      <c r="H235" s="4">
        <v>98</v>
      </c>
      <c r="I235" s="4">
        <v>19.600000000000001</v>
      </c>
      <c r="J235" s="180"/>
    </row>
    <row r="236" spans="1:10" ht="15" x14ac:dyDescent="0.2">
      <c r="A236" s="74">
        <v>228</v>
      </c>
      <c r="B236" s="401" t="s">
        <v>1094</v>
      </c>
      <c r="C236" s="401" t="s">
        <v>986</v>
      </c>
      <c r="D236" s="401" t="s">
        <v>1095</v>
      </c>
      <c r="E236" s="401" t="s">
        <v>579</v>
      </c>
      <c r="F236" s="74" t="s">
        <v>334</v>
      </c>
      <c r="G236" s="4">
        <v>100</v>
      </c>
      <c r="H236" s="4">
        <v>98</v>
      </c>
      <c r="I236" s="4">
        <v>19.600000000000001</v>
      </c>
      <c r="J236" s="180"/>
    </row>
    <row r="237" spans="1:10" ht="15" x14ac:dyDescent="0.2">
      <c r="A237" s="74">
        <v>229</v>
      </c>
      <c r="B237" s="401" t="s">
        <v>1096</v>
      </c>
      <c r="C237" s="401" t="s">
        <v>1097</v>
      </c>
      <c r="D237" s="401" t="s">
        <v>1098</v>
      </c>
      <c r="E237" s="401" t="s">
        <v>579</v>
      </c>
      <c r="F237" s="74" t="s">
        <v>334</v>
      </c>
      <c r="G237" s="4">
        <v>100</v>
      </c>
      <c r="H237" s="4">
        <v>100</v>
      </c>
      <c r="I237" s="4">
        <v>20</v>
      </c>
      <c r="J237" s="180"/>
    </row>
    <row r="238" spans="1:10" ht="15" x14ac:dyDescent="0.2">
      <c r="A238" s="74">
        <v>230</v>
      </c>
      <c r="B238" s="401" t="s">
        <v>977</v>
      </c>
      <c r="C238" s="401" t="s">
        <v>1042</v>
      </c>
      <c r="D238" s="401" t="s">
        <v>1099</v>
      </c>
      <c r="E238" s="401" t="s">
        <v>575</v>
      </c>
      <c r="F238" s="74" t="s">
        <v>334</v>
      </c>
      <c r="G238" s="4">
        <v>150</v>
      </c>
      <c r="H238" s="4">
        <v>147</v>
      </c>
      <c r="I238" s="4">
        <v>29.400000000000002</v>
      </c>
      <c r="J238" s="180"/>
    </row>
    <row r="239" spans="1:10" ht="15" x14ac:dyDescent="0.2">
      <c r="A239" s="74">
        <v>231</v>
      </c>
      <c r="B239" s="401" t="s">
        <v>1100</v>
      </c>
      <c r="C239" s="401" t="s">
        <v>1101</v>
      </c>
      <c r="D239" s="401" t="s">
        <v>1102</v>
      </c>
      <c r="E239" s="401" t="s">
        <v>579</v>
      </c>
      <c r="F239" s="74" t="s">
        <v>334</v>
      </c>
      <c r="G239" s="4">
        <v>100</v>
      </c>
      <c r="H239" s="4">
        <v>98</v>
      </c>
      <c r="I239" s="4">
        <v>19.600000000000001</v>
      </c>
      <c r="J239" s="180"/>
    </row>
    <row r="240" spans="1:10" ht="15" x14ac:dyDescent="0.2">
      <c r="A240" s="74">
        <v>232</v>
      </c>
      <c r="B240" s="401" t="s">
        <v>623</v>
      </c>
      <c r="C240" s="401" t="s">
        <v>1103</v>
      </c>
      <c r="D240" s="401" t="s">
        <v>1104</v>
      </c>
      <c r="E240" s="401" t="s">
        <v>579</v>
      </c>
      <c r="F240" s="74" t="s">
        <v>334</v>
      </c>
      <c r="G240" s="4">
        <v>100</v>
      </c>
      <c r="H240" s="4">
        <v>98</v>
      </c>
      <c r="I240" s="4">
        <v>19.600000000000001</v>
      </c>
      <c r="J240" s="180"/>
    </row>
    <row r="241" spans="1:10" ht="15" x14ac:dyDescent="0.2">
      <c r="A241" s="74">
        <v>233</v>
      </c>
      <c r="B241" s="401" t="s">
        <v>1084</v>
      </c>
      <c r="C241" s="401" t="s">
        <v>1105</v>
      </c>
      <c r="D241" s="401" t="s">
        <v>1106</v>
      </c>
      <c r="E241" s="401" t="s">
        <v>579</v>
      </c>
      <c r="F241" s="74" t="s">
        <v>334</v>
      </c>
      <c r="G241" s="4">
        <v>100</v>
      </c>
      <c r="H241" s="4">
        <v>98</v>
      </c>
      <c r="I241" s="4">
        <v>19.600000000000001</v>
      </c>
      <c r="J241" s="180"/>
    </row>
    <row r="242" spans="1:10" ht="15" x14ac:dyDescent="0.2">
      <c r="A242" s="74">
        <v>234</v>
      </c>
      <c r="B242" s="401" t="s">
        <v>1107</v>
      </c>
      <c r="C242" s="401" t="s">
        <v>1108</v>
      </c>
      <c r="D242" s="401" t="s">
        <v>1109</v>
      </c>
      <c r="E242" s="401" t="s">
        <v>579</v>
      </c>
      <c r="F242" s="74" t="s">
        <v>334</v>
      </c>
      <c r="G242" s="4">
        <v>100</v>
      </c>
      <c r="H242" s="4">
        <v>98</v>
      </c>
      <c r="I242" s="4">
        <v>19.600000000000001</v>
      </c>
      <c r="J242" s="180"/>
    </row>
    <row r="243" spans="1:10" ht="15" x14ac:dyDescent="0.2">
      <c r="A243" s="74">
        <v>235</v>
      </c>
      <c r="B243" s="401" t="s">
        <v>840</v>
      </c>
      <c r="C243" s="401" t="s">
        <v>1110</v>
      </c>
      <c r="D243" s="401" t="s">
        <v>1111</v>
      </c>
      <c r="E243" s="401" t="s">
        <v>575</v>
      </c>
      <c r="F243" s="74" t="s">
        <v>334</v>
      </c>
      <c r="G243" s="4">
        <v>150</v>
      </c>
      <c r="H243" s="4">
        <v>150</v>
      </c>
      <c r="I243" s="4">
        <v>30</v>
      </c>
      <c r="J243" s="180"/>
    </row>
    <row r="244" spans="1:10" ht="15" x14ac:dyDescent="0.2">
      <c r="A244" s="74">
        <v>236</v>
      </c>
      <c r="B244" s="401" t="s">
        <v>957</v>
      </c>
      <c r="C244" s="401" t="s">
        <v>1112</v>
      </c>
      <c r="D244" s="401" t="s">
        <v>1113</v>
      </c>
      <c r="E244" s="401" t="s">
        <v>579</v>
      </c>
      <c r="F244" s="74" t="s">
        <v>334</v>
      </c>
      <c r="G244" s="4">
        <v>100</v>
      </c>
      <c r="H244" s="4">
        <v>98</v>
      </c>
      <c r="I244" s="4">
        <v>19.600000000000001</v>
      </c>
      <c r="J244" s="180"/>
    </row>
    <row r="245" spans="1:10" ht="15" x14ac:dyDescent="0.2">
      <c r="A245" s="74">
        <v>237</v>
      </c>
      <c r="B245" s="401" t="s">
        <v>1012</v>
      </c>
      <c r="C245" s="401" t="s">
        <v>1114</v>
      </c>
      <c r="D245" s="401" t="s">
        <v>1115</v>
      </c>
      <c r="E245" s="401" t="s">
        <v>579</v>
      </c>
      <c r="F245" s="74" t="s">
        <v>334</v>
      </c>
      <c r="G245" s="4">
        <v>100</v>
      </c>
      <c r="H245" s="4">
        <v>100</v>
      </c>
      <c r="I245" s="4">
        <v>20</v>
      </c>
      <c r="J245" s="180"/>
    </row>
    <row r="246" spans="1:10" ht="15" x14ac:dyDescent="0.2">
      <c r="A246" s="74">
        <v>238</v>
      </c>
      <c r="B246" s="401" t="s">
        <v>781</v>
      </c>
      <c r="C246" s="401" t="s">
        <v>1116</v>
      </c>
      <c r="D246" s="401" t="s">
        <v>1117</v>
      </c>
      <c r="E246" s="401" t="s">
        <v>579</v>
      </c>
      <c r="F246" s="74" t="s">
        <v>334</v>
      </c>
      <c r="G246" s="4">
        <v>100</v>
      </c>
      <c r="H246" s="4">
        <v>100</v>
      </c>
      <c r="I246" s="4">
        <v>20</v>
      </c>
      <c r="J246" s="180"/>
    </row>
    <row r="247" spans="1:10" ht="15" x14ac:dyDescent="0.2">
      <c r="A247" s="74">
        <v>239</v>
      </c>
      <c r="B247" s="401" t="s">
        <v>1118</v>
      </c>
      <c r="C247" s="401" t="s">
        <v>1119</v>
      </c>
      <c r="D247" s="401" t="s">
        <v>1120</v>
      </c>
      <c r="E247" s="401" t="s">
        <v>579</v>
      </c>
      <c r="F247" s="74" t="s">
        <v>334</v>
      </c>
      <c r="G247" s="4">
        <v>100</v>
      </c>
      <c r="H247" s="4">
        <v>100</v>
      </c>
      <c r="I247" s="4">
        <v>20</v>
      </c>
      <c r="J247" s="180"/>
    </row>
    <row r="248" spans="1:10" ht="15" x14ac:dyDescent="0.2">
      <c r="A248" s="74">
        <v>240</v>
      </c>
      <c r="B248" s="401" t="s">
        <v>583</v>
      </c>
      <c r="C248" s="401" t="s">
        <v>1121</v>
      </c>
      <c r="D248" s="401" t="s">
        <v>1122</v>
      </c>
      <c r="E248" s="401" t="s">
        <v>575</v>
      </c>
      <c r="F248" s="74" t="s">
        <v>334</v>
      </c>
      <c r="G248" s="4">
        <v>150</v>
      </c>
      <c r="H248" s="4">
        <v>147</v>
      </c>
      <c r="I248" s="4">
        <v>29.400000000000002</v>
      </c>
      <c r="J248" s="180"/>
    </row>
    <row r="249" spans="1:10" ht="15" x14ac:dyDescent="0.2">
      <c r="A249" s="74">
        <v>241</v>
      </c>
      <c r="B249" s="401" t="s">
        <v>524</v>
      </c>
      <c r="C249" s="401" t="s">
        <v>1123</v>
      </c>
      <c r="D249" s="401" t="s">
        <v>1124</v>
      </c>
      <c r="E249" s="401" t="s">
        <v>579</v>
      </c>
      <c r="F249" s="74" t="s">
        <v>334</v>
      </c>
      <c r="G249" s="4">
        <v>100</v>
      </c>
      <c r="H249" s="4">
        <v>98</v>
      </c>
      <c r="I249" s="4">
        <v>19.600000000000001</v>
      </c>
      <c r="J249" s="180"/>
    </row>
    <row r="250" spans="1:10" ht="15" x14ac:dyDescent="0.2">
      <c r="A250" s="74">
        <v>242</v>
      </c>
      <c r="B250" s="401" t="s">
        <v>1125</v>
      </c>
      <c r="C250" s="401" t="s">
        <v>1126</v>
      </c>
      <c r="D250" s="401" t="s">
        <v>1127</v>
      </c>
      <c r="E250" s="401" t="s">
        <v>579</v>
      </c>
      <c r="F250" s="74" t="s">
        <v>334</v>
      </c>
      <c r="G250" s="4">
        <v>100</v>
      </c>
      <c r="H250" s="4">
        <v>98</v>
      </c>
      <c r="I250" s="4">
        <v>19.600000000000001</v>
      </c>
      <c r="J250" s="180"/>
    </row>
    <row r="251" spans="1:10" ht="15" x14ac:dyDescent="0.2">
      <c r="A251" s="74">
        <v>243</v>
      </c>
      <c r="B251" s="401" t="s">
        <v>646</v>
      </c>
      <c r="C251" s="401" t="s">
        <v>1126</v>
      </c>
      <c r="D251" s="401" t="s">
        <v>1128</v>
      </c>
      <c r="E251" s="401" t="s">
        <v>579</v>
      </c>
      <c r="F251" s="74" t="s">
        <v>334</v>
      </c>
      <c r="G251" s="4">
        <v>100</v>
      </c>
      <c r="H251" s="4">
        <v>98</v>
      </c>
      <c r="I251" s="4">
        <v>19.600000000000001</v>
      </c>
      <c r="J251" s="180"/>
    </row>
    <row r="252" spans="1:10" ht="15" x14ac:dyDescent="0.2">
      <c r="A252" s="74">
        <v>244</v>
      </c>
      <c r="B252" s="401" t="s">
        <v>1129</v>
      </c>
      <c r="C252" s="401" t="s">
        <v>1130</v>
      </c>
      <c r="D252" s="401" t="s">
        <v>1131</v>
      </c>
      <c r="E252" s="401" t="s">
        <v>579</v>
      </c>
      <c r="F252" s="74" t="s">
        <v>334</v>
      </c>
      <c r="G252" s="4">
        <v>100</v>
      </c>
      <c r="H252" s="4">
        <v>100</v>
      </c>
      <c r="I252" s="4">
        <v>20</v>
      </c>
      <c r="J252" s="180"/>
    </row>
    <row r="253" spans="1:10" ht="15" x14ac:dyDescent="0.2">
      <c r="A253" s="74">
        <v>245</v>
      </c>
      <c r="B253" s="401" t="s">
        <v>531</v>
      </c>
      <c r="C253" s="401" t="s">
        <v>1132</v>
      </c>
      <c r="D253" s="401" t="s">
        <v>1133</v>
      </c>
      <c r="E253" s="401" t="s">
        <v>579</v>
      </c>
      <c r="F253" s="74" t="s">
        <v>334</v>
      </c>
      <c r="G253" s="4">
        <v>100</v>
      </c>
      <c r="H253" s="4">
        <v>98</v>
      </c>
      <c r="I253" s="4">
        <v>19.600000000000001</v>
      </c>
      <c r="J253" s="180"/>
    </row>
    <row r="254" spans="1:10" ht="15" x14ac:dyDescent="0.2">
      <c r="A254" s="74">
        <v>246</v>
      </c>
      <c r="B254" s="401" t="s">
        <v>1134</v>
      </c>
      <c r="C254" s="401" t="s">
        <v>1126</v>
      </c>
      <c r="D254" s="401" t="s">
        <v>1135</v>
      </c>
      <c r="E254" s="401" t="s">
        <v>579</v>
      </c>
      <c r="F254" s="74" t="s">
        <v>334</v>
      </c>
      <c r="G254" s="4">
        <v>100</v>
      </c>
      <c r="H254" s="4">
        <v>98</v>
      </c>
      <c r="I254" s="4">
        <v>19.600000000000001</v>
      </c>
      <c r="J254" s="180"/>
    </row>
    <row r="255" spans="1:10" ht="15" x14ac:dyDescent="0.2">
      <c r="A255" s="74">
        <v>247</v>
      </c>
      <c r="B255" s="401" t="s">
        <v>927</v>
      </c>
      <c r="C255" s="401" t="s">
        <v>1136</v>
      </c>
      <c r="D255" s="401" t="s">
        <v>1137</v>
      </c>
      <c r="E255" s="401" t="s">
        <v>579</v>
      </c>
      <c r="F255" s="74" t="s">
        <v>334</v>
      </c>
      <c r="G255" s="4">
        <v>100</v>
      </c>
      <c r="H255" s="4">
        <v>98</v>
      </c>
      <c r="I255" s="4">
        <v>19.600000000000001</v>
      </c>
      <c r="J255" s="180"/>
    </row>
    <row r="256" spans="1:10" ht="15" x14ac:dyDescent="0.2">
      <c r="A256" s="74">
        <v>248</v>
      </c>
      <c r="B256" s="401" t="s">
        <v>882</v>
      </c>
      <c r="C256" s="401" t="s">
        <v>1138</v>
      </c>
      <c r="D256" s="401" t="s">
        <v>1139</v>
      </c>
      <c r="E256" s="401" t="s">
        <v>579</v>
      </c>
      <c r="F256" s="74" t="s">
        <v>334</v>
      </c>
      <c r="G256" s="4">
        <v>100</v>
      </c>
      <c r="H256" s="4">
        <v>98</v>
      </c>
      <c r="I256" s="4">
        <v>19.600000000000001</v>
      </c>
      <c r="J256" s="180"/>
    </row>
    <row r="257" spans="1:10" ht="15" x14ac:dyDescent="0.2">
      <c r="A257" s="74">
        <v>249</v>
      </c>
      <c r="B257" s="401" t="s">
        <v>1140</v>
      </c>
      <c r="C257" s="401" t="s">
        <v>1141</v>
      </c>
      <c r="D257" s="401" t="s">
        <v>1142</v>
      </c>
      <c r="E257" s="401" t="s">
        <v>579</v>
      </c>
      <c r="F257" s="74" t="s">
        <v>334</v>
      </c>
      <c r="G257" s="4">
        <v>100</v>
      </c>
      <c r="H257" s="4">
        <v>98</v>
      </c>
      <c r="I257" s="4">
        <v>19.600000000000001</v>
      </c>
      <c r="J257" s="180"/>
    </row>
    <row r="258" spans="1:10" ht="15" x14ac:dyDescent="0.2">
      <c r="A258" s="74">
        <v>250</v>
      </c>
      <c r="B258" s="401" t="s">
        <v>1143</v>
      </c>
      <c r="C258" s="401" t="s">
        <v>1144</v>
      </c>
      <c r="D258" s="401" t="s">
        <v>1145</v>
      </c>
      <c r="E258" s="401" t="s">
        <v>579</v>
      </c>
      <c r="F258" s="74" t="s">
        <v>334</v>
      </c>
      <c r="G258" s="4">
        <v>100</v>
      </c>
      <c r="H258" s="4">
        <v>100</v>
      </c>
      <c r="I258" s="4">
        <v>20</v>
      </c>
      <c r="J258" s="180"/>
    </row>
    <row r="259" spans="1:10" ht="15" x14ac:dyDescent="0.2">
      <c r="A259" s="74">
        <v>251</v>
      </c>
      <c r="B259" s="401" t="s">
        <v>925</v>
      </c>
      <c r="C259" s="401" t="s">
        <v>1146</v>
      </c>
      <c r="D259" s="401" t="s">
        <v>1147</v>
      </c>
      <c r="E259" s="401" t="s">
        <v>579</v>
      </c>
      <c r="F259" s="74" t="s">
        <v>334</v>
      </c>
      <c r="G259" s="4">
        <v>100</v>
      </c>
      <c r="H259" s="4">
        <v>98</v>
      </c>
      <c r="I259" s="4">
        <v>19.600000000000001</v>
      </c>
      <c r="J259" s="180"/>
    </row>
    <row r="260" spans="1:10" ht="15" x14ac:dyDescent="0.2">
      <c r="A260" s="74">
        <v>252</v>
      </c>
      <c r="B260" s="401" t="s">
        <v>1148</v>
      </c>
      <c r="C260" s="401" t="s">
        <v>1149</v>
      </c>
      <c r="D260" s="401" t="s">
        <v>1150</v>
      </c>
      <c r="E260" s="401" t="s">
        <v>579</v>
      </c>
      <c r="F260" s="74" t="s">
        <v>334</v>
      </c>
      <c r="G260" s="4">
        <v>100</v>
      </c>
      <c r="H260" s="4">
        <v>100</v>
      </c>
      <c r="I260" s="4">
        <v>20</v>
      </c>
      <c r="J260" s="180"/>
    </row>
    <row r="261" spans="1:10" ht="15" x14ac:dyDescent="0.2">
      <c r="A261" s="74">
        <v>253</v>
      </c>
      <c r="B261" s="401" t="s">
        <v>583</v>
      </c>
      <c r="C261" s="401" t="s">
        <v>1151</v>
      </c>
      <c r="D261" s="401" t="s">
        <v>1152</v>
      </c>
      <c r="E261" s="401" t="s">
        <v>579</v>
      </c>
      <c r="F261" s="74" t="s">
        <v>334</v>
      </c>
      <c r="G261" s="4">
        <v>100</v>
      </c>
      <c r="H261" s="4">
        <v>98</v>
      </c>
      <c r="I261" s="4">
        <v>19.600000000000001</v>
      </c>
      <c r="J261" s="180"/>
    </row>
    <row r="262" spans="1:10" ht="15" x14ac:dyDescent="0.2">
      <c r="A262" s="74">
        <v>254</v>
      </c>
      <c r="B262" s="401" t="s">
        <v>1100</v>
      </c>
      <c r="C262" s="401" t="s">
        <v>1153</v>
      </c>
      <c r="D262" s="401" t="s">
        <v>1154</v>
      </c>
      <c r="E262" s="401" t="s">
        <v>579</v>
      </c>
      <c r="F262" s="74" t="s">
        <v>334</v>
      </c>
      <c r="G262" s="4">
        <v>100</v>
      </c>
      <c r="H262" s="4">
        <v>98</v>
      </c>
      <c r="I262" s="4">
        <v>19.600000000000001</v>
      </c>
      <c r="J262" s="180"/>
    </row>
    <row r="263" spans="1:10" ht="15" x14ac:dyDescent="0.2">
      <c r="A263" s="74">
        <v>255</v>
      </c>
      <c r="B263" s="401" t="s">
        <v>1012</v>
      </c>
      <c r="C263" s="401" t="s">
        <v>1155</v>
      </c>
      <c r="D263" s="401" t="s">
        <v>1156</v>
      </c>
      <c r="E263" s="401" t="s">
        <v>579</v>
      </c>
      <c r="F263" s="74" t="s">
        <v>334</v>
      </c>
      <c r="G263" s="4">
        <v>100</v>
      </c>
      <c r="H263" s="4">
        <v>100</v>
      </c>
      <c r="I263" s="4">
        <v>20</v>
      </c>
      <c r="J263" s="180"/>
    </row>
    <row r="264" spans="1:10" ht="15" x14ac:dyDescent="0.2">
      <c r="A264" s="74">
        <v>256</v>
      </c>
      <c r="B264" s="401" t="s">
        <v>1157</v>
      </c>
      <c r="C264" s="401" t="s">
        <v>1121</v>
      </c>
      <c r="D264" s="401" t="s">
        <v>1158</v>
      </c>
      <c r="E264" s="401" t="s">
        <v>579</v>
      </c>
      <c r="F264" s="74" t="s">
        <v>334</v>
      </c>
      <c r="G264" s="4">
        <v>100</v>
      </c>
      <c r="H264" s="4">
        <v>100</v>
      </c>
      <c r="I264" s="4">
        <v>20</v>
      </c>
      <c r="J264" s="180"/>
    </row>
    <row r="265" spans="1:10" ht="15" x14ac:dyDescent="0.2">
      <c r="A265" s="74">
        <v>257</v>
      </c>
      <c r="B265" s="401" t="s">
        <v>1140</v>
      </c>
      <c r="C265" s="401" t="s">
        <v>1159</v>
      </c>
      <c r="D265" s="401" t="s">
        <v>1160</v>
      </c>
      <c r="E265" s="401" t="s">
        <v>579</v>
      </c>
      <c r="F265" s="74" t="s">
        <v>334</v>
      </c>
      <c r="G265" s="4">
        <v>100</v>
      </c>
      <c r="H265" s="4">
        <v>98</v>
      </c>
      <c r="I265" s="4">
        <v>19.600000000000001</v>
      </c>
      <c r="J265" s="180"/>
    </row>
    <row r="266" spans="1:10" ht="15" x14ac:dyDescent="0.2">
      <c r="A266" s="74">
        <v>258</v>
      </c>
      <c r="B266" s="401" t="s">
        <v>846</v>
      </c>
      <c r="C266" s="401" t="s">
        <v>1161</v>
      </c>
      <c r="D266" s="401" t="s">
        <v>1162</v>
      </c>
      <c r="E266" s="401" t="s">
        <v>579</v>
      </c>
      <c r="F266" s="74" t="s">
        <v>334</v>
      </c>
      <c r="G266" s="4">
        <v>100</v>
      </c>
      <c r="H266" s="4">
        <v>98</v>
      </c>
      <c r="I266" s="4">
        <v>19.600000000000001</v>
      </c>
      <c r="J266" s="180"/>
    </row>
    <row r="267" spans="1:10" ht="15" x14ac:dyDescent="0.2">
      <c r="A267" s="74">
        <v>259</v>
      </c>
      <c r="B267" s="401" t="s">
        <v>1163</v>
      </c>
      <c r="C267" s="401" t="s">
        <v>1164</v>
      </c>
      <c r="D267" s="401" t="s">
        <v>1165</v>
      </c>
      <c r="E267" s="401" t="s">
        <v>579</v>
      </c>
      <c r="F267" s="74" t="s">
        <v>334</v>
      </c>
      <c r="G267" s="4">
        <v>100</v>
      </c>
      <c r="H267" s="4">
        <v>98</v>
      </c>
      <c r="I267" s="4">
        <v>19.600000000000001</v>
      </c>
      <c r="J267" s="180"/>
    </row>
    <row r="268" spans="1:10" ht="15" x14ac:dyDescent="0.2">
      <c r="A268" s="74">
        <v>260</v>
      </c>
      <c r="B268" s="401" t="s">
        <v>1166</v>
      </c>
      <c r="C268" s="401" t="s">
        <v>1167</v>
      </c>
      <c r="D268" s="401" t="s">
        <v>1168</v>
      </c>
      <c r="E268" s="401" t="s">
        <v>579</v>
      </c>
      <c r="F268" s="74" t="s">
        <v>334</v>
      </c>
      <c r="G268" s="4">
        <v>100</v>
      </c>
      <c r="H268" s="4">
        <v>98</v>
      </c>
      <c r="I268" s="4">
        <v>19.600000000000001</v>
      </c>
      <c r="J268" s="180"/>
    </row>
    <row r="269" spans="1:10" ht="15" x14ac:dyDescent="0.2">
      <c r="A269" s="74">
        <v>261</v>
      </c>
      <c r="B269" s="401" t="s">
        <v>1169</v>
      </c>
      <c r="C269" s="401" t="s">
        <v>1170</v>
      </c>
      <c r="D269" s="401" t="s">
        <v>1171</v>
      </c>
      <c r="E269" s="401" t="s">
        <v>579</v>
      </c>
      <c r="F269" s="74" t="s">
        <v>334</v>
      </c>
      <c r="G269" s="4">
        <v>100</v>
      </c>
      <c r="H269" s="4">
        <v>100</v>
      </c>
      <c r="I269" s="4">
        <v>20</v>
      </c>
      <c r="J269" s="180"/>
    </row>
    <row r="270" spans="1:10" ht="15" x14ac:dyDescent="0.2">
      <c r="A270" s="74">
        <v>262</v>
      </c>
      <c r="B270" s="401" t="s">
        <v>1172</v>
      </c>
      <c r="C270" s="401" t="s">
        <v>1173</v>
      </c>
      <c r="D270" s="401" t="s">
        <v>1174</v>
      </c>
      <c r="E270" s="401" t="s">
        <v>579</v>
      </c>
      <c r="F270" s="74" t="s">
        <v>334</v>
      </c>
      <c r="G270" s="4">
        <v>100</v>
      </c>
      <c r="H270" s="4">
        <v>98</v>
      </c>
      <c r="I270" s="4">
        <v>19.600000000000001</v>
      </c>
      <c r="J270" s="180"/>
    </row>
    <row r="271" spans="1:10" ht="15" x14ac:dyDescent="0.2">
      <c r="A271" s="74">
        <v>263</v>
      </c>
      <c r="B271" s="401" t="s">
        <v>1175</v>
      </c>
      <c r="C271" s="401" t="s">
        <v>1176</v>
      </c>
      <c r="D271" s="401" t="s">
        <v>1177</v>
      </c>
      <c r="E271" s="401" t="s">
        <v>579</v>
      </c>
      <c r="F271" s="74" t="s">
        <v>334</v>
      </c>
      <c r="G271" s="4">
        <v>100</v>
      </c>
      <c r="H271" s="4">
        <v>98</v>
      </c>
      <c r="I271" s="4">
        <v>19.600000000000001</v>
      </c>
      <c r="J271" s="180"/>
    </row>
    <row r="272" spans="1:10" ht="15" x14ac:dyDescent="0.2">
      <c r="A272" s="74">
        <v>264</v>
      </c>
      <c r="B272" s="401" t="s">
        <v>1178</v>
      </c>
      <c r="C272" s="401" t="s">
        <v>1179</v>
      </c>
      <c r="D272" s="401" t="s">
        <v>1180</v>
      </c>
      <c r="E272" s="401" t="s">
        <v>579</v>
      </c>
      <c r="F272" s="74" t="s">
        <v>334</v>
      </c>
      <c r="G272" s="4">
        <v>100</v>
      </c>
      <c r="H272" s="4">
        <v>98</v>
      </c>
      <c r="I272" s="4">
        <v>19.600000000000001</v>
      </c>
      <c r="J272" s="180"/>
    </row>
    <row r="273" spans="1:10" ht="15" x14ac:dyDescent="0.2">
      <c r="A273" s="74">
        <v>265</v>
      </c>
      <c r="B273" s="401" t="s">
        <v>1181</v>
      </c>
      <c r="C273" s="401" t="s">
        <v>1182</v>
      </c>
      <c r="D273" s="401" t="s">
        <v>1183</v>
      </c>
      <c r="E273" s="401" t="s">
        <v>579</v>
      </c>
      <c r="F273" s="74" t="s">
        <v>334</v>
      </c>
      <c r="G273" s="4">
        <v>100</v>
      </c>
      <c r="H273" s="4">
        <v>100</v>
      </c>
      <c r="I273" s="4">
        <v>20</v>
      </c>
      <c r="J273" s="180"/>
    </row>
    <row r="274" spans="1:10" ht="15" x14ac:dyDescent="0.2">
      <c r="A274" s="74">
        <v>266</v>
      </c>
      <c r="B274" s="401" t="s">
        <v>1184</v>
      </c>
      <c r="C274" s="401" t="s">
        <v>1185</v>
      </c>
      <c r="D274" s="401" t="s">
        <v>1186</v>
      </c>
      <c r="E274" s="401" t="s">
        <v>579</v>
      </c>
      <c r="F274" s="74" t="s">
        <v>334</v>
      </c>
      <c r="G274" s="4">
        <v>100</v>
      </c>
      <c r="H274" s="4">
        <v>98</v>
      </c>
      <c r="I274" s="4">
        <v>19.600000000000001</v>
      </c>
      <c r="J274" s="180"/>
    </row>
    <row r="275" spans="1:10" ht="15" x14ac:dyDescent="0.2">
      <c r="A275" s="74">
        <v>267</v>
      </c>
      <c r="B275" s="401" t="s">
        <v>1187</v>
      </c>
      <c r="C275" s="401" t="s">
        <v>899</v>
      </c>
      <c r="D275" s="401" t="s">
        <v>1188</v>
      </c>
      <c r="E275" s="401" t="s">
        <v>579</v>
      </c>
      <c r="F275" s="74" t="s">
        <v>334</v>
      </c>
      <c r="G275" s="4">
        <v>100</v>
      </c>
      <c r="H275" s="4">
        <v>98</v>
      </c>
      <c r="I275" s="4">
        <v>19.600000000000001</v>
      </c>
      <c r="J275" s="180"/>
    </row>
    <row r="276" spans="1:10" ht="15" x14ac:dyDescent="0.2">
      <c r="A276" s="74">
        <v>268</v>
      </c>
      <c r="B276" s="401" t="s">
        <v>1189</v>
      </c>
      <c r="C276" s="401" t="s">
        <v>1190</v>
      </c>
      <c r="D276" s="401" t="s">
        <v>1191</v>
      </c>
      <c r="E276" s="401" t="s">
        <v>579</v>
      </c>
      <c r="F276" s="74" t="s">
        <v>334</v>
      </c>
      <c r="G276" s="4">
        <v>100</v>
      </c>
      <c r="H276" s="4">
        <v>100</v>
      </c>
      <c r="I276" s="4">
        <v>20</v>
      </c>
      <c r="J276" s="180"/>
    </row>
    <row r="277" spans="1:10" ht="15" x14ac:dyDescent="0.2">
      <c r="A277" s="74">
        <v>269</v>
      </c>
      <c r="B277" s="401" t="s">
        <v>882</v>
      </c>
      <c r="C277" s="401" t="s">
        <v>1192</v>
      </c>
      <c r="D277" s="401" t="s">
        <v>1193</v>
      </c>
      <c r="E277" s="401" t="s">
        <v>579</v>
      </c>
      <c r="F277" s="74" t="s">
        <v>334</v>
      </c>
      <c r="G277" s="4">
        <v>100</v>
      </c>
      <c r="H277" s="4">
        <v>98</v>
      </c>
      <c r="I277" s="4">
        <v>19.600000000000001</v>
      </c>
      <c r="J277" s="180"/>
    </row>
    <row r="278" spans="1:10" ht="15" x14ac:dyDescent="0.2">
      <c r="A278" s="74">
        <v>270</v>
      </c>
      <c r="B278" s="401" t="s">
        <v>531</v>
      </c>
      <c r="C278" s="401" t="s">
        <v>1194</v>
      </c>
      <c r="D278" s="401" t="s">
        <v>1195</v>
      </c>
      <c r="E278" s="401" t="s">
        <v>579</v>
      </c>
      <c r="F278" s="74" t="s">
        <v>334</v>
      </c>
      <c r="G278" s="4">
        <v>100</v>
      </c>
      <c r="H278" s="4">
        <v>98</v>
      </c>
      <c r="I278" s="4">
        <v>19.600000000000001</v>
      </c>
      <c r="J278" s="180"/>
    </row>
    <row r="279" spans="1:10" ht="15" x14ac:dyDescent="0.2">
      <c r="A279" s="74">
        <v>271</v>
      </c>
      <c r="B279" s="401" t="s">
        <v>1196</v>
      </c>
      <c r="C279" s="401" t="s">
        <v>1130</v>
      </c>
      <c r="D279" s="401" t="s">
        <v>1197</v>
      </c>
      <c r="E279" s="401" t="s">
        <v>579</v>
      </c>
      <c r="F279" s="74" t="s">
        <v>334</v>
      </c>
      <c r="G279" s="4">
        <v>100</v>
      </c>
      <c r="H279" s="4">
        <v>98</v>
      </c>
      <c r="I279" s="4">
        <v>19.600000000000001</v>
      </c>
      <c r="J279" s="180"/>
    </row>
    <row r="280" spans="1:10" ht="15" x14ac:dyDescent="0.2">
      <c r="A280" s="74">
        <v>272</v>
      </c>
      <c r="B280" s="401" t="s">
        <v>646</v>
      </c>
      <c r="C280" s="401" t="s">
        <v>1198</v>
      </c>
      <c r="D280" s="401" t="s">
        <v>1199</v>
      </c>
      <c r="E280" s="401" t="s">
        <v>579</v>
      </c>
      <c r="F280" s="74" t="s">
        <v>334</v>
      </c>
      <c r="G280" s="4">
        <v>100</v>
      </c>
      <c r="H280" s="4">
        <v>98</v>
      </c>
      <c r="I280" s="4">
        <v>19.600000000000001</v>
      </c>
      <c r="J280" s="180"/>
    </row>
    <row r="281" spans="1:10" ht="15" x14ac:dyDescent="0.2">
      <c r="A281" s="74">
        <v>273</v>
      </c>
      <c r="B281" s="401" t="s">
        <v>1032</v>
      </c>
      <c r="C281" s="401" t="s">
        <v>1200</v>
      </c>
      <c r="D281" s="401" t="s">
        <v>1201</v>
      </c>
      <c r="E281" s="401" t="s">
        <v>579</v>
      </c>
      <c r="F281" s="74" t="s">
        <v>334</v>
      </c>
      <c r="G281" s="4">
        <v>100</v>
      </c>
      <c r="H281" s="4">
        <v>100</v>
      </c>
      <c r="I281" s="4">
        <v>20</v>
      </c>
      <c r="J281" s="180"/>
    </row>
    <row r="282" spans="1:10" ht="15" x14ac:dyDescent="0.2">
      <c r="A282" s="74">
        <v>274</v>
      </c>
      <c r="B282" s="401" t="s">
        <v>1140</v>
      </c>
      <c r="C282" s="401" t="s">
        <v>1194</v>
      </c>
      <c r="D282" s="401" t="s">
        <v>1202</v>
      </c>
      <c r="E282" s="401" t="s">
        <v>579</v>
      </c>
      <c r="F282" s="74" t="s">
        <v>334</v>
      </c>
      <c r="G282" s="4">
        <v>100</v>
      </c>
      <c r="H282" s="4">
        <v>98</v>
      </c>
      <c r="I282" s="4">
        <v>19.600000000000001</v>
      </c>
      <c r="J282" s="180"/>
    </row>
    <row r="283" spans="1:10" ht="15" x14ac:dyDescent="0.2">
      <c r="A283" s="74">
        <v>275</v>
      </c>
      <c r="B283" s="401" t="s">
        <v>1203</v>
      </c>
      <c r="C283" s="401" t="s">
        <v>1204</v>
      </c>
      <c r="D283" s="401" t="s">
        <v>1205</v>
      </c>
      <c r="E283" s="401" t="s">
        <v>579</v>
      </c>
      <c r="F283" s="74" t="s">
        <v>334</v>
      </c>
      <c r="G283" s="4">
        <v>100</v>
      </c>
      <c r="H283" s="4">
        <v>98</v>
      </c>
      <c r="I283" s="4">
        <v>19.600000000000001</v>
      </c>
      <c r="J283" s="180"/>
    </row>
    <row r="284" spans="1:10" ht="15" x14ac:dyDescent="0.2">
      <c r="A284" s="74">
        <v>276</v>
      </c>
      <c r="B284" s="401" t="s">
        <v>1000</v>
      </c>
      <c r="C284" s="401" t="s">
        <v>1206</v>
      </c>
      <c r="D284" s="401" t="s">
        <v>1207</v>
      </c>
      <c r="E284" s="401" t="s">
        <v>579</v>
      </c>
      <c r="F284" s="74" t="s">
        <v>334</v>
      </c>
      <c r="G284" s="4">
        <v>100</v>
      </c>
      <c r="H284" s="4">
        <v>98</v>
      </c>
      <c r="I284" s="4">
        <v>19.600000000000001</v>
      </c>
      <c r="J284" s="180"/>
    </row>
    <row r="285" spans="1:10" ht="15" x14ac:dyDescent="0.2">
      <c r="A285" s="74">
        <v>277</v>
      </c>
      <c r="B285" s="401" t="s">
        <v>757</v>
      </c>
      <c r="C285" s="401" t="s">
        <v>1208</v>
      </c>
      <c r="D285" s="401" t="s">
        <v>1209</v>
      </c>
      <c r="E285" s="401" t="s">
        <v>579</v>
      </c>
      <c r="F285" s="74" t="s">
        <v>334</v>
      </c>
      <c r="G285" s="4">
        <v>100</v>
      </c>
      <c r="H285" s="4">
        <v>100</v>
      </c>
      <c r="I285" s="4">
        <v>20</v>
      </c>
      <c r="J285" s="180"/>
    </row>
    <row r="286" spans="1:10" ht="15" x14ac:dyDescent="0.2">
      <c r="A286" s="74">
        <v>278</v>
      </c>
      <c r="B286" s="401" t="s">
        <v>1148</v>
      </c>
      <c r="C286" s="401" t="s">
        <v>1210</v>
      </c>
      <c r="D286" s="401" t="s">
        <v>1211</v>
      </c>
      <c r="E286" s="401" t="s">
        <v>579</v>
      </c>
      <c r="F286" s="74" t="s">
        <v>334</v>
      </c>
      <c r="G286" s="4">
        <v>100</v>
      </c>
      <c r="H286" s="4">
        <v>98</v>
      </c>
      <c r="I286" s="4">
        <v>19.600000000000001</v>
      </c>
      <c r="J286" s="180"/>
    </row>
    <row r="287" spans="1:10" ht="15" x14ac:dyDescent="0.2">
      <c r="A287" s="74">
        <v>279</v>
      </c>
      <c r="B287" s="401" t="s">
        <v>1212</v>
      </c>
      <c r="C287" s="401" t="s">
        <v>1213</v>
      </c>
      <c r="D287" s="401" t="s">
        <v>1214</v>
      </c>
      <c r="E287" s="401" t="s">
        <v>579</v>
      </c>
      <c r="F287" s="74" t="s">
        <v>334</v>
      </c>
      <c r="G287" s="4">
        <v>100</v>
      </c>
      <c r="H287" s="4">
        <v>98</v>
      </c>
      <c r="I287" s="4">
        <v>19.600000000000001</v>
      </c>
      <c r="J287" s="180"/>
    </row>
    <row r="288" spans="1:10" ht="15" x14ac:dyDescent="0.2">
      <c r="A288" s="74">
        <v>280</v>
      </c>
      <c r="B288" s="401" t="s">
        <v>1215</v>
      </c>
      <c r="C288" s="401" t="s">
        <v>1216</v>
      </c>
      <c r="D288" s="401" t="s">
        <v>1217</v>
      </c>
      <c r="E288" s="401" t="s">
        <v>579</v>
      </c>
      <c r="F288" s="74" t="s">
        <v>334</v>
      </c>
      <c r="G288" s="4">
        <v>100</v>
      </c>
      <c r="H288" s="4">
        <v>100</v>
      </c>
      <c r="I288" s="4">
        <v>20</v>
      </c>
      <c r="J288" s="180"/>
    </row>
    <row r="289" spans="1:10" ht="15" x14ac:dyDescent="0.2">
      <c r="A289" s="74">
        <v>281</v>
      </c>
      <c r="B289" s="401" t="s">
        <v>1218</v>
      </c>
      <c r="C289" s="401" t="s">
        <v>1219</v>
      </c>
      <c r="D289" s="401" t="s">
        <v>1220</v>
      </c>
      <c r="E289" s="401" t="s">
        <v>579</v>
      </c>
      <c r="F289" s="74" t="s">
        <v>334</v>
      </c>
      <c r="G289" s="4">
        <v>100</v>
      </c>
      <c r="H289" s="4">
        <v>98</v>
      </c>
      <c r="I289" s="4">
        <v>19.600000000000001</v>
      </c>
      <c r="J289" s="180"/>
    </row>
    <row r="290" spans="1:10" ht="15" x14ac:dyDescent="0.2">
      <c r="A290" s="74">
        <v>282</v>
      </c>
      <c r="B290" s="401" t="s">
        <v>1221</v>
      </c>
      <c r="C290" s="401" t="s">
        <v>1219</v>
      </c>
      <c r="D290" s="401" t="s">
        <v>1222</v>
      </c>
      <c r="E290" s="401" t="s">
        <v>579</v>
      </c>
      <c r="F290" s="74" t="s">
        <v>334</v>
      </c>
      <c r="G290" s="4">
        <v>100</v>
      </c>
      <c r="H290" s="4">
        <v>100</v>
      </c>
      <c r="I290" s="4">
        <v>20</v>
      </c>
      <c r="J290" s="180"/>
    </row>
    <row r="291" spans="1:10" ht="15" x14ac:dyDescent="0.2">
      <c r="A291" s="74">
        <v>283</v>
      </c>
      <c r="B291" s="401" t="s">
        <v>1223</v>
      </c>
      <c r="C291" s="401" t="s">
        <v>1224</v>
      </c>
      <c r="D291" s="401" t="s">
        <v>1225</v>
      </c>
      <c r="E291" s="401" t="s">
        <v>579</v>
      </c>
      <c r="F291" s="74" t="s">
        <v>334</v>
      </c>
      <c r="G291" s="4">
        <v>100</v>
      </c>
      <c r="H291" s="4">
        <v>98</v>
      </c>
      <c r="I291" s="4">
        <v>19.600000000000001</v>
      </c>
      <c r="J291" s="180"/>
    </row>
    <row r="292" spans="1:10" ht="15" x14ac:dyDescent="0.2">
      <c r="A292" s="74">
        <v>284</v>
      </c>
      <c r="B292" s="401" t="s">
        <v>1226</v>
      </c>
      <c r="C292" s="401" t="s">
        <v>1192</v>
      </c>
      <c r="D292" s="401" t="s">
        <v>1227</v>
      </c>
      <c r="E292" s="401" t="s">
        <v>579</v>
      </c>
      <c r="F292" s="74" t="s">
        <v>334</v>
      </c>
      <c r="G292" s="4">
        <v>100</v>
      </c>
      <c r="H292" s="4">
        <v>98</v>
      </c>
      <c r="I292" s="4">
        <v>19.600000000000001</v>
      </c>
      <c r="J292" s="180"/>
    </row>
    <row r="293" spans="1:10" ht="15" x14ac:dyDescent="0.2">
      <c r="A293" s="74">
        <v>285</v>
      </c>
      <c r="B293" s="401" t="s">
        <v>903</v>
      </c>
      <c r="C293" s="401" t="s">
        <v>1228</v>
      </c>
      <c r="D293" s="401" t="s">
        <v>1229</v>
      </c>
      <c r="E293" s="401" t="s">
        <v>579</v>
      </c>
      <c r="F293" s="74" t="s">
        <v>334</v>
      </c>
      <c r="G293" s="4">
        <v>100</v>
      </c>
      <c r="H293" s="4">
        <v>98</v>
      </c>
      <c r="I293" s="4">
        <v>19.600000000000001</v>
      </c>
      <c r="J293" s="180"/>
    </row>
    <row r="294" spans="1:10" ht="15" x14ac:dyDescent="0.2">
      <c r="A294" s="74">
        <v>286</v>
      </c>
      <c r="B294" s="401" t="s">
        <v>1230</v>
      </c>
      <c r="C294" s="401" t="s">
        <v>1210</v>
      </c>
      <c r="D294" s="401" t="s">
        <v>1231</v>
      </c>
      <c r="E294" s="401" t="s">
        <v>579</v>
      </c>
      <c r="F294" s="74" t="s">
        <v>334</v>
      </c>
      <c r="G294" s="4">
        <v>100</v>
      </c>
      <c r="H294" s="4">
        <v>98</v>
      </c>
      <c r="I294" s="4">
        <v>19.600000000000001</v>
      </c>
      <c r="J294" s="180"/>
    </row>
    <row r="295" spans="1:10" ht="15" x14ac:dyDescent="0.2">
      <c r="A295" s="74">
        <v>287</v>
      </c>
      <c r="B295" s="401" t="s">
        <v>703</v>
      </c>
      <c r="C295" s="401" t="s">
        <v>1232</v>
      </c>
      <c r="D295" s="401" t="s">
        <v>1233</v>
      </c>
      <c r="E295" s="401" t="s">
        <v>579</v>
      </c>
      <c r="F295" s="74" t="s">
        <v>334</v>
      </c>
      <c r="G295" s="4">
        <v>100</v>
      </c>
      <c r="H295" s="4">
        <v>98</v>
      </c>
      <c r="I295" s="4">
        <v>19.600000000000001</v>
      </c>
      <c r="J295" s="180"/>
    </row>
    <row r="296" spans="1:10" ht="15" x14ac:dyDescent="0.2">
      <c r="A296" s="74">
        <v>288</v>
      </c>
      <c r="B296" s="401" t="s">
        <v>703</v>
      </c>
      <c r="C296" s="401" t="s">
        <v>1208</v>
      </c>
      <c r="D296" s="401" t="s">
        <v>1234</v>
      </c>
      <c r="E296" s="401" t="s">
        <v>579</v>
      </c>
      <c r="F296" s="74" t="s">
        <v>334</v>
      </c>
      <c r="G296" s="4">
        <v>100</v>
      </c>
      <c r="H296" s="4">
        <v>98</v>
      </c>
      <c r="I296" s="4">
        <v>19.600000000000001</v>
      </c>
      <c r="J296" s="180"/>
    </row>
    <row r="297" spans="1:10" ht="15" x14ac:dyDescent="0.2">
      <c r="A297" s="74">
        <v>289</v>
      </c>
      <c r="B297" s="401" t="s">
        <v>520</v>
      </c>
      <c r="C297" s="401" t="s">
        <v>1235</v>
      </c>
      <c r="D297" s="401" t="s">
        <v>1236</v>
      </c>
      <c r="E297" s="401" t="s">
        <v>579</v>
      </c>
      <c r="F297" s="74" t="s">
        <v>334</v>
      </c>
      <c r="G297" s="4">
        <v>100</v>
      </c>
      <c r="H297" s="4">
        <v>100</v>
      </c>
      <c r="I297" s="4">
        <v>20</v>
      </c>
      <c r="J297" s="180"/>
    </row>
    <row r="298" spans="1:10" ht="15" x14ac:dyDescent="0.2">
      <c r="A298" s="74">
        <v>290</v>
      </c>
      <c r="B298" s="401" t="s">
        <v>837</v>
      </c>
      <c r="C298" s="401" t="s">
        <v>1237</v>
      </c>
      <c r="D298" s="401" t="s">
        <v>1238</v>
      </c>
      <c r="E298" s="401" t="s">
        <v>579</v>
      </c>
      <c r="F298" s="74" t="s">
        <v>334</v>
      </c>
      <c r="G298" s="4">
        <v>100</v>
      </c>
      <c r="H298" s="4">
        <v>98</v>
      </c>
      <c r="I298" s="4">
        <v>19.600000000000001</v>
      </c>
      <c r="J298" s="180"/>
    </row>
    <row r="299" spans="1:10" ht="15" x14ac:dyDescent="0.2">
      <c r="A299" s="74">
        <v>291</v>
      </c>
      <c r="B299" s="401" t="s">
        <v>1143</v>
      </c>
      <c r="C299" s="401" t="s">
        <v>1126</v>
      </c>
      <c r="D299" s="401" t="s">
        <v>1239</v>
      </c>
      <c r="E299" s="401" t="s">
        <v>579</v>
      </c>
      <c r="F299" s="74" t="s">
        <v>334</v>
      </c>
      <c r="G299" s="4">
        <v>100</v>
      </c>
      <c r="H299" s="4">
        <v>98</v>
      </c>
      <c r="I299" s="4">
        <v>19.600000000000001</v>
      </c>
      <c r="J299" s="180"/>
    </row>
    <row r="300" spans="1:10" ht="15" x14ac:dyDescent="0.2">
      <c r="A300" s="74">
        <v>292</v>
      </c>
      <c r="B300" s="401" t="s">
        <v>781</v>
      </c>
      <c r="C300" s="401" t="s">
        <v>1240</v>
      </c>
      <c r="D300" s="401" t="s">
        <v>1241</v>
      </c>
      <c r="E300" s="401" t="s">
        <v>579</v>
      </c>
      <c r="F300" s="74" t="s">
        <v>334</v>
      </c>
      <c r="G300" s="4">
        <v>100</v>
      </c>
      <c r="H300" s="4">
        <v>100</v>
      </c>
      <c r="I300" s="4">
        <v>20</v>
      </c>
      <c r="J300" s="180"/>
    </row>
    <row r="301" spans="1:10" ht="15" x14ac:dyDescent="0.2">
      <c r="A301" s="74">
        <v>293</v>
      </c>
      <c r="B301" s="401" t="s">
        <v>1242</v>
      </c>
      <c r="C301" s="401" t="s">
        <v>1243</v>
      </c>
      <c r="D301" s="401" t="s">
        <v>1244</v>
      </c>
      <c r="E301" s="401" t="s">
        <v>579</v>
      </c>
      <c r="F301" s="74" t="s">
        <v>334</v>
      </c>
      <c r="G301" s="4">
        <v>100</v>
      </c>
      <c r="H301" s="4">
        <v>98</v>
      </c>
      <c r="I301" s="4">
        <v>19.600000000000001</v>
      </c>
      <c r="J301" s="180"/>
    </row>
    <row r="302" spans="1:10" ht="15" x14ac:dyDescent="0.2">
      <c r="A302" s="74">
        <v>294</v>
      </c>
      <c r="B302" s="401" t="s">
        <v>620</v>
      </c>
      <c r="C302" s="401" t="s">
        <v>1245</v>
      </c>
      <c r="D302" s="401" t="s">
        <v>1246</v>
      </c>
      <c r="E302" s="401" t="s">
        <v>579</v>
      </c>
      <c r="F302" s="74" t="s">
        <v>334</v>
      </c>
      <c r="G302" s="4">
        <v>100</v>
      </c>
      <c r="H302" s="4">
        <v>98</v>
      </c>
      <c r="I302" s="4">
        <v>19.600000000000001</v>
      </c>
      <c r="J302" s="180"/>
    </row>
    <row r="303" spans="1:10" ht="15" x14ac:dyDescent="0.2">
      <c r="A303" s="74">
        <v>295</v>
      </c>
      <c r="B303" s="401" t="s">
        <v>552</v>
      </c>
      <c r="C303" s="401" t="s">
        <v>1247</v>
      </c>
      <c r="D303" s="401" t="s">
        <v>1248</v>
      </c>
      <c r="E303" s="401" t="s">
        <v>579</v>
      </c>
      <c r="F303" s="74" t="s">
        <v>334</v>
      </c>
      <c r="G303" s="4">
        <v>100</v>
      </c>
      <c r="H303" s="4">
        <v>98</v>
      </c>
      <c r="I303" s="4">
        <v>19.600000000000001</v>
      </c>
      <c r="J303" s="180"/>
    </row>
    <row r="304" spans="1:10" ht="15" x14ac:dyDescent="0.2">
      <c r="A304" s="74">
        <v>296</v>
      </c>
      <c r="B304" s="401" t="s">
        <v>646</v>
      </c>
      <c r="C304" s="401" t="s">
        <v>1249</v>
      </c>
      <c r="D304" s="401" t="s">
        <v>1250</v>
      </c>
      <c r="E304" s="401" t="s">
        <v>579</v>
      </c>
      <c r="F304" s="74" t="s">
        <v>334</v>
      </c>
      <c r="G304" s="4">
        <v>100</v>
      </c>
      <c r="H304" s="4">
        <v>98</v>
      </c>
      <c r="I304" s="4">
        <v>19.600000000000001</v>
      </c>
      <c r="J304" s="180"/>
    </row>
    <row r="305" spans="1:10" ht="15" x14ac:dyDescent="0.2">
      <c r="A305" s="74">
        <v>297</v>
      </c>
      <c r="B305" s="401" t="s">
        <v>910</v>
      </c>
      <c r="C305" s="401" t="s">
        <v>1251</v>
      </c>
      <c r="D305" s="401" t="s">
        <v>1252</v>
      </c>
      <c r="E305" s="401" t="s">
        <v>579</v>
      </c>
      <c r="F305" s="74" t="s">
        <v>334</v>
      </c>
      <c r="G305" s="4">
        <v>100</v>
      </c>
      <c r="H305" s="4">
        <v>100</v>
      </c>
      <c r="I305" s="4">
        <v>20</v>
      </c>
      <c r="J305" s="180"/>
    </row>
    <row r="306" spans="1:10" ht="15" x14ac:dyDescent="0.2">
      <c r="A306" s="74">
        <v>298</v>
      </c>
      <c r="B306" s="401" t="s">
        <v>903</v>
      </c>
      <c r="C306" s="401" t="s">
        <v>1243</v>
      </c>
      <c r="D306" s="401" t="s">
        <v>1253</v>
      </c>
      <c r="E306" s="401" t="s">
        <v>579</v>
      </c>
      <c r="F306" s="74" t="s">
        <v>334</v>
      </c>
      <c r="G306" s="4">
        <v>100</v>
      </c>
      <c r="H306" s="4">
        <v>98</v>
      </c>
      <c r="I306" s="4">
        <v>19.600000000000001</v>
      </c>
      <c r="J306" s="180"/>
    </row>
    <row r="307" spans="1:10" ht="15" x14ac:dyDescent="0.2">
      <c r="A307" s="74">
        <v>299</v>
      </c>
      <c r="B307" s="401" t="s">
        <v>784</v>
      </c>
      <c r="C307" s="401" t="s">
        <v>1254</v>
      </c>
      <c r="D307" s="401" t="s">
        <v>1255</v>
      </c>
      <c r="E307" s="401" t="s">
        <v>579</v>
      </c>
      <c r="F307" s="74" t="s">
        <v>334</v>
      </c>
      <c r="G307" s="4">
        <v>100</v>
      </c>
      <c r="H307" s="4">
        <v>98</v>
      </c>
      <c r="I307" s="4">
        <v>19.600000000000001</v>
      </c>
      <c r="J307" s="180"/>
    </row>
    <row r="308" spans="1:10" ht="15" x14ac:dyDescent="0.2">
      <c r="A308" s="74">
        <v>300</v>
      </c>
      <c r="B308" s="401" t="s">
        <v>962</v>
      </c>
      <c r="C308" s="401" t="s">
        <v>1216</v>
      </c>
      <c r="D308" s="401" t="s">
        <v>1256</v>
      </c>
      <c r="E308" s="401" t="s">
        <v>579</v>
      </c>
      <c r="F308" s="74" t="s">
        <v>334</v>
      </c>
      <c r="G308" s="4">
        <v>100</v>
      </c>
      <c r="H308" s="4">
        <v>98</v>
      </c>
      <c r="I308" s="4">
        <v>19.600000000000001</v>
      </c>
      <c r="J308" s="180"/>
    </row>
    <row r="309" spans="1:10" ht="15" x14ac:dyDescent="0.2">
      <c r="A309" s="74">
        <v>301</v>
      </c>
      <c r="B309" s="401" t="s">
        <v>882</v>
      </c>
      <c r="C309" s="401" t="s">
        <v>1257</v>
      </c>
      <c r="D309" s="401" t="s">
        <v>1258</v>
      </c>
      <c r="E309" s="401" t="s">
        <v>579</v>
      </c>
      <c r="F309" s="74" t="s">
        <v>334</v>
      </c>
      <c r="G309" s="4">
        <v>100</v>
      </c>
      <c r="H309" s="4">
        <v>98</v>
      </c>
      <c r="I309" s="4">
        <v>19.600000000000001</v>
      </c>
      <c r="J309" s="180"/>
    </row>
    <row r="310" spans="1:10" ht="15" x14ac:dyDescent="0.2">
      <c r="A310" s="74">
        <v>302</v>
      </c>
      <c r="B310" s="401" t="s">
        <v>1089</v>
      </c>
      <c r="C310" s="401" t="s">
        <v>1259</v>
      </c>
      <c r="D310" s="401" t="s">
        <v>1260</v>
      </c>
      <c r="E310" s="401" t="s">
        <v>579</v>
      </c>
      <c r="F310" s="74" t="s">
        <v>334</v>
      </c>
      <c r="G310" s="4">
        <v>100</v>
      </c>
      <c r="H310" s="4">
        <v>98</v>
      </c>
      <c r="I310" s="4">
        <v>19.600000000000001</v>
      </c>
      <c r="J310" s="180"/>
    </row>
    <row r="311" spans="1:10" ht="15" x14ac:dyDescent="0.2">
      <c r="A311" s="74">
        <v>303</v>
      </c>
      <c r="B311" s="401" t="s">
        <v>1261</v>
      </c>
      <c r="C311" s="401" t="s">
        <v>1262</v>
      </c>
      <c r="D311" s="401" t="s">
        <v>1263</v>
      </c>
      <c r="E311" s="401" t="s">
        <v>579</v>
      </c>
      <c r="F311" s="74" t="s">
        <v>334</v>
      </c>
      <c r="G311" s="4">
        <v>100</v>
      </c>
      <c r="H311" s="4">
        <v>98</v>
      </c>
      <c r="I311" s="4">
        <v>19.600000000000001</v>
      </c>
      <c r="J311" s="180"/>
    </row>
    <row r="312" spans="1:10" ht="15" x14ac:dyDescent="0.2">
      <c r="A312" s="74">
        <v>304</v>
      </c>
      <c r="B312" s="401" t="s">
        <v>1264</v>
      </c>
      <c r="C312" s="401" t="s">
        <v>1194</v>
      </c>
      <c r="D312" s="401" t="s">
        <v>1265</v>
      </c>
      <c r="E312" s="401" t="s">
        <v>579</v>
      </c>
      <c r="F312" s="74" t="s">
        <v>334</v>
      </c>
      <c r="G312" s="4">
        <v>100</v>
      </c>
      <c r="H312" s="4">
        <v>100</v>
      </c>
      <c r="I312" s="4">
        <v>20</v>
      </c>
      <c r="J312" s="180"/>
    </row>
    <row r="313" spans="1:10" ht="15" x14ac:dyDescent="0.2">
      <c r="A313" s="74">
        <v>305</v>
      </c>
      <c r="B313" s="401" t="s">
        <v>925</v>
      </c>
      <c r="C313" s="401" t="s">
        <v>1266</v>
      </c>
      <c r="D313" s="401" t="s">
        <v>1267</v>
      </c>
      <c r="E313" s="401" t="s">
        <v>579</v>
      </c>
      <c r="F313" s="74" t="s">
        <v>334</v>
      </c>
      <c r="G313" s="4">
        <v>100</v>
      </c>
      <c r="H313" s="4">
        <v>98</v>
      </c>
      <c r="I313" s="4">
        <v>19.600000000000001</v>
      </c>
      <c r="J313" s="180"/>
    </row>
    <row r="314" spans="1:10" ht="15" x14ac:dyDescent="0.2">
      <c r="A314" s="74">
        <v>306</v>
      </c>
      <c r="B314" s="401" t="s">
        <v>1268</v>
      </c>
      <c r="C314" s="401" t="s">
        <v>1269</v>
      </c>
      <c r="D314" s="401" t="s">
        <v>1270</v>
      </c>
      <c r="E314" s="401" t="s">
        <v>579</v>
      </c>
      <c r="F314" s="74" t="s">
        <v>334</v>
      </c>
      <c r="G314" s="4">
        <v>100</v>
      </c>
      <c r="H314" s="4">
        <v>98</v>
      </c>
      <c r="I314" s="4">
        <v>19.600000000000001</v>
      </c>
      <c r="J314" s="180"/>
    </row>
    <row r="315" spans="1:10" ht="15" x14ac:dyDescent="0.2">
      <c r="A315" s="74">
        <v>307</v>
      </c>
      <c r="B315" s="401" t="s">
        <v>1271</v>
      </c>
      <c r="C315" s="401" t="s">
        <v>1272</v>
      </c>
      <c r="D315" s="401" t="s">
        <v>1273</v>
      </c>
      <c r="E315" s="401" t="s">
        <v>579</v>
      </c>
      <c r="F315" s="74" t="s">
        <v>334</v>
      </c>
      <c r="G315" s="4">
        <v>100</v>
      </c>
      <c r="H315" s="4">
        <v>98</v>
      </c>
      <c r="I315" s="4">
        <v>19.600000000000001</v>
      </c>
      <c r="J315" s="180"/>
    </row>
    <row r="316" spans="1:10" ht="15" x14ac:dyDescent="0.2">
      <c r="A316" s="74">
        <v>308</v>
      </c>
      <c r="B316" s="401" t="s">
        <v>925</v>
      </c>
      <c r="C316" s="401" t="s">
        <v>1274</v>
      </c>
      <c r="D316" s="401" t="s">
        <v>1275</v>
      </c>
      <c r="E316" s="401" t="s">
        <v>579</v>
      </c>
      <c r="F316" s="74" t="s">
        <v>334</v>
      </c>
      <c r="G316" s="4">
        <v>100</v>
      </c>
      <c r="H316" s="4">
        <v>98</v>
      </c>
      <c r="I316" s="4">
        <v>19.600000000000001</v>
      </c>
      <c r="J316" s="180"/>
    </row>
    <row r="317" spans="1:10" ht="15" x14ac:dyDescent="0.2">
      <c r="A317" s="74">
        <v>309</v>
      </c>
      <c r="B317" s="401" t="s">
        <v>646</v>
      </c>
      <c r="C317" s="401" t="s">
        <v>1123</v>
      </c>
      <c r="D317" s="401" t="s">
        <v>1276</v>
      </c>
      <c r="E317" s="401" t="s">
        <v>579</v>
      </c>
      <c r="F317" s="74" t="s">
        <v>334</v>
      </c>
      <c r="G317" s="4">
        <v>100</v>
      </c>
      <c r="H317" s="4">
        <v>98</v>
      </c>
      <c r="I317" s="4">
        <v>19.600000000000001</v>
      </c>
      <c r="J317" s="180"/>
    </row>
    <row r="318" spans="1:10" ht="15" x14ac:dyDescent="0.2">
      <c r="A318" s="74">
        <v>310</v>
      </c>
      <c r="B318" s="401" t="s">
        <v>1140</v>
      </c>
      <c r="C318" s="401" t="s">
        <v>1277</v>
      </c>
      <c r="D318" s="401" t="s">
        <v>1278</v>
      </c>
      <c r="E318" s="401" t="s">
        <v>579</v>
      </c>
      <c r="F318" s="74" t="s">
        <v>334</v>
      </c>
      <c r="G318" s="4">
        <v>100</v>
      </c>
      <c r="H318" s="4">
        <v>98</v>
      </c>
      <c r="I318" s="4">
        <v>19.600000000000001</v>
      </c>
      <c r="J318" s="180"/>
    </row>
    <row r="319" spans="1:10" ht="15" x14ac:dyDescent="0.2">
      <c r="A319" s="74">
        <v>311</v>
      </c>
      <c r="B319" s="401" t="s">
        <v>1279</v>
      </c>
      <c r="C319" s="401" t="s">
        <v>1121</v>
      </c>
      <c r="D319" s="401" t="s">
        <v>1280</v>
      </c>
      <c r="E319" s="401" t="s">
        <v>579</v>
      </c>
      <c r="F319" s="74" t="s">
        <v>334</v>
      </c>
      <c r="G319" s="4">
        <v>100</v>
      </c>
      <c r="H319" s="4">
        <v>100</v>
      </c>
      <c r="I319" s="4">
        <v>20</v>
      </c>
      <c r="J319" s="180"/>
    </row>
    <row r="320" spans="1:10" ht="15" x14ac:dyDescent="0.2">
      <c r="A320" s="74">
        <v>312</v>
      </c>
      <c r="B320" s="401" t="s">
        <v>1281</v>
      </c>
      <c r="C320" s="401" t="s">
        <v>1282</v>
      </c>
      <c r="D320" s="401" t="s">
        <v>1283</v>
      </c>
      <c r="E320" s="401" t="s">
        <v>579</v>
      </c>
      <c r="F320" s="74" t="s">
        <v>334</v>
      </c>
      <c r="G320" s="4">
        <v>100</v>
      </c>
      <c r="H320" s="4">
        <v>100</v>
      </c>
      <c r="I320" s="4">
        <v>20</v>
      </c>
      <c r="J320" s="180"/>
    </row>
    <row r="321" spans="1:10" ht="15" x14ac:dyDescent="0.2">
      <c r="A321" s="74">
        <v>313</v>
      </c>
      <c r="B321" s="401" t="s">
        <v>1134</v>
      </c>
      <c r="C321" s="401" t="s">
        <v>1151</v>
      </c>
      <c r="D321" s="401" t="s">
        <v>1284</v>
      </c>
      <c r="E321" s="401" t="s">
        <v>579</v>
      </c>
      <c r="F321" s="74" t="s">
        <v>334</v>
      </c>
      <c r="G321" s="4">
        <v>100</v>
      </c>
      <c r="H321" s="4">
        <v>98</v>
      </c>
      <c r="I321" s="4">
        <v>19.600000000000001</v>
      </c>
      <c r="J321" s="180"/>
    </row>
    <row r="322" spans="1:10" ht="15" x14ac:dyDescent="0.2">
      <c r="A322" s="74">
        <v>314</v>
      </c>
      <c r="B322" s="401" t="s">
        <v>1285</v>
      </c>
      <c r="C322" s="401" t="s">
        <v>1286</v>
      </c>
      <c r="D322" s="401" t="s">
        <v>1287</v>
      </c>
      <c r="E322" s="401" t="s">
        <v>579</v>
      </c>
      <c r="F322" s="74" t="s">
        <v>334</v>
      </c>
      <c r="G322" s="4">
        <v>100</v>
      </c>
      <c r="H322" s="4">
        <v>98</v>
      </c>
      <c r="I322" s="4">
        <v>19.600000000000001</v>
      </c>
      <c r="J322" s="180"/>
    </row>
    <row r="323" spans="1:10" ht="15" x14ac:dyDescent="0.2">
      <c r="A323" s="74">
        <v>315</v>
      </c>
      <c r="B323" s="401" t="s">
        <v>925</v>
      </c>
      <c r="C323" s="401" t="s">
        <v>1288</v>
      </c>
      <c r="D323" s="401" t="s">
        <v>1289</v>
      </c>
      <c r="E323" s="401" t="s">
        <v>579</v>
      </c>
      <c r="F323" s="74" t="s">
        <v>334</v>
      </c>
      <c r="G323" s="4">
        <v>100</v>
      </c>
      <c r="H323" s="4">
        <v>98</v>
      </c>
      <c r="I323" s="4">
        <v>19.600000000000001</v>
      </c>
      <c r="J323" s="180"/>
    </row>
    <row r="324" spans="1:10" ht="15" x14ac:dyDescent="0.2">
      <c r="A324" s="74">
        <v>316</v>
      </c>
      <c r="B324" s="401" t="s">
        <v>706</v>
      </c>
      <c r="C324" s="401" t="s">
        <v>1290</v>
      </c>
      <c r="D324" s="401" t="s">
        <v>1291</v>
      </c>
      <c r="E324" s="401" t="s">
        <v>579</v>
      </c>
      <c r="F324" s="74" t="s">
        <v>334</v>
      </c>
      <c r="G324" s="4">
        <v>100</v>
      </c>
      <c r="H324" s="4">
        <v>100</v>
      </c>
      <c r="I324" s="4">
        <v>20</v>
      </c>
      <c r="J324" s="180"/>
    </row>
    <row r="325" spans="1:10" ht="15" x14ac:dyDescent="0.2">
      <c r="A325" s="74">
        <v>317</v>
      </c>
      <c r="B325" s="401" t="s">
        <v>1292</v>
      </c>
      <c r="C325" s="401" t="s">
        <v>535</v>
      </c>
      <c r="D325" s="401" t="s">
        <v>1293</v>
      </c>
      <c r="E325" s="401" t="s">
        <v>579</v>
      </c>
      <c r="F325" s="74" t="s">
        <v>334</v>
      </c>
      <c r="G325" s="4">
        <v>100</v>
      </c>
      <c r="H325" s="4">
        <v>100</v>
      </c>
      <c r="I325" s="4">
        <v>20</v>
      </c>
      <c r="J325" s="180"/>
    </row>
    <row r="326" spans="1:10" ht="15" x14ac:dyDescent="0.2">
      <c r="A326" s="74">
        <v>318</v>
      </c>
      <c r="B326" s="401" t="s">
        <v>1215</v>
      </c>
      <c r="C326" s="401" t="s">
        <v>1294</v>
      </c>
      <c r="D326" s="401" t="s">
        <v>1295</v>
      </c>
      <c r="E326" s="401" t="s">
        <v>579</v>
      </c>
      <c r="F326" s="74" t="s">
        <v>334</v>
      </c>
      <c r="G326" s="4">
        <v>100</v>
      </c>
      <c r="H326" s="4">
        <v>98</v>
      </c>
      <c r="I326" s="4">
        <v>19.600000000000001</v>
      </c>
      <c r="J326" s="180"/>
    </row>
    <row r="327" spans="1:10" ht="15" x14ac:dyDescent="0.2">
      <c r="A327" s="74">
        <v>319</v>
      </c>
      <c r="B327" s="401" t="s">
        <v>1296</v>
      </c>
      <c r="C327" s="401" t="s">
        <v>1297</v>
      </c>
      <c r="D327" s="401" t="s">
        <v>1298</v>
      </c>
      <c r="E327" s="401" t="s">
        <v>579</v>
      </c>
      <c r="F327" s="74" t="s">
        <v>334</v>
      </c>
      <c r="G327" s="4">
        <v>100</v>
      </c>
      <c r="H327" s="4">
        <v>100</v>
      </c>
      <c r="I327" s="4">
        <v>20</v>
      </c>
      <c r="J327" s="180"/>
    </row>
    <row r="328" spans="1:10" ht="15" x14ac:dyDescent="0.2">
      <c r="A328" s="74">
        <v>320</v>
      </c>
      <c r="B328" s="401" t="s">
        <v>1044</v>
      </c>
      <c r="C328" s="401" t="s">
        <v>1299</v>
      </c>
      <c r="D328" s="401" t="s">
        <v>1300</v>
      </c>
      <c r="E328" s="401" t="s">
        <v>579</v>
      </c>
      <c r="F328" s="74" t="s">
        <v>334</v>
      </c>
      <c r="G328" s="4">
        <v>100</v>
      </c>
      <c r="H328" s="4">
        <v>98</v>
      </c>
      <c r="I328" s="4">
        <v>19.600000000000001</v>
      </c>
      <c r="J328" s="180"/>
    </row>
    <row r="329" spans="1:10" ht="15" x14ac:dyDescent="0.2">
      <c r="A329" s="74">
        <v>321</v>
      </c>
      <c r="B329" s="401" t="s">
        <v>1089</v>
      </c>
      <c r="C329" s="401" t="s">
        <v>1262</v>
      </c>
      <c r="D329" s="401" t="s">
        <v>1301</v>
      </c>
      <c r="E329" s="401" t="s">
        <v>579</v>
      </c>
      <c r="F329" s="74" t="s">
        <v>334</v>
      </c>
      <c r="G329" s="4">
        <v>100</v>
      </c>
      <c r="H329" s="4">
        <v>98</v>
      </c>
      <c r="I329" s="4">
        <v>19.600000000000001</v>
      </c>
      <c r="J329" s="180"/>
    </row>
    <row r="330" spans="1:10" ht="15" x14ac:dyDescent="0.2">
      <c r="A330" s="74">
        <v>322</v>
      </c>
      <c r="B330" s="401" t="s">
        <v>1302</v>
      </c>
      <c r="C330" s="401" t="s">
        <v>1247</v>
      </c>
      <c r="D330" s="401" t="s">
        <v>1303</v>
      </c>
      <c r="E330" s="401" t="s">
        <v>579</v>
      </c>
      <c r="F330" s="74" t="s">
        <v>334</v>
      </c>
      <c r="G330" s="4">
        <v>100</v>
      </c>
      <c r="H330" s="4">
        <v>98</v>
      </c>
      <c r="I330" s="4">
        <v>19.600000000000001</v>
      </c>
      <c r="J330" s="180"/>
    </row>
    <row r="331" spans="1:10" ht="15" x14ac:dyDescent="0.2">
      <c r="A331" s="74">
        <v>323</v>
      </c>
      <c r="B331" s="401" t="s">
        <v>1304</v>
      </c>
      <c r="C331" s="401" t="s">
        <v>1305</v>
      </c>
      <c r="D331" s="401" t="s">
        <v>1306</v>
      </c>
      <c r="E331" s="401" t="s">
        <v>579</v>
      </c>
      <c r="F331" s="74" t="s">
        <v>334</v>
      </c>
      <c r="G331" s="4">
        <v>100</v>
      </c>
      <c r="H331" s="4">
        <v>98</v>
      </c>
      <c r="I331" s="4">
        <v>19.600000000000001</v>
      </c>
      <c r="J331" s="180"/>
    </row>
    <row r="332" spans="1:10" ht="15" x14ac:dyDescent="0.2">
      <c r="A332" s="74">
        <v>324</v>
      </c>
      <c r="B332" s="401" t="s">
        <v>1307</v>
      </c>
      <c r="C332" s="401" t="s">
        <v>1308</v>
      </c>
      <c r="D332" s="401" t="s">
        <v>1309</v>
      </c>
      <c r="E332" s="401" t="s">
        <v>579</v>
      </c>
      <c r="F332" s="74" t="s">
        <v>334</v>
      </c>
      <c r="G332" s="4">
        <v>100</v>
      </c>
      <c r="H332" s="4">
        <v>98</v>
      </c>
      <c r="I332" s="4">
        <v>19.600000000000001</v>
      </c>
      <c r="J332" s="180"/>
    </row>
    <row r="333" spans="1:10" ht="15" x14ac:dyDescent="0.2">
      <c r="A333" s="74">
        <v>325</v>
      </c>
      <c r="B333" s="401" t="s">
        <v>1310</v>
      </c>
      <c r="C333" s="401" t="s">
        <v>1311</v>
      </c>
      <c r="D333" s="401" t="s">
        <v>1312</v>
      </c>
      <c r="E333" s="401" t="s">
        <v>579</v>
      </c>
      <c r="F333" s="74" t="s">
        <v>334</v>
      </c>
      <c r="G333" s="4">
        <v>100</v>
      </c>
      <c r="H333" s="4">
        <v>98</v>
      </c>
      <c r="I333" s="4">
        <v>19.600000000000001</v>
      </c>
      <c r="J333" s="180"/>
    </row>
    <row r="334" spans="1:10" ht="15" x14ac:dyDescent="0.2">
      <c r="A334" s="74">
        <v>326</v>
      </c>
      <c r="B334" s="401" t="s">
        <v>846</v>
      </c>
      <c r="C334" s="401" t="s">
        <v>1313</v>
      </c>
      <c r="D334" s="401" t="s">
        <v>1314</v>
      </c>
      <c r="E334" s="401" t="s">
        <v>579</v>
      </c>
      <c r="F334" s="74" t="s">
        <v>334</v>
      </c>
      <c r="G334" s="4">
        <v>100</v>
      </c>
      <c r="H334" s="4">
        <v>98</v>
      </c>
      <c r="I334" s="4">
        <v>19.600000000000001</v>
      </c>
      <c r="J334" s="180"/>
    </row>
    <row r="335" spans="1:10" ht="15" x14ac:dyDescent="0.2">
      <c r="A335" s="74">
        <v>327</v>
      </c>
      <c r="B335" s="401" t="s">
        <v>837</v>
      </c>
      <c r="C335" s="401" t="s">
        <v>1259</v>
      </c>
      <c r="D335" s="401" t="s">
        <v>1315</v>
      </c>
      <c r="E335" s="401" t="s">
        <v>579</v>
      </c>
      <c r="F335" s="74" t="s">
        <v>334</v>
      </c>
      <c r="G335" s="4">
        <v>100</v>
      </c>
      <c r="H335" s="4">
        <v>98</v>
      </c>
      <c r="I335" s="4">
        <v>19.600000000000001</v>
      </c>
      <c r="J335" s="180"/>
    </row>
    <row r="336" spans="1:10" ht="15" x14ac:dyDescent="0.2">
      <c r="A336" s="74">
        <v>328</v>
      </c>
      <c r="B336" s="401" t="s">
        <v>1316</v>
      </c>
      <c r="C336" s="401" t="s">
        <v>1317</v>
      </c>
      <c r="D336" s="401" t="s">
        <v>1318</v>
      </c>
      <c r="E336" s="401" t="s">
        <v>579</v>
      </c>
      <c r="F336" s="74" t="s">
        <v>334</v>
      </c>
      <c r="G336" s="4">
        <v>100</v>
      </c>
      <c r="H336" s="4">
        <v>98</v>
      </c>
      <c r="I336" s="4">
        <v>19.600000000000001</v>
      </c>
      <c r="J336" s="180"/>
    </row>
    <row r="337" spans="1:10" ht="15" x14ac:dyDescent="0.2">
      <c r="A337" s="74">
        <v>329</v>
      </c>
      <c r="B337" s="401" t="s">
        <v>1319</v>
      </c>
      <c r="C337" s="401" t="s">
        <v>1320</v>
      </c>
      <c r="D337" s="401" t="s">
        <v>1321</v>
      </c>
      <c r="E337" s="401" t="s">
        <v>579</v>
      </c>
      <c r="F337" s="74" t="s">
        <v>334</v>
      </c>
      <c r="G337" s="4">
        <v>100</v>
      </c>
      <c r="H337" s="4">
        <v>98</v>
      </c>
      <c r="I337" s="4">
        <v>19.600000000000001</v>
      </c>
      <c r="J337" s="180"/>
    </row>
    <row r="338" spans="1:10" ht="15" x14ac:dyDescent="0.2">
      <c r="A338" s="74">
        <v>330</v>
      </c>
      <c r="B338" s="401" t="s">
        <v>1322</v>
      </c>
      <c r="C338" s="401" t="s">
        <v>1323</v>
      </c>
      <c r="D338" s="401" t="s">
        <v>1324</v>
      </c>
      <c r="E338" s="401" t="s">
        <v>579</v>
      </c>
      <c r="F338" s="74" t="s">
        <v>334</v>
      </c>
      <c r="G338" s="4">
        <v>100</v>
      </c>
      <c r="H338" s="4">
        <v>100</v>
      </c>
      <c r="I338" s="4">
        <v>20</v>
      </c>
      <c r="J338" s="180"/>
    </row>
    <row r="339" spans="1:10" ht="15" x14ac:dyDescent="0.2">
      <c r="A339" s="74">
        <v>331</v>
      </c>
      <c r="B339" s="401" t="s">
        <v>1148</v>
      </c>
      <c r="C339" s="401" t="s">
        <v>1325</v>
      </c>
      <c r="D339" s="401" t="s">
        <v>1326</v>
      </c>
      <c r="E339" s="401" t="s">
        <v>579</v>
      </c>
      <c r="F339" s="74" t="s">
        <v>334</v>
      </c>
      <c r="G339" s="4">
        <v>100</v>
      </c>
      <c r="H339" s="4">
        <v>98</v>
      </c>
      <c r="I339" s="4">
        <v>19.600000000000001</v>
      </c>
      <c r="J339" s="180"/>
    </row>
    <row r="340" spans="1:10" ht="15" x14ac:dyDescent="0.2">
      <c r="A340" s="74">
        <v>332</v>
      </c>
      <c r="B340" s="401" t="s">
        <v>538</v>
      </c>
      <c r="C340" s="401" t="s">
        <v>1327</v>
      </c>
      <c r="D340" s="401" t="s">
        <v>1328</v>
      </c>
      <c r="E340" s="401" t="s">
        <v>579</v>
      </c>
      <c r="F340" s="74" t="s">
        <v>334</v>
      </c>
      <c r="G340" s="4">
        <v>100</v>
      </c>
      <c r="H340" s="4">
        <v>98</v>
      </c>
      <c r="I340" s="4">
        <v>19.600000000000001</v>
      </c>
      <c r="J340" s="180"/>
    </row>
    <row r="341" spans="1:10" ht="15" x14ac:dyDescent="0.2">
      <c r="A341" s="74">
        <v>333</v>
      </c>
      <c r="B341" s="401" t="s">
        <v>882</v>
      </c>
      <c r="C341" s="401" t="s">
        <v>1198</v>
      </c>
      <c r="D341" s="401" t="s">
        <v>1329</v>
      </c>
      <c r="E341" s="401" t="s">
        <v>579</v>
      </c>
      <c r="F341" s="74" t="s">
        <v>334</v>
      </c>
      <c r="G341" s="4">
        <v>100</v>
      </c>
      <c r="H341" s="4">
        <v>98</v>
      </c>
      <c r="I341" s="4">
        <v>19.600000000000001</v>
      </c>
      <c r="J341" s="180"/>
    </row>
    <row r="342" spans="1:10" ht="15" x14ac:dyDescent="0.2">
      <c r="A342" s="74">
        <v>334</v>
      </c>
      <c r="B342" s="401" t="s">
        <v>1330</v>
      </c>
      <c r="C342" s="401" t="s">
        <v>1331</v>
      </c>
      <c r="D342" s="401" t="s">
        <v>1332</v>
      </c>
      <c r="E342" s="401" t="s">
        <v>579</v>
      </c>
      <c r="F342" s="74" t="s">
        <v>334</v>
      </c>
      <c r="G342" s="4">
        <v>100</v>
      </c>
      <c r="H342" s="4">
        <v>98</v>
      </c>
      <c r="I342" s="4">
        <v>19.600000000000001</v>
      </c>
      <c r="J342" s="180"/>
    </row>
    <row r="343" spans="1:10" ht="15" x14ac:dyDescent="0.2">
      <c r="A343" s="74">
        <v>335</v>
      </c>
      <c r="B343" s="401" t="s">
        <v>1333</v>
      </c>
      <c r="C343" s="401" t="s">
        <v>1334</v>
      </c>
      <c r="D343" s="401" t="s">
        <v>1335</v>
      </c>
      <c r="E343" s="401" t="s">
        <v>579</v>
      </c>
      <c r="F343" s="74" t="s">
        <v>334</v>
      </c>
      <c r="G343" s="4">
        <v>100</v>
      </c>
      <c r="H343" s="4">
        <v>98</v>
      </c>
      <c r="I343" s="4">
        <v>19.600000000000001</v>
      </c>
      <c r="J343" s="180"/>
    </row>
    <row r="344" spans="1:10" ht="15" x14ac:dyDescent="0.2">
      <c r="A344" s="74">
        <v>336</v>
      </c>
      <c r="B344" s="401" t="s">
        <v>1163</v>
      </c>
      <c r="C344" s="401" t="s">
        <v>1336</v>
      </c>
      <c r="D344" s="401" t="s">
        <v>1337</v>
      </c>
      <c r="E344" s="401" t="s">
        <v>579</v>
      </c>
      <c r="F344" s="74" t="s">
        <v>334</v>
      </c>
      <c r="G344" s="4">
        <v>100</v>
      </c>
      <c r="H344" s="4">
        <v>100</v>
      </c>
      <c r="I344" s="4">
        <v>20</v>
      </c>
      <c r="J344" s="180"/>
    </row>
    <row r="345" spans="1:10" ht="15" x14ac:dyDescent="0.2">
      <c r="A345" s="74">
        <v>337</v>
      </c>
      <c r="B345" s="401" t="s">
        <v>840</v>
      </c>
      <c r="C345" s="401" t="s">
        <v>1338</v>
      </c>
      <c r="D345" s="401" t="s">
        <v>1339</v>
      </c>
      <c r="E345" s="401" t="s">
        <v>579</v>
      </c>
      <c r="F345" s="74" t="s">
        <v>334</v>
      </c>
      <c r="G345" s="4">
        <v>100</v>
      </c>
      <c r="H345" s="4">
        <v>98</v>
      </c>
      <c r="I345" s="4">
        <v>19.600000000000001</v>
      </c>
      <c r="J345" s="180"/>
    </row>
    <row r="346" spans="1:10" ht="15" x14ac:dyDescent="0.2">
      <c r="A346" s="74">
        <v>338</v>
      </c>
      <c r="B346" s="401" t="s">
        <v>1340</v>
      </c>
      <c r="C346" s="401" t="s">
        <v>1341</v>
      </c>
      <c r="D346" s="401" t="s">
        <v>1342</v>
      </c>
      <c r="E346" s="401" t="s">
        <v>579</v>
      </c>
      <c r="F346" s="74" t="s">
        <v>334</v>
      </c>
      <c r="G346" s="4">
        <v>100</v>
      </c>
      <c r="H346" s="4">
        <v>98</v>
      </c>
      <c r="I346" s="4">
        <v>19.600000000000001</v>
      </c>
      <c r="J346" s="180"/>
    </row>
    <row r="347" spans="1:10" ht="15" x14ac:dyDescent="0.2">
      <c r="A347" s="74">
        <v>339</v>
      </c>
      <c r="B347" s="401" t="s">
        <v>646</v>
      </c>
      <c r="C347" s="401" t="s">
        <v>1343</v>
      </c>
      <c r="D347" s="401" t="s">
        <v>1344</v>
      </c>
      <c r="E347" s="401" t="s">
        <v>579</v>
      </c>
      <c r="F347" s="74" t="s">
        <v>334</v>
      </c>
      <c r="G347" s="4">
        <v>100</v>
      </c>
      <c r="H347" s="4">
        <v>98</v>
      </c>
      <c r="I347" s="4">
        <v>19.600000000000001</v>
      </c>
      <c r="J347" s="180"/>
    </row>
    <row r="348" spans="1:10" ht="15" x14ac:dyDescent="0.2">
      <c r="A348" s="74">
        <v>340</v>
      </c>
      <c r="B348" s="401" t="s">
        <v>560</v>
      </c>
      <c r="C348" s="401" t="s">
        <v>1121</v>
      </c>
      <c r="D348" s="401" t="s">
        <v>1345</v>
      </c>
      <c r="E348" s="401" t="s">
        <v>579</v>
      </c>
      <c r="F348" s="74" t="s">
        <v>334</v>
      </c>
      <c r="G348" s="4">
        <v>100</v>
      </c>
      <c r="H348" s="4">
        <v>100</v>
      </c>
      <c r="I348" s="4">
        <v>20</v>
      </c>
      <c r="J348" s="180"/>
    </row>
    <row r="349" spans="1:10" ht="15" x14ac:dyDescent="0.2">
      <c r="A349" s="74">
        <v>341</v>
      </c>
      <c r="B349" s="401" t="s">
        <v>1319</v>
      </c>
      <c r="C349" s="401" t="s">
        <v>1346</v>
      </c>
      <c r="D349" s="401" t="s">
        <v>1347</v>
      </c>
      <c r="E349" s="401" t="s">
        <v>579</v>
      </c>
      <c r="F349" s="74" t="s">
        <v>334</v>
      </c>
      <c r="G349" s="4">
        <v>100</v>
      </c>
      <c r="H349" s="4">
        <v>98</v>
      </c>
      <c r="I349" s="4">
        <v>19.600000000000001</v>
      </c>
      <c r="J349" s="180"/>
    </row>
    <row r="350" spans="1:10" ht="15" x14ac:dyDescent="0.2">
      <c r="A350" s="74">
        <v>342</v>
      </c>
      <c r="B350" s="401" t="s">
        <v>1203</v>
      </c>
      <c r="C350" s="401" t="s">
        <v>1348</v>
      </c>
      <c r="D350" s="401" t="s">
        <v>1349</v>
      </c>
      <c r="E350" s="401" t="s">
        <v>579</v>
      </c>
      <c r="F350" s="74" t="s">
        <v>334</v>
      </c>
      <c r="G350" s="4">
        <v>100</v>
      </c>
      <c r="H350" s="4">
        <v>98</v>
      </c>
      <c r="I350" s="4">
        <v>19.600000000000001</v>
      </c>
      <c r="J350" s="180"/>
    </row>
    <row r="351" spans="1:10" ht="15" x14ac:dyDescent="0.2">
      <c r="A351" s="74">
        <v>343</v>
      </c>
      <c r="B351" s="401" t="s">
        <v>1350</v>
      </c>
      <c r="C351" s="401" t="s">
        <v>1247</v>
      </c>
      <c r="D351" s="401" t="s">
        <v>1351</v>
      </c>
      <c r="E351" s="401" t="s">
        <v>579</v>
      </c>
      <c r="F351" s="74" t="s">
        <v>334</v>
      </c>
      <c r="G351" s="4">
        <v>100</v>
      </c>
      <c r="H351" s="4">
        <v>100</v>
      </c>
      <c r="I351" s="4">
        <v>20</v>
      </c>
      <c r="J351" s="180"/>
    </row>
    <row r="352" spans="1:10" ht="15" x14ac:dyDescent="0.2">
      <c r="A352" s="74">
        <v>344</v>
      </c>
      <c r="B352" s="401" t="s">
        <v>1352</v>
      </c>
      <c r="C352" s="401" t="s">
        <v>1353</v>
      </c>
      <c r="D352" s="401" t="s">
        <v>1354</v>
      </c>
      <c r="E352" s="401" t="s">
        <v>579</v>
      </c>
      <c r="F352" s="74" t="s">
        <v>334</v>
      </c>
      <c r="G352" s="4">
        <v>100</v>
      </c>
      <c r="H352" s="4">
        <v>98</v>
      </c>
      <c r="I352" s="4">
        <v>19.600000000000001</v>
      </c>
      <c r="J352" s="180"/>
    </row>
    <row r="353" spans="1:10" ht="15" x14ac:dyDescent="0.2">
      <c r="A353" s="74">
        <v>345</v>
      </c>
      <c r="B353" s="401" t="s">
        <v>524</v>
      </c>
      <c r="C353" s="401" t="s">
        <v>1355</v>
      </c>
      <c r="D353" s="401" t="s">
        <v>1356</v>
      </c>
      <c r="E353" s="401" t="s">
        <v>579</v>
      </c>
      <c r="F353" s="74" t="s">
        <v>334</v>
      </c>
      <c r="G353" s="4">
        <v>100</v>
      </c>
      <c r="H353" s="4">
        <v>98</v>
      </c>
      <c r="I353" s="4">
        <v>19.600000000000001</v>
      </c>
      <c r="J353" s="180"/>
    </row>
    <row r="354" spans="1:10" ht="15" x14ac:dyDescent="0.2">
      <c r="A354" s="74">
        <v>346</v>
      </c>
      <c r="B354" s="401" t="s">
        <v>1064</v>
      </c>
      <c r="C354" s="401" t="s">
        <v>1208</v>
      </c>
      <c r="D354" s="401" t="s">
        <v>1357</v>
      </c>
      <c r="E354" s="401" t="s">
        <v>579</v>
      </c>
      <c r="F354" s="74" t="s">
        <v>334</v>
      </c>
      <c r="G354" s="4">
        <v>100</v>
      </c>
      <c r="H354" s="4">
        <v>98</v>
      </c>
      <c r="I354" s="4">
        <v>19.600000000000001</v>
      </c>
      <c r="J354" s="180"/>
    </row>
    <row r="355" spans="1:10" ht="15" x14ac:dyDescent="0.2">
      <c r="A355" s="74">
        <v>347</v>
      </c>
      <c r="B355" s="401" t="s">
        <v>1358</v>
      </c>
      <c r="C355" s="401" t="s">
        <v>1297</v>
      </c>
      <c r="D355" s="401" t="s">
        <v>1359</v>
      </c>
      <c r="E355" s="401" t="s">
        <v>579</v>
      </c>
      <c r="F355" s="74" t="s">
        <v>334</v>
      </c>
      <c r="G355" s="4">
        <v>100</v>
      </c>
      <c r="H355" s="4">
        <v>100</v>
      </c>
      <c r="I355" s="4">
        <v>20</v>
      </c>
      <c r="J355" s="180"/>
    </row>
    <row r="356" spans="1:10" ht="15" x14ac:dyDescent="0.2">
      <c r="A356" s="74">
        <v>348</v>
      </c>
      <c r="B356" s="401" t="s">
        <v>1264</v>
      </c>
      <c r="C356" s="401" t="s">
        <v>1360</v>
      </c>
      <c r="D356" s="401" t="s">
        <v>1361</v>
      </c>
      <c r="E356" s="401" t="s">
        <v>575</v>
      </c>
      <c r="F356" s="74" t="s">
        <v>334</v>
      </c>
      <c r="G356" s="4">
        <v>150</v>
      </c>
      <c r="H356" s="4">
        <v>147</v>
      </c>
      <c r="I356" s="4">
        <v>29.400000000000002</v>
      </c>
      <c r="J356" s="180"/>
    </row>
    <row r="357" spans="1:10" ht="15" x14ac:dyDescent="0.2">
      <c r="A357" s="74">
        <v>349</v>
      </c>
      <c r="B357" s="401" t="s">
        <v>1362</v>
      </c>
      <c r="C357" s="401" t="s">
        <v>1363</v>
      </c>
      <c r="D357" s="401" t="s">
        <v>1364</v>
      </c>
      <c r="E357" s="401" t="s">
        <v>579</v>
      </c>
      <c r="F357" s="74" t="s">
        <v>334</v>
      </c>
      <c r="G357" s="4">
        <v>100</v>
      </c>
      <c r="H357" s="4">
        <v>98</v>
      </c>
      <c r="I357" s="4">
        <v>19.600000000000001</v>
      </c>
      <c r="J357" s="180"/>
    </row>
    <row r="358" spans="1:10" ht="15" x14ac:dyDescent="0.2">
      <c r="A358" s="74">
        <v>350</v>
      </c>
      <c r="B358" s="401" t="s">
        <v>1365</v>
      </c>
      <c r="C358" s="401" t="s">
        <v>1366</v>
      </c>
      <c r="D358" s="401" t="s">
        <v>1367</v>
      </c>
      <c r="E358" s="401" t="s">
        <v>579</v>
      </c>
      <c r="F358" s="74" t="s">
        <v>334</v>
      </c>
      <c r="G358" s="4">
        <v>100</v>
      </c>
      <c r="H358" s="4">
        <v>98</v>
      </c>
      <c r="I358" s="4">
        <v>19.600000000000001</v>
      </c>
      <c r="J358" s="180"/>
    </row>
    <row r="359" spans="1:10" ht="15" x14ac:dyDescent="0.2">
      <c r="A359" s="74">
        <v>351</v>
      </c>
      <c r="B359" s="401" t="s">
        <v>1148</v>
      </c>
      <c r="C359" s="401" t="s">
        <v>1368</v>
      </c>
      <c r="D359" s="401" t="s">
        <v>1369</v>
      </c>
      <c r="E359" s="401" t="s">
        <v>579</v>
      </c>
      <c r="F359" s="74" t="s">
        <v>334</v>
      </c>
      <c r="G359" s="4">
        <v>100</v>
      </c>
      <c r="H359" s="4">
        <v>98</v>
      </c>
      <c r="I359" s="4">
        <v>19.600000000000001</v>
      </c>
      <c r="J359" s="180"/>
    </row>
    <row r="360" spans="1:10" ht="15" x14ac:dyDescent="0.2">
      <c r="A360" s="74">
        <v>352</v>
      </c>
      <c r="B360" s="401" t="s">
        <v>1370</v>
      </c>
      <c r="C360" s="401" t="s">
        <v>1371</v>
      </c>
      <c r="D360" s="401" t="s">
        <v>1372</v>
      </c>
      <c r="E360" s="401" t="s">
        <v>579</v>
      </c>
      <c r="F360" s="74" t="s">
        <v>334</v>
      </c>
      <c r="G360" s="4">
        <v>100</v>
      </c>
      <c r="H360" s="4">
        <v>98</v>
      </c>
      <c r="I360" s="4">
        <v>19.600000000000001</v>
      </c>
      <c r="J360" s="180"/>
    </row>
    <row r="361" spans="1:10" ht="15" x14ac:dyDescent="0.2">
      <c r="A361" s="74">
        <v>353</v>
      </c>
      <c r="B361" s="401" t="s">
        <v>646</v>
      </c>
      <c r="C361" s="401" t="s">
        <v>1366</v>
      </c>
      <c r="D361" s="401" t="s">
        <v>1373</v>
      </c>
      <c r="E361" s="401" t="s">
        <v>579</v>
      </c>
      <c r="F361" s="74" t="s">
        <v>334</v>
      </c>
      <c r="G361" s="4">
        <v>100</v>
      </c>
      <c r="H361" s="4">
        <v>98</v>
      </c>
      <c r="I361" s="4">
        <v>19.600000000000001</v>
      </c>
      <c r="J361" s="180"/>
    </row>
    <row r="362" spans="1:10" ht="15" x14ac:dyDescent="0.2">
      <c r="A362" s="74">
        <v>354</v>
      </c>
      <c r="B362" s="401" t="s">
        <v>1374</v>
      </c>
      <c r="C362" s="401" t="s">
        <v>1375</v>
      </c>
      <c r="D362" s="401" t="s">
        <v>1376</v>
      </c>
      <c r="E362" s="401" t="s">
        <v>579</v>
      </c>
      <c r="F362" s="74" t="s">
        <v>334</v>
      </c>
      <c r="G362" s="4">
        <v>100</v>
      </c>
      <c r="H362" s="4">
        <v>98</v>
      </c>
      <c r="I362" s="4">
        <v>19.600000000000001</v>
      </c>
      <c r="J362" s="180"/>
    </row>
    <row r="363" spans="1:10" ht="15" x14ac:dyDescent="0.2">
      <c r="A363" s="74">
        <v>355</v>
      </c>
      <c r="B363" s="401" t="s">
        <v>1377</v>
      </c>
      <c r="C363" s="401" t="s">
        <v>1378</v>
      </c>
      <c r="D363" s="401" t="s">
        <v>1379</v>
      </c>
      <c r="E363" s="401" t="s">
        <v>579</v>
      </c>
      <c r="F363" s="74" t="s">
        <v>334</v>
      </c>
      <c r="G363" s="4">
        <v>100</v>
      </c>
      <c r="H363" s="4">
        <v>98</v>
      </c>
      <c r="I363" s="4">
        <v>19.600000000000001</v>
      </c>
      <c r="J363" s="180"/>
    </row>
    <row r="364" spans="1:10" ht="15" x14ac:dyDescent="0.2">
      <c r="A364" s="74">
        <v>356</v>
      </c>
      <c r="B364" s="401" t="s">
        <v>1172</v>
      </c>
      <c r="C364" s="401" t="s">
        <v>1380</v>
      </c>
      <c r="D364" s="401" t="s">
        <v>1381</v>
      </c>
      <c r="E364" s="401" t="s">
        <v>579</v>
      </c>
      <c r="F364" s="74" t="s">
        <v>334</v>
      </c>
      <c r="G364" s="4">
        <v>100</v>
      </c>
      <c r="H364" s="4">
        <v>98</v>
      </c>
      <c r="I364" s="4">
        <v>19.600000000000001</v>
      </c>
      <c r="J364" s="180"/>
    </row>
    <row r="365" spans="1:10" ht="15" x14ac:dyDescent="0.2">
      <c r="A365" s="74">
        <v>357</v>
      </c>
      <c r="B365" s="401" t="s">
        <v>1175</v>
      </c>
      <c r="C365" s="401" t="s">
        <v>1382</v>
      </c>
      <c r="D365" s="401" t="s">
        <v>1383</v>
      </c>
      <c r="E365" s="401" t="s">
        <v>579</v>
      </c>
      <c r="F365" s="74" t="s">
        <v>334</v>
      </c>
      <c r="G365" s="4">
        <v>100</v>
      </c>
      <c r="H365" s="4">
        <v>98</v>
      </c>
      <c r="I365" s="4">
        <v>19.600000000000001</v>
      </c>
      <c r="J365" s="180"/>
    </row>
    <row r="366" spans="1:10" ht="15" x14ac:dyDescent="0.2">
      <c r="A366" s="74">
        <v>358</v>
      </c>
      <c r="B366" s="401" t="s">
        <v>945</v>
      </c>
      <c r="C366" s="401" t="s">
        <v>1384</v>
      </c>
      <c r="D366" s="401" t="s">
        <v>1385</v>
      </c>
      <c r="E366" s="401" t="s">
        <v>579</v>
      </c>
      <c r="F366" s="74" t="s">
        <v>334</v>
      </c>
      <c r="G366" s="4">
        <v>100</v>
      </c>
      <c r="H366" s="4">
        <v>98</v>
      </c>
      <c r="I366" s="4">
        <v>19.600000000000001</v>
      </c>
      <c r="J366" s="180"/>
    </row>
    <row r="367" spans="1:10" ht="15" x14ac:dyDescent="0.2">
      <c r="A367" s="74">
        <v>359</v>
      </c>
      <c r="B367" s="401" t="s">
        <v>925</v>
      </c>
      <c r="C367" s="401" t="s">
        <v>1386</v>
      </c>
      <c r="D367" s="401" t="s">
        <v>1387</v>
      </c>
      <c r="E367" s="401" t="s">
        <v>579</v>
      </c>
      <c r="F367" s="74" t="s">
        <v>334</v>
      </c>
      <c r="G367" s="4">
        <v>100</v>
      </c>
      <c r="H367" s="4">
        <v>100</v>
      </c>
      <c r="I367" s="4">
        <v>20</v>
      </c>
      <c r="J367" s="180"/>
    </row>
    <row r="368" spans="1:10" ht="15" x14ac:dyDescent="0.2">
      <c r="A368" s="74">
        <v>360</v>
      </c>
      <c r="B368" s="401" t="s">
        <v>1388</v>
      </c>
      <c r="C368" s="401" t="s">
        <v>1371</v>
      </c>
      <c r="D368" s="401" t="s">
        <v>1389</v>
      </c>
      <c r="E368" s="401" t="s">
        <v>579</v>
      </c>
      <c r="F368" s="74" t="s">
        <v>334</v>
      </c>
      <c r="G368" s="4">
        <v>100</v>
      </c>
      <c r="H368" s="4">
        <v>98</v>
      </c>
      <c r="I368" s="4">
        <v>19.600000000000001</v>
      </c>
      <c r="J368" s="180"/>
    </row>
    <row r="369" spans="1:10" ht="15" x14ac:dyDescent="0.2">
      <c r="A369" s="74">
        <v>361</v>
      </c>
      <c r="B369" s="401" t="s">
        <v>1390</v>
      </c>
      <c r="C369" s="401" t="s">
        <v>1391</v>
      </c>
      <c r="D369" s="401" t="s">
        <v>1392</v>
      </c>
      <c r="E369" s="401" t="s">
        <v>579</v>
      </c>
      <c r="F369" s="74" t="s">
        <v>334</v>
      </c>
      <c r="G369" s="4">
        <v>100</v>
      </c>
      <c r="H369" s="4">
        <v>98</v>
      </c>
      <c r="I369" s="4">
        <v>19.600000000000001</v>
      </c>
      <c r="J369" s="180"/>
    </row>
    <row r="370" spans="1:10" ht="15" x14ac:dyDescent="0.2">
      <c r="A370" s="74">
        <v>362</v>
      </c>
      <c r="B370" s="401" t="s">
        <v>1393</v>
      </c>
      <c r="C370" s="401" t="s">
        <v>1394</v>
      </c>
      <c r="D370" s="401" t="s">
        <v>1395</v>
      </c>
      <c r="E370" s="401" t="s">
        <v>579</v>
      </c>
      <c r="F370" s="74" t="s">
        <v>334</v>
      </c>
      <c r="G370" s="4">
        <v>100</v>
      </c>
      <c r="H370" s="4">
        <v>98</v>
      </c>
      <c r="I370" s="4">
        <v>19.600000000000001</v>
      </c>
      <c r="J370" s="180"/>
    </row>
    <row r="371" spans="1:10" ht="15" x14ac:dyDescent="0.2">
      <c r="A371" s="74">
        <v>363</v>
      </c>
      <c r="B371" s="401" t="s">
        <v>1396</v>
      </c>
      <c r="C371" s="401" t="s">
        <v>1366</v>
      </c>
      <c r="D371" s="401" t="s">
        <v>1397</v>
      </c>
      <c r="E371" s="401" t="s">
        <v>579</v>
      </c>
      <c r="F371" s="74" t="s">
        <v>334</v>
      </c>
      <c r="G371" s="4">
        <v>100</v>
      </c>
      <c r="H371" s="4">
        <v>100</v>
      </c>
      <c r="I371" s="4">
        <v>20</v>
      </c>
      <c r="J371" s="180"/>
    </row>
    <row r="372" spans="1:10" ht="15" x14ac:dyDescent="0.2">
      <c r="A372" s="74">
        <v>364</v>
      </c>
      <c r="B372" s="401" t="s">
        <v>1398</v>
      </c>
      <c r="C372" s="401" t="s">
        <v>1399</v>
      </c>
      <c r="D372" s="401" t="s">
        <v>1400</v>
      </c>
      <c r="E372" s="401" t="s">
        <v>579</v>
      </c>
      <c r="F372" s="74" t="s">
        <v>334</v>
      </c>
      <c r="G372" s="4">
        <v>100</v>
      </c>
      <c r="H372" s="4">
        <v>98</v>
      </c>
      <c r="I372" s="4">
        <v>19.600000000000001</v>
      </c>
      <c r="J372" s="180"/>
    </row>
    <row r="373" spans="1:10" ht="15" x14ac:dyDescent="0.2">
      <c r="A373" s="74">
        <v>365</v>
      </c>
      <c r="B373" s="401" t="s">
        <v>1401</v>
      </c>
      <c r="C373" s="401" t="s">
        <v>1402</v>
      </c>
      <c r="D373" s="401" t="s">
        <v>1403</v>
      </c>
      <c r="E373" s="401" t="s">
        <v>579</v>
      </c>
      <c r="F373" s="74" t="s">
        <v>334</v>
      </c>
      <c r="G373" s="4">
        <v>100</v>
      </c>
      <c r="H373" s="4">
        <v>98</v>
      </c>
      <c r="I373" s="4">
        <v>19.600000000000001</v>
      </c>
      <c r="J373" s="180"/>
    </row>
    <row r="374" spans="1:10" ht="15" x14ac:dyDescent="0.2">
      <c r="A374" s="74">
        <v>366</v>
      </c>
      <c r="B374" s="401" t="s">
        <v>975</v>
      </c>
      <c r="C374" s="401" t="s">
        <v>1404</v>
      </c>
      <c r="D374" s="401" t="s">
        <v>1405</v>
      </c>
      <c r="E374" s="401" t="s">
        <v>579</v>
      </c>
      <c r="F374" s="74" t="s">
        <v>334</v>
      </c>
      <c r="G374" s="4">
        <v>100</v>
      </c>
      <c r="H374" s="4">
        <v>98</v>
      </c>
      <c r="I374" s="4">
        <v>19.600000000000001</v>
      </c>
      <c r="J374" s="180"/>
    </row>
    <row r="375" spans="1:10" ht="15" x14ac:dyDescent="0.2">
      <c r="A375" s="74">
        <v>367</v>
      </c>
      <c r="B375" s="401" t="s">
        <v>1406</v>
      </c>
      <c r="C375" s="401" t="s">
        <v>1363</v>
      </c>
      <c r="D375" s="401" t="s">
        <v>1407</v>
      </c>
      <c r="E375" s="401" t="s">
        <v>579</v>
      </c>
      <c r="F375" s="74" t="s">
        <v>334</v>
      </c>
      <c r="G375" s="4">
        <v>100</v>
      </c>
      <c r="H375" s="4">
        <v>98</v>
      </c>
      <c r="I375" s="4">
        <v>19.600000000000001</v>
      </c>
      <c r="J375" s="180"/>
    </row>
    <row r="376" spans="1:10" ht="15" x14ac:dyDescent="0.2">
      <c r="A376" s="74">
        <v>368</v>
      </c>
      <c r="B376" s="401" t="s">
        <v>1408</v>
      </c>
      <c r="C376" s="401" t="s">
        <v>1409</v>
      </c>
      <c r="D376" s="401" t="s">
        <v>1410</v>
      </c>
      <c r="E376" s="401" t="s">
        <v>579</v>
      </c>
      <c r="F376" s="74" t="s">
        <v>334</v>
      </c>
      <c r="G376" s="4">
        <v>100</v>
      </c>
      <c r="H376" s="4">
        <v>98</v>
      </c>
      <c r="I376" s="4">
        <v>19.600000000000001</v>
      </c>
      <c r="J376" s="180"/>
    </row>
    <row r="377" spans="1:10" ht="15" x14ac:dyDescent="0.2">
      <c r="A377" s="74">
        <v>369</v>
      </c>
      <c r="B377" s="401" t="s">
        <v>1292</v>
      </c>
      <c r="C377" s="401" t="s">
        <v>1366</v>
      </c>
      <c r="D377" s="401" t="s">
        <v>1411</v>
      </c>
      <c r="E377" s="401" t="s">
        <v>579</v>
      </c>
      <c r="F377" s="74" t="s">
        <v>334</v>
      </c>
      <c r="G377" s="4">
        <v>100</v>
      </c>
      <c r="H377" s="4">
        <v>98</v>
      </c>
      <c r="I377" s="4">
        <v>19.600000000000001</v>
      </c>
      <c r="J377" s="180"/>
    </row>
    <row r="378" spans="1:10" ht="15" x14ac:dyDescent="0.2">
      <c r="A378" s="74">
        <v>370</v>
      </c>
      <c r="B378" s="401" t="s">
        <v>1412</v>
      </c>
      <c r="C378" s="401" t="s">
        <v>1402</v>
      </c>
      <c r="D378" s="401" t="s">
        <v>1413</v>
      </c>
      <c r="E378" s="401" t="s">
        <v>579</v>
      </c>
      <c r="F378" s="74" t="s">
        <v>334</v>
      </c>
      <c r="G378" s="4">
        <v>100</v>
      </c>
      <c r="H378" s="4">
        <v>98</v>
      </c>
      <c r="I378" s="4">
        <v>19.600000000000001</v>
      </c>
      <c r="J378" s="180"/>
    </row>
    <row r="379" spans="1:10" ht="15" x14ac:dyDescent="0.2">
      <c r="A379" s="74">
        <v>371</v>
      </c>
      <c r="B379" s="401" t="s">
        <v>1414</v>
      </c>
      <c r="C379" s="401" t="s">
        <v>1363</v>
      </c>
      <c r="D379" s="401" t="s">
        <v>1415</v>
      </c>
      <c r="E379" s="401" t="s">
        <v>579</v>
      </c>
      <c r="F379" s="74" t="s">
        <v>334</v>
      </c>
      <c r="G379" s="4">
        <v>100</v>
      </c>
      <c r="H379" s="4">
        <v>98</v>
      </c>
      <c r="I379" s="4">
        <v>19.600000000000001</v>
      </c>
      <c r="J379" s="180"/>
    </row>
    <row r="380" spans="1:10" ht="15" x14ac:dyDescent="0.2">
      <c r="A380" s="74">
        <v>372</v>
      </c>
      <c r="B380" s="401" t="s">
        <v>784</v>
      </c>
      <c r="C380" s="401" t="s">
        <v>1416</v>
      </c>
      <c r="D380" s="401" t="s">
        <v>1417</v>
      </c>
      <c r="E380" s="401" t="s">
        <v>579</v>
      </c>
      <c r="F380" s="74" t="s">
        <v>334</v>
      </c>
      <c r="G380" s="4">
        <v>100</v>
      </c>
      <c r="H380" s="4">
        <v>98</v>
      </c>
      <c r="I380" s="4">
        <v>19.600000000000001</v>
      </c>
      <c r="J380" s="180"/>
    </row>
    <row r="381" spans="1:10" ht="15" x14ac:dyDescent="0.2">
      <c r="A381" s="74">
        <v>373</v>
      </c>
      <c r="B381" s="401" t="s">
        <v>1358</v>
      </c>
      <c r="C381" s="401" t="s">
        <v>1418</v>
      </c>
      <c r="D381" s="401" t="s">
        <v>1419</v>
      </c>
      <c r="E381" s="401" t="s">
        <v>579</v>
      </c>
      <c r="F381" s="74" t="s">
        <v>334</v>
      </c>
      <c r="G381" s="4">
        <v>100</v>
      </c>
      <c r="H381" s="4">
        <v>98</v>
      </c>
      <c r="I381" s="4">
        <v>19.600000000000001</v>
      </c>
      <c r="J381" s="180"/>
    </row>
    <row r="382" spans="1:10" ht="15" x14ac:dyDescent="0.2">
      <c r="A382" s="74">
        <v>374</v>
      </c>
      <c r="B382" s="401" t="s">
        <v>1264</v>
      </c>
      <c r="C382" s="401" t="s">
        <v>1420</v>
      </c>
      <c r="D382" s="401" t="s">
        <v>1421</v>
      </c>
      <c r="E382" s="401" t="s">
        <v>579</v>
      </c>
      <c r="F382" s="74" t="s">
        <v>334</v>
      </c>
      <c r="G382" s="4">
        <v>100</v>
      </c>
      <c r="H382" s="4">
        <v>98</v>
      </c>
      <c r="I382" s="4">
        <v>19.600000000000001</v>
      </c>
      <c r="J382" s="180"/>
    </row>
    <row r="383" spans="1:10" ht="15" x14ac:dyDescent="0.2">
      <c r="A383" s="74">
        <v>375</v>
      </c>
      <c r="B383" s="401" t="s">
        <v>612</v>
      </c>
      <c r="C383" s="401" t="s">
        <v>1422</v>
      </c>
      <c r="D383" s="401" t="s">
        <v>1423</v>
      </c>
      <c r="E383" s="401" t="s">
        <v>579</v>
      </c>
      <c r="F383" s="74" t="s">
        <v>334</v>
      </c>
      <c r="G383" s="4">
        <v>100</v>
      </c>
      <c r="H383" s="4">
        <v>98</v>
      </c>
      <c r="I383" s="4">
        <v>19.600000000000001</v>
      </c>
      <c r="J383" s="180"/>
    </row>
    <row r="384" spans="1:10" ht="15" x14ac:dyDescent="0.2">
      <c r="A384" s="74">
        <v>376</v>
      </c>
      <c r="B384" s="401" t="s">
        <v>1390</v>
      </c>
      <c r="C384" s="401" t="s">
        <v>1424</v>
      </c>
      <c r="D384" s="401" t="s">
        <v>1425</v>
      </c>
      <c r="E384" s="401" t="s">
        <v>579</v>
      </c>
      <c r="F384" s="74" t="s">
        <v>334</v>
      </c>
      <c r="G384" s="4">
        <v>100</v>
      </c>
      <c r="H384" s="4">
        <v>98</v>
      </c>
      <c r="I384" s="4">
        <v>19.600000000000001</v>
      </c>
      <c r="J384" s="180"/>
    </row>
    <row r="385" spans="1:10" ht="15" x14ac:dyDescent="0.2">
      <c r="A385" s="74">
        <v>377</v>
      </c>
      <c r="B385" s="401" t="s">
        <v>1426</v>
      </c>
      <c r="C385" s="401" t="s">
        <v>1427</v>
      </c>
      <c r="D385" s="401" t="s">
        <v>1428</v>
      </c>
      <c r="E385" s="401" t="s">
        <v>579</v>
      </c>
      <c r="F385" s="74" t="s">
        <v>334</v>
      </c>
      <c r="G385" s="4">
        <v>100</v>
      </c>
      <c r="H385" s="4">
        <v>98</v>
      </c>
      <c r="I385" s="4">
        <v>19.600000000000001</v>
      </c>
      <c r="J385" s="180"/>
    </row>
    <row r="386" spans="1:10" ht="15" x14ac:dyDescent="0.2">
      <c r="A386" s="74">
        <v>378</v>
      </c>
      <c r="B386" s="401" t="s">
        <v>1429</v>
      </c>
      <c r="C386" s="401" t="s">
        <v>1068</v>
      </c>
      <c r="D386" s="401" t="s">
        <v>1430</v>
      </c>
      <c r="E386" s="401" t="s">
        <v>579</v>
      </c>
      <c r="F386" s="74" t="s">
        <v>334</v>
      </c>
      <c r="G386" s="4">
        <v>100</v>
      </c>
      <c r="H386" s="4">
        <v>98</v>
      </c>
      <c r="I386" s="4">
        <v>19.600000000000001</v>
      </c>
      <c r="J386" s="180"/>
    </row>
    <row r="387" spans="1:10" ht="15" x14ac:dyDescent="0.2">
      <c r="A387" s="74">
        <v>379</v>
      </c>
      <c r="B387" s="401" t="s">
        <v>560</v>
      </c>
      <c r="C387" s="401" t="s">
        <v>1418</v>
      </c>
      <c r="D387" s="401" t="s">
        <v>1431</v>
      </c>
      <c r="E387" s="401" t="s">
        <v>579</v>
      </c>
      <c r="F387" s="74" t="s">
        <v>334</v>
      </c>
      <c r="G387" s="4">
        <v>100</v>
      </c>
      <c r="H387" s="4">
        <v>98</v>
      </c>
      <c r="I387" s="4">
        <v>19.600000000000001</v>
      </c>
      <c r="J387" s="180"/>
    </row>
    <row r="388" spans="1:10" ht="15" x14ac:dyDescent="0.2">
      <c r="A388" s="74">
        <v>380</v>
      </c>
      <c r="B388" s="401" t="s">
        <v>1429</v>
      </c>
      <c r="C388" s="401" t="s">
        <v>1068</v>
      </c>
      <c r="D388" s="401" t="s">
        <v>1432</v>
      </c>
      <c r="E388" s="401" t="s">
        <v>579</v>
      </c>
      <c r="F388" s="74" t="s">
        <v>334</v>
      </c>
      <c r="G388" s="4">
        <v>100</v>
      </c>
      <c r="H388" s="4">
        <v>98</v>
      </c>
      <c r="I388" s="4">
        <v>19.600000000000001</v>
      </c>
      <c r="J388" s="180"/>
    </row>
    <row r="389" spans="1:10" ht="15" x14ac:dyDescent="0.2">
      <c r="A389" s="74">
        <v>381</v>
      </c>
      <c r="B389" s="401" t="s">
        <v>1203</v>
      </c>
      <c r="C389" s="401" t="s">
        <v>1433</v>
      </c>
      <c r="D389" s="401" t="s">
        <v>1434</v>
      </c>
      <c r="E389" s="401" t="s">
        <v>579</v>
      </c>
      <c r="F389" s="74" t="s">
        <v>334</v>
      </c>
      <c r="G389" s="4">
        <v>100</v>
      </c>
      <c r="H389" s="4">
        <v>98</v>
      </c>
      <c r="I389" s="4">
        <v>19.600000000000001</v>
      </c>
      <c r="J389" s="180"/>
    </row>
    <row r="390" spans="1:10" ht="15" x14ac:dyDescent="0.2">
      <c r="A390" s="74">
        <v>382</v>
      </c>
      <c r="B390" s="401" t="s">
        <v>1310</v>
      </c>
      <c r="C390" s="401" t="s">
        <v>1435</v>
      </c>
      <c r="D390" s="401" t="s">
        <v>1436</v>
      </c>
      <c r="E390" s="401" t="s">
        <v>579</v>
      </c>
      <c r="F390" s="74" t="s">
        <v>334</v>
      </c>
      <c r="G390" s="4">
        <v>100</v>
      </c>
      <c r="H390" s="4">
        <v>98</v>
      </c>
      <c r="I390" s="4">
        <v>19.600000000000001</v>
      </c>
    </row>
    <row r="391" spans="1:10" ht="15" x14ac:dyDescent="0.2">
      <c r="A391" s="74">
        <v>383</v>
      </c>
      <c r="B391" s="401" t="s">
        <v>903</v>
      </c>
      <c r="C391" s="401" t="s">
        <v>1402</v>
      </c>
      <c r="D391" s="401" t="s">
        <v>1437</v>
      </c>
      <c r="E391" s="401" t="s">
        <v>579</v>
      </c>
      <c r="F391" s="74" t="s">
        <v>334</v>
      </c>
      <c r="G391" s="4">
        <v>100</v>
      </c>
      <c r="H391" s="4">
        <v>98</v>
      </c>
      <c r="I391" s="4">
        <v>19.600000000000001</v>
      </c>
    </row>
    <row r="392" spans="1:10" ht="15" x14ac:dyDescent="0.2">
      <c r="A392" s="74">
        <v>384</v>
      </c>
      <c r="B392" s="401" t="s">
        <v>703</v>
      </c>
      <c r="C392" s="401" t="s">
        <v>1438</v>
      </c>
      <c r="D392" s="401" t="s">
        <v>1439</v>
      </c>
      <c r="E392" s="401" t="s">
        <v>579</v>
      </c>
      <c r="F392" s="74" t="s">
        <v>334</v>
      </c>
      <c r="G392" s="4">
        <v>100</v>
      </c>
      <c r="H392" s="4">
        <v>98</v>
      </c>
      <c r="I392" s="4">
        <v>19.600000000000001</v>
      </c>
    </row>
    <row r="393" spans="1:10" ht="15" x14ac:dyDescent="0.2">
      <c r="A393" s="74">
        <v>385</v>
      </c>
      <c r="B393" s="401" t="s">
        <v>1172</v>
      </c>
      <c r="C393" s="401" t="s">
        <v>1402</v>
      </c>
      <c r="D393" s="401" t="s">
        <v>1440</v>
      </c>
      <c r="E393" s="401" t="s">
        <v>579</v>
      </c>
      <c r="F393" s="74" t="s">
        <v>334</v>
      </c>
      <c r="G393" s="4">
        <v>100</v>
      </c>
      <c r="H393" s="4">
        <v>98</v>
      </c>
      <c r="I393" s="4">
        <v>19.600000000000001</v>
      </c>
    </row>
    <row r="394" spans="1:10" ht="15" x14ac:dyDescent="0.2">
      <c r="A394" s="74">
        <v>386</v>
      </c>
      <c r="B394" s="401" t="s">
        <v>1441</v>
      </c>
      <c r="C394" s="401" t="s">
        <v>1442</v>
      </c>
      <c r="D394" s="401" t="s">
        <v>1443</v>
      </c>
      <c r="E394" s="401" t="s">
        <v>579</v>
      </c>
      <c r="F394" s="74" t="s">
        <v>334</v>
      </c>
      <c r="G394" s="4">
        <v>100</v>
      </c>
      <c r="H394" s="4">
        <v>98</v>
      </c>
      <c r="I394" s="4">
        <v>19.600000000000001</v>
      </c>
    </row>
    <row r="395" spans="1:10" ht="15" x14ac:dyDescent="0.2">
      <c r="A395" s="74">
        <v>387</v>
      </c>
      <c r="B395" s="401" t="s">
        <v>1444</v>
      </c>
      <c r="C395" s="401" t="s">
        <v>1445</v>
      </c>
      <c r="D395" s="401" t="s">
        <v>1446</v>
      </c>
      <c r="E395" s="401" t="s">
        <v>579</v>
      </c>
      <c r="F395" s="74" t="s">
        <v>334</v>
      </c>
      <c r="G395" s="4">
        <v>100</v>
      </c>
      <c r="H395" s="4">
        <v>98</v>
      </c>
      <c r="I395" s="4">
        <v>19.600000000000001</v>
      </c>
    </row>
    <row r="396" spans="1:10" ht="15" x14ac:dyDescent="0.2">
      <c r="A396" s="74">
        <v>388</v>
      </c>
      <c r="B396" s="401" t="s">
        <v>1447</v>
      </c>
      <c r="C396" s="401" t="s">
        <v>710</v>
      </c>
      <c r="D396" s="401" t="s">
        <v>1448</v>
      </c>
      <c r="E396" s="401" t="s">
        <v>579</v>
      </c>
      <c r="F396" s="74" t="s">
        <v>334</v>
      </c>
      <c r="G396" s="4">
        <v>100</v>
      </c>
      <c r="H396" s="4">
        <v>98</v>
      </c>
      <c r="I396" s="4">
        <v>19.600000000000001</v>
      </c>
    </row>
    <row r="397" spans="1:10" ht="15" x14ac:dyDescent="0.2">
      <c r="A397" s="74">
        <v>389</v>
      </c>
      <c r="B397" s="401" t="s">
        <v>882</v>
      </c>
      <c r="C397" s="401" t="s">
        <v>1394</v>
      </c>
      <c r="D397" s="401" t="s">
        <v>1449</v>
      </c>
      <c r="E397" s="401" t="s">
        <v>579</v>
      </c>
      <c r="F397" s="74" t="s">
        <v>334</v>
      </c>
      <c r="G397" s="4">
        <v>100</v>
      </c>
      <c r="H397" s="4">
        <v>98</v>
      </c>
      <c r="I397" s="4">
        <v>19.600000000000001</v>
      </c>
    </row>
    <row r="398" spans="1:10" ht="15" x14ac:dyDescent="0.2">
      <c r="A398" s="74">
        <v>390</v>
      </c>
      <c r="B398" s="401" t="s">
        <v>1450</v>
      </c>
      <c r="C398" s="401" t="s">
        <v>1451</v>
      </c>
      <c r="D398" s="401" t="s">
        <v>1452</v>
      </c>
      <c r="E398" s="401" t="s">
        <v>579</v>
      </c>
      <c r="F398" s="74" t="s">
        <v>334</v>
      </c>
      <c r="G398" s="4">
        <v>100</v>
      </c>
      <c r="H398" s="4">
        <v>98</v>
      </c>
      <c r="I398" s="4">
        <v>19.600000000000001</v>
      </c>
    </row>
    <row r="399" spans="1:10" ht="15" x14ac:dyDescent="0.2">
      <c r="A399" s="74">
        <v>391</v>
      </c>
      <c r="B399" s="401" t="s">
        <v>1002</v>
      </c>
      <c r="C399" s="401" t="s">
        <v>1453</v>
      </c>
      <c r="D399" s="401" t="s">
        <v>1454</v>
      </c>
      <c r="E399" s="401" t="s">
        <v>579</v>
      </c>
      <c r="F399" s="74" t="s">
        <v>334</v>
      </c>
      <c r="G399" s="4">
        <v>100</v>
      </c>
      <c r="H399" s="4">
        <v>98</v>
      </c>
      <c r="I399" s="4">
        <v>19.600000000000001</v>
      </c>
    </row>
    <row r="400" spans="1:10" ht="15" x14ac:dyDescent="0.2">
      <c r="A400" s="74">
        <v>392</v>
      </c>
      <c r="B400" s="401" t="s">
        <v>1140</v>
      </c>
      <c r="C400" s="401" t="s">
        <v>1294</v>
      </c>
      <c r="D400" s="401" t="s">
        <v>1455</v>
      </c>
      <c r="E400" s="401" t="s">
        <v>579</v>
      </c>
      <c r="F400" s="74" t="s">
        <v>334</v>
      </c>
      <c r="G400" s="4">
        <v>100</v>
      </c>
      <c r="H400" s="4">
        <v>98</v>
      </c>
      <c r="I400" s="4">
        <v>19.600000000000001</v>
      </c>
    </row>
    <row r="401" spans="1:9" ht="15" x14ac:dyDescent="0.2">
      <c r="A401" s="74">
        <v>393</v>
      </c>
      <c r="B401" s="401" t="s">
        <v>784</v>
      </c>
      <c r="C401" s="401" t="s">
        <v>1456</v>
      </c>
      <c r="D401" s="401" t="s">
        <v>1457</v>
      </c>
      <c r="E401" s="401" t="s">
        <v>579</v>
      </c>
      <c r="F401" s="74" t="s">
        <v>334</v>
      </c>
      <c r="G401" s="4">
        <v>100</v>
      </c>
      <c r="H401" s="4">
        <v>98</v>
      </c>
      <c r="I401" s="4">
        <v>19.600000000000001</v>
      </c>
    </row>
    <row r="402" spans="1:9" ht="15" x14ac:dyDescent="0.2">
      <c r="A402" s="74">
        <v>394</v>
      </c>
      <c r="B402" s="401" t="s">
        <v>1374</v>
      </c>
      <c r="C402" s="401" t="s">
        <v>1458</v>
      </c>
      <c r="D402" s="401" t="s">
        <v>1459</v>
      </c>
      <c r="E402" s="401" t="s">
        <v>579</v>
      </c>
      <c r="F402" s="74" t="s">
        <v>334</v>
      </c>
      <c r="G402" s="4">
        <v>100</v>
      </c>
      <c r="H402" s="4">
        <v>98</v>
      </c>
      <c r="I402" s="4">
        <v>19.600000000000001</v>
      </c>
    </row>
    <row r="403" spans="1:9" ht="15" x14ac:dyDescent="0.2">
      <c r="A403" s="74">
        <v>395</v>
      </c>
      <c r="B403" s="401" t="s">
        <v>1319</v>
      </c>
      <c r="C403" s="401" t="s">
        <v>1420</v>
      </c>
      <c r="D403" s="401" t="s">
        <v>1460</v>
      </c>
      <c r="E403" s="401" t="s">
        <v>579</v>
      </c>
      <c r="F403" s="74" t="s">
        <v>334</v>
      </c>
      <c r="G403" s="4">
        <v>100</v>
      </c>
      <c r="H403" s="4">
        <v>98</v>
      </c>
      <c r="I403" s="4">
        <v>19.600000000000001</v>
      </c>
    </row>
    <row r="404" spans="1:9" ht="15" x14ac:dyDescent="0.2">
      <c r="A404" s="74">
        <v>396</v>
      </c>
      <c r="B404" s="401" t="s">
        <v>1461</v>
      </c>
      <c r="C404" s="401" t="s">
        <v>1462</v>
      </c>
      <c r="D404" s="401" t="s">
        <v>1463</v>
      </c>
      <c r="E404" s="401" t="s">
        <v>579</v>
      </c>
      <c r="F404" s="74" t="s">
        <v>334</v>
      </c>
      <c r="G404" s="4">
        <v>100</v>
      </c>
      <c r="H404" s="4">
        <v>98</v>
      </c>
      <c r="I404" s="4">
        <v>19.600000000000001</v>
      </c>
    </row>
    <row r="405" spans="1:9" ht="15" x14ac:dyDescent="0.2">
      <c r="A405" s="74">
        <v>397</v>
      </c>
      <c r="B405" s="401" t="s">
        <v>531</v>
      </c>
      <c r="C405" s="401" t="s">
        <v>1386</v>
      </c>
      <c r="D405" s="401" t="s">
        <v>1464</v>
      </c>
      <c r="E405" s="401" t="s">
        <v>579</v>
      </c>
      <c r="F405" s="74" t="s">
        <v>334</v>
      </c>
      <c r="G405" s="4">
        <v>100</v>
      </c>
      <c r="H405" s="4">
        <v>98</v>
      </c>
      <c r="I405" s="4">
        <v>19.600000000000001</v>
      </c>
    </row>
    <row r="406" spans="1:9" ht="15" x14ac:dyDescent="0.2">
      <c r="A406" s="74">
        <v>398</v>
      </c>
      <c r="B406" s="401" t="s">
        <v>1040</v>
      </c>
      <c r="C406" s="401" t="s">
        <v>785</v>
      </c>
      <c r="D406" s="401" t="s">
        <v>1465</v>
      </c>
      <c r="E406" s="401" t="s">
        <v>579</v>
      </c>
      <c r="F406" s="74" t="s">
        <v>334</v>
      </c>
      <c r="G406" s="4">
        <v>100</v>
      </c>
      <c r="H406" s="4">
        <v>98</v>
      </c>
      <c r="I406" s="4">
        <v>19.600000000000001</v>
      </c>
    </row>
    <row r="407" spans="1:9" ht="15" x14ac:dyDescent="0.2">
      <c r="A407" s="74">
        <v>399</v>
      </c>
      <c r="B407" s="401" t="s">
        <v>962</v>
      </c>
      <c r="C407" s="401" t="s">
        <v>1466</v>
      </c>
      <c r="D407" s="401" t="s">
        <v>1467</v>
      </c>
      <c r="E407" s="401" t="s">
        <v>579</v>
      </c>
      <c r="F407" s="74" t="s">
        <v>334</v>
      </c>
      <c r="G407" s="4">
        <v>100</v>
      </c>
      <c r="H407" s="4">
        <v>98</v>
      </c>
      <c r="I407" s="4">
        <v>19.600000000000001</v>
      </c>
    </row>
    <row r="408" spans="1:9" ht="15" x14ac:dyDescent="0.2">
      <c r="A408" s="74">
        <v>400</v>
      </c>
      <c r="B408" s="401" t="s">
        <v>1468</v>
      </c>
      <c r="C408" s="401" t="s">
        <v>1469</v>
      </c>
      <c r="D408" s="401" t="s">
        <v>1470</v>
      </c>
      <c r="E408" s="401" t="s">
        <v>579</v>
      </c>
      <c r="F408" s="74" t="s">
        <v>334</v>
      </c>
      <c r="G408" s="4">
        <v>100</v>
      </c>
      <c r="H408" s="4">
        <v>100</v>
      </c>
      <c r="I408" s="4">
        <v>20</v>
      </c>
    </row>
    <row r="409" spans="1:9" ht="15" x14ac:dyDescent="0.2">
      <c r="A409" s="74">
        <v>401</v>
      </c>
      <c r="B409" s="401" t="s">
        <v>1471</v>
      </c>
      <c r="C409" s="401" t="s">
        <v>1472</v>
      </c>
      <c r="D409" s="401" t="s">
        <v>1473</v>
      </c>
      <c r="E409" s="401" t="s">
        <v>579</v>
      </c>
      <c r="F409" s="74" t="s">
        <v>334</v>
      </c>
      <c r="G409" s="4">
        <v>100</v>
      </c>
      <c r="H409" s="4">
        <v>98</v>
      </c>
      <c r="I409" s="4">
        <v>19.600000000000001</v>
      </c>
    </row>
    <row r="410" spans="1:9" ht="15" x14ac:dyDescent="0.2">
      <c r="A410" s="74">
        <v>402</v>
      </c>
      <c r="B410" s="401" t="s">
        <v>1189</v>
      </c>
      <c r="C410" s="401" t="s">
        <v>1409</v>
      </c>
      <c r="D410" s="401" t="s">
        <v>1474</v>
      </c>
      <c r="E410" s="401" t="s">
        <v>579</v>
      </c>
      <c r="F410" s="74" t="s">
        <v>334</v>
      </c>
      <c r="G410" s="4">
        <v>100</v>
      </c>
      <c r="H410" s="4">
        <v>98</v>
      </c>
      <c r="I410" s="4">
        <v>19.600000000000001</v>
      </c>
    </row>
    <row r="411" spans="1:9" ht="15" x14ac:dyDescent="0.2">
      <c r="A411" s="63" t="s">
        <v>271</v>
      </c>
      <c r="B411" s="63"/>
      <c r="C411" s="63"/>
      <c r="D411" s="63"/>
      <c r="E411" s="63"/>
      <c r="F411" s="74"/>
      <c r="G411" s="4"/>
      <c r="H411" s="4"/>
      <c r="I411" s="4"/>
    </row>
    <row r="412" spans="1:9" ht="15" x14ac:dyDescent="0.3">
      <c r="A412" s="63"/>
      <c r="B412" s="75"/>
      <c r="C412" s="75"/>
      <c r="D412" s="75"/>
      <c r="E412" s="75"/>
      <c r="F412" s="63" t="s">
        <v>422</v>
      </c>
      <c r="G412" s="62">
        <f>SUM(G9:G411)</f>
        <v>83752.87</v>
      </c>
      <c r="H412" s="62">
        <f>SUM(H9:H411)</f>
        <v>83041.320000000007</v>
      </c>
      <c r="I412" s="62">
        <f>SUM(I9:I411)</f>
        <v>16517.584000000086</v>
      </c>
    </row>
    <row r="413" spans="1:9" ht="15" x14ac:dyDescent="0.3">
      <c r="A413" s="178"/>
      <c r="B413" s="178"/>
      <c r="C413" s="178"/>
      <c r="D413" s="178"/>
      <c r="E413" s="178"/>
      <c r="F413" s="178"/>
      <c r="G413" s="178"/>
      <c r="H413" s="148"/>
      <c r="I413" s="148"/>
    </row>
    <row r="414" spans="1:9" ht="15" x14ac:dyDescent="0.3">
      <c r="A414" s="179" t="s">
        <v>440</v>
      </c>
      <c r="B414" s="179"/>
      <c r="C414" s="178"/>
      <c r="D414" s="178"/>
      <c r="E414" s="178"/>
      <c r="F414" s="178"/>
      <c r="G414" s="178"/>
      <c r="H414" s="148"/>
      <c r="I414" s="148"/>
    </row>
    <row r="415" spans="1:9" ht="15" x14ac:dyDescent="0.3">
      <c r="A415" s="179"/>
      <c r="B415" s="179"/>
      <c r="C415" s="178"/>
      <c r="D415" s="178"/>
      <c r="E415" s="178"/>
      <c r="F415" s="178"/>
      <c r="G415" s="178"/>
      <c r="H415" s="448"/>
      <c r="I415" s="148"/>
    </row>
    <row r="416" spans="1:9" ht="15" x14ac:dyDescent="0.3">
      <c r="A416" s="179"/>
      <c r="B416" s="179"/>
      <c r="C416" s="148"/>
      <c r="D416" s="148"/>
      <c r="E416" s="148"/>
      <c r="F416" s="148"/>
      <c r="G416" s="148"/>
      <c r="H416" s="148"/>
      <c r="I416" s="148"/>
    </row>
    <row r="417" spans="1:9" ht="15" x14ac:dyDescent="0.3">
      <c r="A417" s="179"/>
      <c r="B417" s="179"/>
      <c r="C417" s="148"/>
      <c r="D417" s="148"/>
      <c r="E417" s="148"/>
      <c r="F417" s="148"/>
      <c r="G417" s="148"/>
      <c r="H417" s="148"/>
      <c r="I417" s="148"/>
    </row>
    <row r="418" spans="1:9" x14ac:dyDescent="0.2">
      <c r="A418" s="175"/>
      <c r="B418" s="175"/>
      <c r="C418" s="175"/>
      <c r="D418" s="175"/>
      <c r="E418" s="175"/>
      <c r="F418" s="175"/>
      <c r="G418" s="175"/>
      <c r="H418" s="175"/>
      <c r="I418" s="175"/>
    </row>
    <row r="419" spans="1:9" ht="15" x14ac:dyDescent="0.3">
      <c r="A419" s="154" t="s">
        <v>107</v>
      </c>
      <c r="B419" s="154"/>
      <c r="C419" s="148"/>
      <c r="D419" s="148"/>
      <c r="E419" s="148"/>
      <c r="F419" s="148"/>
      <c r="G419" s="148"/>
      <c r="H419" s="148"/>
      <c r="I419" s="175"/>
    </row>
    <row r="420" spans="1:9" ht="15" x14ac:dyDescent="0.3">
      <c r="A420" s="148"/>
      <c r="B420" s="148"/>
      <c r="C420" s="148"/>
      <c r="D420" s="148"/>
      <c r="E420" s="148"/>
      <c r="F420" s="148"/>
      <c r="G420" s="148"/>
      <c r="H420" s="148"/>
      <c r="I420" s="175"/>
    </row>
    <row r="421" spans="1:9" ht="15" x14ac:dyDescent="0.3">
      <c r="A421" s="148"/>
      <c r="B421" s="148"/>
      <c r="C421" s="148"/>
      <c r="D421" s="148"/>
      <c r="E421" s="152"/>
      <c r="F421" s="152"/>
      <c r="G421" s="152"/>
      <c r="H421" s="148"/>
      <c r="I421" s="175"/>
    </row>
    <row r="422" spans="1:9" ht="15" x14ac:dyDescent="0.3">
      <c r="A422" s="154"/>
      <c r="B422" s="154"/>
      <c r="C422" s="154" t="s">
        <v>375</v>
      </c>
      <c r="D422" s="154"/>
      <c r="E422" s="154"/>
      <c r="F422" s="154"/>
      <c r="G422" s="154"/>
      <c r="H422" s="148"/>
      <c r="I422" s="148"/>
    </row>
    <row r="423" spans="1:9" ht="15" x14ac:dyDescent="0.3">
      <c r="A423" s="148"/>
      <c r="B423" s="148"/>
      <c r="C423" s="148" t="s">
        <v>374</v>
      </c>
      <c r="D423" s="148"/>
      <c r="E423" s="148"/>
      <c r="F423" s="148"/>
      <c r="G423" s="148"/>
      <c r="H423" s="148"/>
      <c r="I423" s="148"/>
    </row>
    <row r="424" spans="1:9" x14ac:dyDescent="0.2">
      <c r="A424" s="156"/>
      <c r="B424" s="156"/>
      <c r="C424" s="156" t="s">
        <v>139</v>
      </c>
      <c r="D424" s="156"/>
      <c r="E424" s="156"/>
      <c r="F424" s="156"/>
      <c r="G424" s="156"/>
    </row>
  </sheetData>
  <mergeCells count="2">
    <mergeCell ref="I1:J1"/>
    <mergeCell ref="I2:J2"/>
  </mergeCells>
  <printOptions gridLines="1"/>
  <pageMargins left="0.25" right="0.25" top="0.75" bottom="0.75" header="0.3" footer="0.3"/>
  <pageSetup scale="7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zoomScaleNormal="100" zoomScaleSheetLayoutView="80" workbookViewId="0">
      <selection activeCell="C15" sqref="C15"/>
    </sheetView>
  </sheetViews>
  <sheetFormatPr defaultRowHeight="12.75" x14ac:dyDescent="0.2"/>
  <cols>
    <col min="1" max="1" width="4.42578125" customWidth="1"/>
    <col min="2" max="2" width="12.85546875" customWidth="1"/>
    <col min="3" max="3" width="14.7109375" customWidth="1"/>
    <col min="4" max="4" width="15" customWidth="1"/>
    <col min="5" max="5" width="19.85546875" customWidth="1"/>
    <col min="6" max="6" width="20.85546875" customWidth="1"/>
    <col min="7" max="7" width="15" customWidth="1"/>
    <col min="8" max="8" width="11.28515625" customWidth="1"/>
    <col min="9" max="9" width="9.7109375" customWidth="1"/>
  </cols>
  <sheetData>
    <row r="1" spans="1:9" ht="15" x14ac:dyDescent="0.3">
      <c r="A1" s="50" t="s">
        <v>441</v>
      </c>
      <c r="B1" s="53"/>
      <c r="C1" s="53"/>
      <c r="D1" s="53"/>
      <c r="E1" s="53"/>
      <c r="F1" s="53"/>
      <c r="G1" s="486" t="s">
        <v>109</v>
      </c>
      <c r="H1" s="486"/>
      <c r="I1" s="314"/>
    </row>
    <row r="2" spans="1:9" ht="15" x14ac:dyDescent="0.3">
      <c r="A2" s="52" t="s">
        <v>140</v>
      </c>
      <c r="B2" s="53"/>
      <c r="C2" s="53"/>
      <c r="D2" s="53"/>
      <c r="E2" s="53"/>
      <c r="F2" s="53"/>
      <c r="G2" s="484" t="str">
        <f>'ფორმა N1'!L2</f>
        <v>01/01/2019-12/31/2019</v>
      </c>
      <c r="H2" s="484"/>
      <c r="I2" s="52"/>
    </row>
    <row r="3" spans="1:9" ht="15" x14ac:dyDescent="0.3">
      <c r="A3" s="52"/>
      <c r="B3" s="52"/>
      <c r="C3" s="52"/>
      <c r="D3" s="52"/>
      <c r="E3" s="52"/>
      <c r="F3" s="52"/>
      <c r="G3" s="226"/>
      <c r="H3" s="226"/>
      <c r="I3" s="314"/>
    </row>
    <row r="4" spans="1:9" ht="15" x14ac:dyDescent="0.3">
      <c r="A4" s="53" t="s">
        <v>269</v>
      </c>
      <c r="B4" s="53"/>
      <c r="C4" s="53"/>
      <c r="D4" s="53"/>
      <c r="E4" s="53"/>
      <c r="F4" s="53"/>
      <c r="G4" s="52"/>
      <c r="H4" s="52"/>
      <c r="I4" s="52"/>
    </row>
    <row r="5" spans="1:9" ht="15" x14ac:dyDescent="0.3">
      <c r="A5" s="381" t="str">
        <f>'ფორმა N1'!A5</f>
        <v>მპგ „საქართველოს ქრისტიან-კონსერვატიული პარტია“</v>
      </c>
      <c r="B5" s="56"/>
      <c r="C5" s="56"/>
      <c r="D5" s="56"/>
      <c r="E5" s="56"/>
      <c r="F5" s="56"/>
      <c r="G5" s="57"/>
      <c r="H5" s="57"/>
      <c r="I5" s="57"/>
    </row>
    <row r="6" spans="1:9" ht="15" x14ac:dyDescent="0.3">
      <c r="A6" s="53"/>
      <c r="B6" s="53"/>
      <c r="C6" s="53"/>
      <c r="D6" s="53"/>
      <c r="E6" s="53"/>
      <c r="F6" s="53"/>
      <c r="G6" s="52"/>
      <c r="H6" s="52"/>
      <c r="I6" s="52"/>
    </row>
    <row r="7" spans="1:9" ht="15" x14ac:dyDescent="0.2">
      <c r="A7" s="225"/>
      <c r="B7" s="225"/>
      <c r="C7" s="225"/>
      <c r="D7" s="225"/>
      <c r="E7" s="225"/>
      <c r="F7" s="225"/>
      <c r="G7" s="54"/>
      <c r="H7" s="54"/>
      <c r="I7" s="314"/>
    </row>
    <row r="8" spans="1:9" ht="45" x14ac:dyDescent="0.2">
      <c r="A8" s="313" t="s">
        <v>64</v>
      </c>
      <c r="B8" s="55" t="s">
        <v>326</v>
      </c>
      <c r="C8" s="66" t="s">
        <v>327</v>
      </c>
      <c r="D8" s="66" t="s">
        <v>227</v>
      </c>
      <c r="E8" s="66" t="s">
        <v>330</v>
      </c>
      <c r="F8" s="66" t="s">
        <v>329</v>
      </c>
      <c r="G8" s="66" t="s">
        <v>371</v>
      </c>
      <c r="H8" s="55" t="s">
        <v>10</v>
      </c>
      <c r="I8" s="55" t="s">
        <v>9</v>
      </c>
    </row>
    <row r="9" spans="1:9" ht="15" x14ac:dyDescent="0.3">
      <c r="A9" s="404">
        <v>1</v>
      </c>
      <c r="B9" s="63" t="s">
        <v>542</v>
      </c>
      <c r="C9" s="63" t="s">
        <v>543</v>
      </c>
      <c r="D9" s="74" t="s">
        <v>544</v>
      </c>
      <c r="E9" s="74" t="s">
        <v>1475</v>
      </c>
      <c r="F9" s="74" t="s">
        <v>1476</v>
      </c>
      <c r="G9" s="74">
        <v>4</v>
      </c>
      <c r="H9" s="4">
        <v>60</v>
      </c>
      <c r="I9" s="4">
        <v>60</v>
      </c>
    </row>
    <row r="10" spans="1:9" ht="15" x14ac:dyDescent="0.3">
      <c r="A10" s="404">
        <v>2</v>
      </c>
      <c r="B10" s="63" t="s">
        <v>542</v>
      </c>
      <c r="C10" s="63" t="s">
        <v>543</v>
      </c>
      <c r="D10" s="74" t="s">
        <v>544</v>
      </c>
      <c r="E10" s="74" t="s">
        <v>1475</v>
      </c>
      <c r="F10" s="74" t="s">
        <v>1477</v>
      </c>
      <c r="G10" s="74">
        <v>2</v>
      </c>
      <c r="H10" s="4">
        <v>30</v>
      </c>
      <c r="I10" s="4">
        <v>30</v>
      </c>
    </row>
    <row r="11" spans="1:9" ht="15" x14ac:dyDescent="0.2">
      <c r="A11" s="403"/>
      <c r="B11" s="63"/>
      <c r="C11" s="63"/>
      <c r="D11" s="63"/>
      <c r="E11" s="63"/>
      <c r="F11" s="63"/>
      <c r="G11" s="63"/>
      <c r="H11" s="4"/>
      <c r="I11" s="4"/>
    </row>
    <row r="12" spans="1:9" ht="15" x14ac:dyDescent="0.2">
      <c r="A12" s="403"/>
      <c r="B12" s="63"/>
      <c r="C12" s="63"/>
      <c r="D12" s="63"/>
      <c r="E12" s="63"/>
      <c r="F12" s="63"/>
      <c r="G12" s="63"/>
      <c r="H12" s="4"/>
      <c r="I12" s="4"/>
    </row>
    <row r="13" spans="1:9" ht="15" x14ac:dyDescent="0.3">
      <c r="A13" s="403"/>
      <c r="B13" s="75"/>
      <c r="C13" s="75"/>
      <c r="D13" s="75"/>
      <c r="E13" s="75"/>
      <c r="F13" s="75"/>
      <c r="G13" s="75" t="s">
        <v>325</v>
      </c>
      <c r="H13" s="62">
        <f>SUM(H9:H12)</f>
        <v>90</v>
      </c>
      <c r="I13" s="62">
        <f>SUM(I9:I12)</f>
        <v>90</v>
      </c>
    </row>
    <row r="14" spans="1:9" ht="15" x14ac:dyDescent="0.3">
      <c r="A14" s="37"/>
      <c r="B14" s="37"/>
      <c r="C14" s="37"/>
      <c r="D14" s="37"/>
      <c r="E14" s="37"/>
      <c r="F14" s="37"/>
      <c r="G14" s="2"/>
      <c r="H14" s="2"/>
    </row>
    <row r="15" spans="1:9" ht="15" x14ac:dyDescent="0.3">
      <c r="A15" s="165" t="s">
        <v>442</v>
      </c>
      <c r="B15" s="37"/>
      <c r="C15" s="37"/>
      <c r="D15" s="37"/>
      <c r="E15" s="37"/>
      <c r="F15" s="37"/>
      <c r="G15" s="2"/>
      <c r="H15" s="2"/>
    </row>
    <row r="16" spans="1:9" ht="15" x14ac:dyDescent="0.3">
      <c r="A16" s="165"/>
      <c r="B16" s="37"/>
      <c r="C16" s="37"/>
      <c r="D16" s="37"/>
      <c r="E16" s="37"/>
      <c r="F16" s="37"/>
      <c r="G16" s="2"/>
      <c r="H16" s="2"/>
    </row>
    <row r="17" spans="1:8" ht="15" x14ac:dyDescent="0.3">
      <c r="A17" s="165"/>
      <c r="B17" s="2"/>
      <c r="C17" s="2"/>
      <c r="D17" s="2"/>
      <c r="E17" s="2"/>
      <c r="F17" s="2"/>
      <c r="G17" s="2"/>
      <c r="H17" s="2"/>
    </row>
    <row r="18" spans="1:8" ht="15" x14ac:dyDescent="0.3">
      <c r="A18" s="165"/>
      <c r="B18" s="2"/>
      <c r="C18" s="2"/>
      <c r="D18" s="2"/>
      <c r="E18" s="2"/>
      <c r="F18" s="2"/>
      <c r="G18" s="2"/>
      <c r="H18" s="2"/>
    </row>
    <row r="19" spans="1:8" x14ac:dyDescent="0.2">
      <c r="A19" s="23"/>
      <c r="B19" s="23"/>
      <c r="C19" s="23"/>
      <c r="D19" s="23"/>
      <c r="E19" s="23"/>
      <c r="F19" s="23"/>
      <c r="G19" s="23"/>
      <c r="H19" s="23"/>
    </row>
    <row r="20" spans="1:8" ht="15" x14ac:dyDescent="0.3">
      <c r="A20" s="49" t="s">
        <v>107</v>
      </c>
      <c r="B20" s="2"/>
      <c r="C20" s="2"/>
      <c r="D20" s="2"/>
      <c r="E20" s="2"/>
      <c r="F20" s="2"/>
      <c r="G20" s="2"/>
      <c r="H20" s="2"/>
    </row>
    <row r="21" spans="1:8" ht="15" x14ac:dyDescent="0.3">
      <c r="A21" s="2"/>
      <c r="B21" s="2"/>
      <c r="C21" s="2"/>
      <c r="D21" s="2"/>
      <c r="E21" s="2"/>
      <c r="F21" s="2"/>
      <c r="G21" s="2"/>
      <c r="H21" s="2"/>
    </row>
    <row r="22" spans="1:8" ht="15" x14ac:dyDescent="0.3">
      <c r="A22" s="2"/>
      <c r="B22" s="2"/>
      <c r="C22" s="2"/>
      <c r="D22" s="2"/>
      <c r="E22" s="2"/>
      <c r="F22" s="2"/>
      <c r="G22" s="2"/>
      <c r="H22" s="12"/>
    </row>
    <row r="23" spans="1:8" ht="15" x14ac:dyDescent="0.3">
      <c r="A23" s="49"/>
      <c r="B23" s="49" t="s">
        <v>266</v>
      </c>
      <c r="C23" s="49"/>
      <c r="D23" s="49"/>
      <c r="E23" s="49"/>
      <c r="F23" s="49"/>
      <c r="G23" s="2"/>
      <c r="H23" s="12"/>
    </row>
    <row r="24" spans="1:8" ht="15" x14ac:dyDescent="0.3">
      <c r="A24" s="2"/>
      <c r="B24" s="2" t="s">
        <v>265</v>
      </c>
      <c r="C24" s="2"/>
      <c r="D24" s="2"/>
      <c r="E24" s="2"/>
      <c r="F24" s="2"/>
      <c r="G24" s="2"/>
      <c r="H24" s="12"/>
    </row>
    <row r="25" spans="1:8" x14ac:dyDescent="0.2">
      <c r="A25" s="46"/>
      <c r="B25" s="46" t="s">
        <v>139</v>
      </c>
      <c r="C25" s="46"/>
      <c r="D25" s="46"/>
      <c r="E25" s="46"/>
      <c r="F25" s="46"/>
    </row>
  </sheetData>
  <mergeCells count="2">
    <mergeCell ref="G1:H1"/>
    <mergeCell ref="G2:H2"/>
  </mergeCells>
  <printOptions gridLines="1"/>
  <pageMargins left="0.25" right="0.25" top="0.75" bottom="0.75" header="0.3" footer="0.3"/>
  <pageSetup scale="84" fitToHeight="0" orientation="portrait" r:id="rId1"/>
  <ignoredErrors>
    <ignoredError sqref="D9:D10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SheetLayoutView="80" workbookViewId="0">
      <selection activeCell="D14" sqref="D14"/>
    </sheetView>
  </sheetViews>
  <sheetFormatPr defaultRowHeight="12.75" x14ac:dyDescent="0.2"/>
  <cols>
    <col min="1" max="1" width="5.42578125" style="149" customWidth="1"/>
    <col min="2" max="2" width="13.140625" style="149" customWidth="1"/>
    <col min="3" max="3" width="15.140625" style="149" customWidth="1"/>
    <col min="4" max="4" width="18" style="149" customWidth="1"/>
    <col min="5" max="5" width="20.5703125" style="149" customWidth="1"/>
    <col min="6" max="6" width="21.28515625" style="149" customWidth="1"/>
    <col min="7" max="7" width="15.140625" style="149" customWidth="1"/>
    <col min="8" max="8" width="15.5703125" style="149" customWidth="1"/>
    <col min="9" max="9" width="13.42578125" style="149" customWidth="1"/>
    <col min="10" max="10" width="0" style="149" hidden="1" customWidth="1"/>
    <col min="11" max="16384" width="9.140625" style="149"/>
  </cols>
  <sheetData>
    <row r="1" spans="1:10" ht="15" x14ac:dyDescent="0.3">
      <c r="A1" s="50" t="s">
        <v>443</v>
      </c>
      <c r="B1" s="50"/>
      <c r="C1" s="53"/>
      <c r="D1" s="53"/>
      <c r="E1" s="53"/>
      <c r="F1" s="53"/>
      <c r="G1" s="486" t="s">
        <v>109</v>
      </c>
      <c r="H1" s="486"/>
    </row>
    <row r="2" spans="1:10" ht="15" x14ac:dyDescent="0.3">
      <c r="A2" s="52" t="s">
        <v>140</v>
      </c>
      <c r="B2" s="50"/>
      <c r="C2" s="53"/>
      <c r="D2" s="53"/>
      <c r="E2" s="53"/>
      <c r="F2" s="53"/>
      <c r="G2" s="484" t="str">
        <f>'ფორმა N1'!L2</f>
        <v>01/01/2019-12/31/2019</v>
      </c>
      <c r="H2" s="484"/>
    </row>
    <row r="3" spans="1:10" ht="15" x14ac:dyDescent="0.3">
      <c r="A3" s="52"/>
      <c r="B3" s="52"/>
      <c r="C3" s="52"/>
      <c r="D3" s="52"/>
      <c r="E3" s="52"/>
      <c r="F3" s="52"/>
      <c r="G3" s="226"/>
      <c r="H3" s="226"/>
    </row>
    <row r="4" spans="1:10" ht="15" x14ac:dyDescent="0.3">
      <c r="A4" s="53" t="s">
        <v>269</v>
      </c>
      <c r="B4" s="53"/>
      <c r="C4" s="53"/>
      <c r="D4" s="53"/>
      <c r="E4" s="53"/>
      <c r="F4" s="53"/>
      <c r="G4" s="52"/>
      <c r="H4" s="52"/>
    </row>
    <row r="5" spans="1:10" ht="15" x14ac:dyDescent="0.3">
      <c r="A5" s="381" t="str">
        <f>'ფორმა N1'!A5</f>
        <v>მპგ „საქართველოს ქრისტიან-კონსერვატიული პარტია“</v>
      </c>
      <c r="B5" s="56"/>
      <c r="C5" s="56"/>
      <c r="D5" s="56"/>
      <c r="E5" s="56"/>
      <c r="F5" s="56"/>
      <c r="G5" s="57"/>
      <c r="H5" s="57"/>
    </row>
    <row r="6" spans="1:10" ht="15" x14ac:dyDescent="0.3">
      <c r="A6" s="53"/>
      <c r="B6" s="53"/>
      <c r="C6" s="53"/>
      <c r="D6" s="53"/>
      <c r="E6" s="53"/>
      <c r="F6" s="53"/>
      <c r="G6" s="52"/>
      <c r="H6" s="52"/>
    </row>
    <row r="7" spans="1:10" ht="15" x14ac:dyDescent="0.2">
      <c r="A7" s="225"/>
      <c r="B7" s="225"/>
      <c r="C7" s="225"/>
      <c r="D7" s="225"/>
      <c r="E7" s="225"/>
      <c r="F7" s="225"/>
      <c r="G7" s="54"/>
      <c r="H7" s="54"/>
    </row>
    <row r="8" spans="1:10" ht="30" x14ac:dyDescent="0.2">
      <c r="A8" s="66" t="s">
        <v>64</v>
      </c>
      <c r="B8" s="66" t="s">
        <v>326</v>
      </c>
      <c r="C8" s="66" t="s">
        <v>327</v>
      </c>
      <c r="D8" s="66" t="s">
        <v>227</v>
      </c>
      <c r="E8" s="66" t="s">
        <v>335</v>
      </c>
      <c r="F8" s="66" t="s">
        <v>328</v>
      </c>
      <c r="G8" s="55" t="s">
        <v>10</v>
      </c>
      <c r="H8" s="55" t="s">
        <v>9</v>
      </c>
      <c r="J8" s="180" t="s">
        <v>334</v>
      </c>
    </row>
    <row r="9" spans="1:10" ht="15" x14ac:dyDescent="0.2">
      <c r="A9" s="74"/>
      <c r="B9" s="74"/>
      <c r="C9" s="74"/>
      <c r="D9" s="74"/>
      <c r="E9" s="74"/>
      <c r="F9" s="74"/>
      <c r="G9" s="4"/>
      <c r="H9" s="4"/>
      <c r="J9" s="180" t="s">
        <v>0</v>
      </c>
    </row>
    <row r="10" spans="1:10" ht="15" x14ac:dyDescent="0.2">
      <c r="A10" s="74"/>
      <c r="B10" s="74"/>
      <c r="C10" s="74"/>
      <c r="D10" s="74"/>
      <c r="E10" s="74"/>
      <c r="F10" s="74"/>
      <c r="G10" s="4"/>
      <c r="H10" s="4"/>
    </row>
    <row r="11" spans="1:10" ht="15" x14ac:dyDescent="0.2">
      <c r="A11" s="63"/>
      <c r="B11" s="63"/>
      <c r="C11" s="63"/>
      <c r="D11" s="63"/>
      <c r="E11" s="63"/>
      <c r="F11" s="63"/>
      <c r="G11" s="4"/>
      <c r="H11" s="4"/>
    </row>
    <row r="12" spans="1:10" ht="15" x14ac:dyDescent="0.2">
      <c r="A12" s="63"/>
      <c r="B12" s="63"/>
      <c r="C12" s="63"/>
      <c r="D12" s="63"/>
      <c r="E12" s="63"/>
      <c r="F12" s="63"/>
      <c r="G12" s="4"/>
      <c r="H12" s="4"/>
    </row>
    <row r="13" spans="1:10" ht="15" x14ac:dyDescent="0.3">
      <c r="A13" s="63"/>
      <c r="B13" s="75"/>
      <c r="C13" s="75"/>
      <c r="D13" s="75"/>
      <c r="E13" s="75"/>
      <c r="F13" s="75" t="s">
        <v>333</v>
      </c>
      <c r="G13" s="62">
        <f>SUM(G9:G12)</f>
        <v>0</v>
      </c>
      <c r="H13" s="62">
        <f>SUM(H9:H12)</f>
        <v>0</v>
      </c>
    </row>
    <row r="14" spans="1:10" ht="15" x14ac:dyDescent="0.3">
      <c r="A14" s="178"/>
      <c r="B14" s="178"/>
      <c r="C14" s="178"/>
      <c r="D14" s="178"/>
      <c r="E14" s="178"/>
      <c r="F14" s="178"/>
      <c r="G14" s="178"/>
      <c r="H14" s="148"/>
      <c r="I14" s="148"/>
    </row>
    <row r="15" spans="1:10" ht="15" x14ac:dyDescent="0.3">
      <c r="A15" s="179" t="s">
        <v>444</v>
      </c>
      <c r="B15" s="179"/>
      <c r="C15" s="178"/>
      <c r="D15" s="178"/>
      <c r="E15" s="178"/>
      <c r="F15" s="178"/>
      <c r="G15" s="178"/>
      <c r="H15" s="148"/>
      <c r="I15" s="148"/>
    </row>
    <row r="16" spans="1:10" ht="15" x14ac:dyDescent="0.3">
      <c r="A16" s="179"/>
      <c r="B16" s="179"/>
      <c r="C16" s="178"/>
      <c r="D16" s="178"/>
      <c r="E16" s="178"/>
      <c r="F16" s="178"/>
      <c r="G16" s="178"/>
      <c r="H16" s="148"/>
      <c r="I16" s="148"/>
    </row>
    <row r="17" spans="1:9" ht="15" x14ac:dyDescent="0.3">
      <c r="A17" s="179"/>
      <c r="B17" s="179"/>
      <c r="C17" s="148"/>
      <c r="D17" s="148"/>
      <c r="E17" s="148"/>
      <c r="F17" s="148"/>
      <c r="G17" s="148"/>
      <c r="H17" s="148"/>
      <c r="I17" s="148"/>
    </row>
    <row r="18" spans="1:9" ht="15" x14ac:dyDescent="0.3">
      <c r="A18" s="179"/>
      <c r="B18" s="179"/>
      <c r="C18" s="148"/>
      <c r="D18" s="148"/>
      <c r="E18" s="148"/>
      <c r="F18" s="148"/>
      <c r="G18" s="148"/>
      <c r="H18" s="148"/>
      <c r="I18" s="148"/>
    </row>
    <row r="19" spans="1:9" x14ac:dyDescent="0.2">
      <c r="A19" s="175"/>
      <c r="B19" s="175"/>
      <c r="C19" s="175"/>
      <c r="D19" s="175"/>
      <c r="E19" s="175"/>
      <c r="F19" s="175"/>
      <c r="G19" s="175"/>
      <c r="H19" s="175"/>
      <c r="I19" s="175"/>
    </row>
    <row r="20" spans="1:9" ht="15" x14ac:dyDescent="0.3">
      <c r="A20" s="154" t="s">
        <v>107</v>
      </c>
      <c r="B20" s="154"/>
      <c r="C20" s="148"/>
      <c r="D20" s="148"/>
      <c r="E20" s="148"/>
      <c r="F20" s="148"/>
      <c r="G20" s="148"/>
      <c r="H20" s="148"/>
      <c r="I20" s="148"/>
    </row>
    <row r="21" spans="1:9" ht="15" x14ac:dyDescent="0.3">
      <c r="A21" s="148"/>
      <c r="B21" s="148"/>
      <c r="C21" s="148"/>
      <c r="D21" s="148"/>
      <c r="E21" s="148"/>
      <c r="F21" s="148"/>
      <c r="G21" s="148"/>
      <c r="H21" s="148"/>
      <c r="I21" s="148"/>
    </row>
    <row r="22" spans="1:9" ht="15" x14ac:dyDescent="0.3">
      <c r="A22" s="148"/>
      <c r="B22" s="148"/>
      <c r="C22" s="148"/>
      <c r="D22" s="148"/>
      <c r="E22" s="148"/>
      <c r="F22" s="148"/>
      <c r="G22" s="148"/>
      <c r="H22" s="148"/>
      <c r="I22" s="155"/>
    </row>
    <row r="23" spans="1:9" ht="15" x14ac:dyDescent="0.3">
      <c r="A23" s="154"/>
      <c r="B23" s="154"/>
      <c r="C23" s="154" t="s">
        <v>400</v>
      </c>
      <c r="D23" s="154"/>
      <c r="E23" s="178"/>
      <c r="F23" s="154"/>
      <c r="G23" s="154"/>
      <c r="H23" s="148"/>
      <c r="I23" s="155"/>
    </row>
    <row r="24" spans="1:9" ht="15" x14ac:dyDescent="0.3">
      <c r="A24" s="148"/>
      <c r="B24" s="148"/>
      <c r="C24" s="148" t="s">
        <v>265</v>
      </c>
      <c r="D24" s="148"/>
      <c r="E24" s="148"/>
      <c r="F24" s="148"/>
      <c r="G24" s="148"/>
      <c r="H24" s="148"/>
      <c r="I24" s="155"/>
    </row>
    <row r="25" spans="1:9" x14ac:dyDescent="0.2">
      <c r="A25" s="156"/>
      <c r="B25" s="156"/>
      <c r="C25" s="156" t="s">
        <v>139</v>
      </c>
      <c r="D25" s="156"/>
      <c r="E25" s="156"/>
      <c r="F25" s="156"/>
      <c r="G25" s="15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topLeftCell="A25" zoomScale="80" zoomScaleSheetLayoutView="80" workbookViewId="0">
      <selection activeCell="L2" sqref="L2:M2"/>
    </sheetView>
  </sheetViews>
  <sheetFormatPr defaultRowHeight="12.75" x14ac:dyDescent="0.2"/>
  <cols>
    <col min="1" max="1" width="5.42578125" style="149" customWidth="1"/>
    <col min="2" max="2" width="20.28515625" style="149" bestFit="1" customWidth="1"/>
    <col min="3" max="3" width="20.85546875" style="149" bestFit="1" customWidth="1"/>
    <col min="4" max="4" width="19.28515625" style="149" customWidth="1"/>
    <col min="5" max="5" width="16.85546875" style="149" customWidth="1"/>
    <col min="6" max="6" width="13.140625" style="149" customWidth="1"/>
    <col min="7" max="7" width="17" style="149" customWidth="1"/>
    <col min="8" max="8" width="13.7109375" style="149" customWidth="1"/>
    <col min="9" max="9" width="19.42578125" style="149" bestFit="1" customWidth="1"/>
    <col min="10" max="10" width="18.5703125" style="149" bestFit="1" customWidth="1"/>
    <col min="11" max="11" width="16.7109375" style="149" customWidth="1"/>
    <col min="12" max="12" width="17.7109375" style="149" customWidth="1"/>
    <col min="13" max="13" width="12.85546875" style="149" customWidth="1"/>
    <col min="14" max="16384" width="9.140625" style="149"/>
  </cols>
  <sheetData>
    <row r="1" spans="1:13" ht="15" x14ac:dyDescent="0.3">
      <c r="A1" s="491" t="s">
        <v>445</v>
      </c>
      <c r="B1" s="491"/>
      <c r="C1" s="491"/>
      <c r="D1" s="491"/>
      <c r="E1" s="491"/>
      <c r="F1" s="304"/>
      <c r="G1" s="53"/>
      <c r="H1" s="53"/>
      <c r="I1" s="53"/>
      <c r="J1" s="53"/>
      <c r="K1" s="226"/>
      <c r="L1" s="227"/>
      <c r="M1" s="227" t="s">
        <v>109</v>
      </c>
    </row>
    <row r="2" spans="1:13" ht="15" x14ac:dyDescent="0.3">
      <c r="A2" s="52" t="s">
        <v>140</v>
      </c>
      <c r="B2" s="52"/>
      <c r="C2" s="50"/>
      <c r="D2" s="53"/>
      <c r="E2" s="53"/>
      <c r="F2" s="53"/>
      <c r="G2" s="53"/>
      <c r="H2" s="53"/>
      <c r="I2" s="53"/>
      <c r="J2" s="53"/>
      <c r="K2" s="226"/>
      <c r="L2" s="484" t="str">
        <f>'ფორმა N1'!L2</f>
        <v>01/01/2019-12/31/2019</v>
      </c>
      <c r="M2" s="484"/>
    </row>
    <row r="3" spans="1:13" ht="15" x14ac:dyDescent="0.3">
      <c r="A3" s="52"/>
      <c r="B3" s="52"/>
      <c r="C3" s="52"/>
      <c r="D3" s="50"/>
      <c r="E3" s="50"/>
      <c r="F3" s="50"/>
      <c r="G3" s="50"/>
      <c r="H3" s="50"/>
      <c r="I3" s="50"/>
      <c r="J3" s="50"/>
      <c r="K3" s="226"/>
      <c r="L3" s="226"/>
      <c r="M3" s="226"/>
    </row>
    <row r="4" spans="1:13" ht="15" x14ac:dyDescent="0.3">
      <c r="A4" s="53" t="s">
        <v>269</v>
      </c>
      <c r="B4" s="53"/>
      <c r="C4" s="53"/>
      <c r="D4" s="53"/>
      <c r="E4" s="53"/>
      <c r="F4" s="53"/>
      <c r="G4" s="53"/>
      <c r="H4" s="53"/>
      <c r="I4" s="53"/>
      <c r="J4" s="53"/>
      <c r="K4" s="52"/>
      <c r="L4" s="52"/>
      <c r="M4" s="52"/>
    </row>
    <row r="5" spans="1:13" ht="15" x14ac:dyDescent="0.3">
      <c r="A5" s="381" t="str">
        <f>'ფორმა N1'!A5</f>
        <v>მპგ „საქართველოს ქრისტიან-კონსერვატიული პარტია“</v>
      </c>
      <c r="B5" s="56"/>
      <c r="C5" s="56"/>
      <c r="D5" s="56"/>
      <c r="E5" s="56"/>
      <c r="F5" s="56"/>
      <c r="G5" s="56"/>
      <c r="H5" s="56"/>
      <c r="I5" s="56"/>
      <c r="J5" s="56"/>
      <c r="K5" s="57"/>
      <c r="L5" s="57"/>
    </row>
    <row r="6" spans="1:13" ht="15" x14ac:dyDescent="0.3">
      <c r="A6" s="53"/>
      <c r="B6" s="53"/>
      <c r="C6" s="53"/>
      <c r="D6" s="53"/>
      <c r="E6" s="53"/>
      <c r="F6" s="53"/>
      <c r="G6" s="53"/>
      <c r="H6" s="53"/>
      <c r="I6" s="53"/>
      <c r="J6" s="53"/>
      <c r="K6" s="52"/>
      <c r="L6" s="52"/>
      <c r="M6" s="52"/>
    </row>
    <row r="7" spans="1:13" ht="15" x14ac:dyDescent="0.2">
      <c r="A7" s="225"/>
      <c r="B7" s="327"/>
      <c r="C7" s="225"/>
      <c r="D7" s="225"/>
      <c r="E7" s="225"/>
      <c r="F7" s="225"/>
      <c r="G7" s="225"/>
      <c r="H7" s="225"/>
      <c r="I7" s="225"/>
      <c r="J7" s="225"/>
      <c r="K7" s="54"/>
      <c r="L7" s="54"/>
      <c r="M7" s="54"/>
    </row>
    <row r="8" spans="1:13" ht="45" x14ac:dyDescent="0.2">
      <c r="A8" s="66" t="s">
        <v>64</v>
      </c>
      <c r="B8" s="66" t="s">
        <v>481</v>
      </c>
      <c r="C8" s="66" t="s">
        <v>446</v>
      </c>
      <c r="D8" s="66" t="s">
        <v>447</v>
      </c>
      <c r="E8" s="66" t="s">
        <v>448</v>
      </c>
      <c r="F8" s="66" t="s">
        <v>449</v>
      </c>
      <c r="G8" s="66" t="s">
        <v>450</v>
      </c>
      <c r="H8" s="66" t="s">
        <v>451</v>
      </c>
      <c r="I8" s="66" t="s">
        <v>452</v>
      </c>
      <c r="J8" s="66" t="s">
        <v>453</v>
      </c>
      <c r="K8" s="66" t="s">
        <v>454</v>
      </c>
      <c r="L8" s="66" t="s">
        <v>455</v>
      </c>
      <c r="M8" s="66" t="s">
        <v>311</v>
      </c>
    </row>
    <row r="9" spans="1:13" ht="15" x14ac:dyDescent="0.2">
      <c r="A9" s="74">
        <v>1</v>
      </c>
      <c r="B9" s="334"/>
      <c r="C9" s="305"/>
      <c r="D9" s="74"/>
      <c r="E9" s="74"/>
      <c r="F9" s="74"/>
      <c r="G9" s="74"/>
      <c r="H9" s="74"/>
      <c r="I9" s="74"/>
      <c r="J9" s="74"/>
      <c r="K9" s="4"/>
      <c r="L9" s="4"/>
      <c r="M9" s="74"/>
    </row>
    <row r="10" spans="1:13" ht="15" x14ac:dyDescent="0.2">
      <c r="A10" s="74">
        <v>2</v>
      </c>
      <c r="B10" s="334"/>
      <c r="C10" s="305"/>
      <c r="D10" s="74"/>
      <c r="E10" s="74"/>
      <c r="F10" s="74"/>
      <c r="G10" s="74"/>
      <c r="H10" s="74"/>
      <c r="I10" s="74"/>
      <c r="J10" s="74"/>
      <c r="K10" s="4"/>
      <c r="L10" s="4"/>
      <c r="M10" s="74"/>
    </row>
    <row r="11" spans="1:13" ht="15" x14ac:dyDescent="0.2">
      <c r="A11" s="74">
        <v>3</v>
      </c>
      <c r="B11" s="334"/>
      <c r="C11" s="305"/>
      <c r="D11" s="63"/>
      <c r="E11" s="63"/>
      <c r="F11" s="63"/>
      <c r="G11" s="63"/>
      <c r="H11" s="63"/>
      <c r="I11" s="63"/>
      <c r="J11" s="63"/>
      <c r="K11" s="4"/>
      <c r="L11" s="4"/>
      <c r="M11" s="63"/>
    </row>
    <row r="12" spans="1:13" ht="15" x14ac:dyDescent="0.2">
      <c r="A12" s="74">
        <v>4</v>
      </c>
      <c r="B12" s="334"/>
      <c r="C12" s="305"/>
      <c r="D12" s="63"/>
      <c r="E12" s="63"/>
      <c r="F12" s="63"/>
      <c r="G12" s="63"/>
      <c r="H12" s="63"/>
      <c r="I12" s="63"/>
      <c r="J12" s="63"/>
      <c r="K12" s="4"/>
      <c r="L12" s="4"/>
      <c r="M12" s="63"/>
    </row>
    <row r="13" spans="1:13" ht="15" x14ac:dyDescent="0.2">
      <c r="A13" s="74">
        <v>5</v>
      </c>
      <c r="B13" s="334"/>
      <c r="C13" s="305"/>
      <c r="D13" s="63"/>
      <c r="E13" s="63"/>
      <c r="F13" s="63"/>
      <c r="G13" s="63"/>
      <c r="H13" s="63"/>
      <c r="I13" s="63"/>
      <c r="J13" s="63"/>
      <c r="K13" s="4"/>
      <c r="L13" s="4"/>
      <c r="M13" s="63"/>
    </row>
    <row r="14" spans="1:13" ht="15" x14ac:dyDescent="0.2">
      <c r="A14" s="74">
        <v>6</v>
      </c>
      <c r="B14" s="334"/>
      <c r="C14" s="305"/>
      <c r="D14" s="63"/>
      <c r="E14" s="63"/>
      <c r="F14" s="63"/>
      <c r="G14" s="63"/>
      <c r="H14" s="63"/>
      <c r="I14" s="63"/>
      <c r="J14" s="63"/>
      <c r="K14" s="4"/>
      <c r="L14" s="4"/>
      <c r="M14" s="63"/>
    </row>
    <row r="15" spans="1:13" ht="15" x14ac:dyDescent="0.2">
      <c r="A15" s="74">
        <v>7</v>
      </c>
      <c r="B15" s="334"/>
      <c r="C15" s="305"/>
      <c r="D15" s="63"/>
      <c r="E15" s="63"/>
      <c r="F15" s="63"/>
      <c r="G15" s="63"/>
      <c r="H15" s="63"/>
      <c r="I15" s="63"/>
      <c r="J15" s="63"/>
      <c r="K15" s="4"/>
      <c r="L15" s="4"/>
      <c r="M15" s="63"/>
    </row>
    <row r="16" spans="1:13" ht="15" x14ac:dyDescent="0.2">
      <c r="A16" s="74">
        <v>8</v>
      </c>
      <c r="B16" s="334"/>
      <c r="C16" s="305"/>
      <c r="D16" s="63"/>
      <c r="E16" s="63"/>
      <c r="F16" s="63"/>
      <c r="G16" s="63"/>
      <c r="H16" s="63"/>
      <c r="I16" s="63"/>
      <c r="J16" s="63"/>
      <c r="K16" s="4"/>
      <c r="L16" s="4"/>
      <c r="M16" s="63"/>
    </row>
    <row r="17" spans="1:13" ht="15" x14ac:dyDescent="0.2">
      <c r="A17" s="74">
        <v>9</v>
      </c>
      <c r="B17" s="334"/>
      <c r="C17" s="305"/>
      <c r="D17" s="63"/>
      <c r="E17" s="63"/>
      <c r="F17" s="63"/>
      <c r="G17" s="63"/>
      <c r="H17" s="63"/>
      <c r="I17" s="63"/>
      <c r="J17" s="63"/>
      <c r="K17" s="4"/>
      <c r="L17" s="4"/>
      <c r="M17" s="63"/>
    </row>
    <row r="18" spans="1:13" ht="15" x14ac:dyDescent="0.2">
      <c r="A18" s="74">
        <v>10</v>
      </c>
      <c r="B18" s="334"/>
      <c r="C18" s="305"/>
      <c r="D18" s="63"/>
      <c r="E18" s="63"/>
      <c r="F18" s="63"/>
      <c r="G18" s="63"/>
      <c r="H18" s="63"/>
      <c r="I18" s="63"/>
      <c r="J18" s="63"/>
      <c r="K18" s="4"/>
      <c r="L18" s="4"/>
      <c r="M18" s="63"/>
    </row>
    <row r="19" spans="1:13" ht="15" x14ac:dyDescent="0.2">
      <c r="A19" s="74">
        <v>11</v>
      </c>
      <c r="B19" s="334"/>
      <c r="C19" s="305"/>
      <c r="D19" s="63"/>
      <c r="E19" s="63"/>
      <c r="F19" s="63"/>
      <c r="G19" s="63"/>
      <c r="H19" s="63"/>
      <c r="I19" s="63"/>
      <c r="J19" s="63"/>
      <c r="K19" s="4"/>
      <c r="L19" s="4"/>
      <c r="M19" s="63"/>
    </row>
    <row r="20" spans="1:13" ht="15" x14ac:dyDescent="0.2">
      <c r="A20" s="74">
        <v>12</v>
      </c>
      <c r="B20" s="334"/>
      <c r="C20" s="305"/>
      <c r="D20" s="63"/>
      <c r="E20" s="63"/>
      <c r="F20" s="63"/>
      <c r="G20" s="63"/>
      <c r="H20" s="63"/>
      <c r="I20" s="63"/>
      <c r="J20" s="63"/>
      <c r="K20" s="4"/>
      <c r="L20" s="4"/>
      <c r="M20" s="63"/>
    </row>
    <row r="21" spans="1:13" ht="15" x14ac:dyDescent="0.2">
      <c r="A21" s="74">
        <v>13</v>
      </c>
      <c r="B21" s="334"/>
      <c r="C21" s="305"/>
      <c r="D21" s="63"/>
      <c r="E21" s="63"/>
      <c r="F21" s="63"/>
      <c r="G21" s="63"/>
      <c r="H21" s="63"/>
      <c r="I21" s="63"/>
      <c r="J21" s="63"/>
      <c r="K21" s="4"/>
      <c r="L21" s="4"/>
      <c r="M21" s="63"/>
    </row>
    <row r="22" spans="1:13" ht="15" x14ac:dyDescent="0.2">
      <c r="A22" s="74">
        <v>14</v>
      </c>
      <c r="B22" s="334"/>
      <c r="C22" s="305"/>
      <c r="D22" s="63"/>
      <c r="E22" s="63"/>
      <c r="F22" s="63"/>
      <c r="G22" s="63"/>
      <c r="H22" s="63"/>
      <c r="I22" s="63"/>
      <c r="J22" s="63"/>
      <c r="K22" s="4"/>
      <c r="L22" s="4"/>
      <c r="M22" s="63"/>
    </row>
    <row r="23" spans="1:13" ht="15" x14ac:dyDescent="0.2">
      <c r="A23" s="74">
        <v>15</v>
      </c>
      <c r="B23" s="334"/>
      <c r="C23" s="305"/>
      <c r="D23" s="63"/>
      <c r="E23" s="63"/>
      <c r="F23" s="63"/>
      <c r="G23" s="63"/>
      <c r="H23" s="63"/>
      <c r="I23" s="63"/>
      <c r="J23" s="63"/>
      <c r="K23" s="4"/>
      <c r="L23" s="4"/>
      <c r="M23" s="63"/>
    </row>
    <row r="24" spans="1:13" ht="15" x14ac:dyDescent="0.2">
      <c r="A24" s="74">
        <v>16</v>
      </c>
      <c r="B24" s="334"/>
      <c r="C24" s="305"/>
      <c r="D24" s="63"/>
      <c r="E24" s="63"/>
      <c r="F24" s="63"/>
      <c r="G24" s="63"/>
      <c r="H24" s="63"/>
      <c r="I24" s="63"/>
      <c r="J24" s="63"/>
      <c r="K24" s="4"/>
      <c r="L24" s="4"/>
      <c r="M24" s="63"/>
    </row>
    <row r="25" spans="1:13" ht="15" x14ac:dyDescent="0.2">
      <c r="A25" s="74">
        <v>17</v>
      </c>
      <c r="B25" s="334"/>
      <c r="C25" s="305"/>
      <c r="D25" s="63"/>
      <c r="E25" s="63"/>
      <c r="F25" s="63"/>
      <c r="G25" s="63"/>
      <c r="H25" s="63"/>
      <c r="I25" s="63"/>
      <c r="J25" s="63"/>
      <c r="K25" s="4"/>
      <c r="L25" s="4"/>
      <c r="M25" s="63"/>
    </row>
    <row r="26" spans="1:13" ht="15" x14ac:dyDescent="0.2">
      <c r="A26" s="74">
        <v>18</v>
      </c>
      <c r="B26" s="334"/>
      <c r="C26" s="305"/>
      <c r="D26" s="63"/>
      <c r="E26" s="63"/>
      <c r="F26" s="63"/>
      <c r="G26" s="63"/>
      <c r="H26" s="63"/>
      <c r="I26" s="63"/>
      <c r="J26" s="63"/>
      <c r="K26" s="4"/>
      <c r="L26" s="4"/>
      <c r="M26" s="63"/>
    </row>
    <row r="27" spans="1:13" ht="15" x14ac:dyDescent="0.2">
      <c r="A27" s="74">
        <v>19</v>
      </c>
      <c r="B27" s="334"/>
      <c r="C27" s="305"/>
      <c r="D27" s="63"/>
      <c r="E27" s="63"/>
      <c r="F27" s="63"/>
      <c r="G27" s="63"/>
      <c r="H27" s="63"/>
      <c r="I27" s="63"/>
      <c r="J27" s="63"/>
      <c r="K27" s="4"/>
      <c r="L27" s="4"/>
      <c r="M27" s="63"/>
    </row>
    <row r="28" spans="1:13" ht="15" x14ac:dyDescent="0.2">
      <c r="A28" s="74">
        <v>20</v>
      </c>
      <c r="B28" s="334"/>
      <c r="C28" s="305"/>
      <c r="D28" s="63"/>
      <c r="E28" s="63"/>
      <c r="F28" s="63"/>
      <c r="G28" s="63"/>
      <c r="H28" s="63"/>
      <c r="I28" s="63"/>
      <c r="J28" s="63"/>
      <c r="K28" s="4"/>
      <c r="L28" s="4"/>
      <c r="M28" s="63"/>
    </row>
    <row r="29" spans="1:13" ht="15" x14ac:dyDescent="0.2">
      <c r="A29" s="74">
        <v>21</v>
      </c>
      <c r="B29" s="334"/>
      <c r="C29" s="305"/>
      <c r="D29" s="63"/>
      <c r="E29" s="63"/>
      <c r="F29" s="63"/>
      <c r="G29" s="63"/>
      <c r="H29" s="63"/>
      <c r="I29" s="63"/>
      <c r="J29" s="63"/>
      <c r="K29" s="4"/>
      <c r="L29" s="4"/>
      <c r="M29" s="63"/>
    </row>
    <row r="30" spans="1:13" ht="15" x14ac:dyDescent="0.2">
      <c r="A30" s="74">
        <v>22</v>
      </c>
      <c r="B30" s="334"/>
      <c r="C30" s="305"/>
      <c r="D30" s="63"/>
      <c r="E30" s="63"/>
      <c r="F30" s="63"/>
      <c r="G30" s="63"/>
      <c r="H30" s="63"/>
      <c r="I30" s="63"/>
      <c r="J30" s="63"/>
      <c r="K30" s="4"/>
      <c r="L30" s="4"/>
      <c r="M30" s="63"/>
    </row>
    <row r="31" spans="1:13" ht="15" x14ac:dyDescent="0.2">
      <c r="A31" s="74">
        <v>23</v>
      </c>
      <c r="B31" s="334"/>
      <c r="C31" s="305"/>
      <c r="D31" s="63"/>
      <c r="E31" s="63"/>
      <c r="F31" s="63"/>
      <c r="G31" s="63"/>
      <c r="H31" s="63"/>
      <c r="I31" s="63"/>
      <c r="J31" s="63"/>
      <c r="K31" s="4"/>
      <c r="L31" s="4"/>
      <c r="M31" s="63"/>
    </row>
    <row r="32" spans="1:13" ht="15" x14ac:dyDescent="0.2">
      <c r="A32" s="74">
        <v>24</v>
      </c>
      <c r="B32" s="334"/>
      <c r="C32" s="305"/>
      <c r="D32" s="63"/>
      <c r="E32" s="63"/>
      <c r="F32" s="63"/>
      <c r="G32" s="63"/>
      <c r="H32" s="63"/>
      <c r="I32" s="63"/>
      <c r="J32" s="63"/>
      <c r="K32" s="4"/>
      <c r="L32" s="4"/>
      <c r="M32" s="63"/>
    </row>
    <row r="33" spans="1:13" ht="15" x14ac:dyDescent="0.2">
      <c r="A33" s="63" t="s">
        <v>271</v>
      </c>
      <c r="B33" s="335"/>
      <c r="C33" s="305"/>
      <c r="D33" s="63"/>
      <c r="E33" s="63"/>
      <c r="F33" s="63"/>
      <c r="G33" s="63"/>
      <c r="H33" s="63"/>
      <c r="I33" s="63"/>
      <c r="J33" s="63"/>
      <c r="K33" s="4"/>
      <c r="L33" s="4"/>
      <c r="M33" s="63"/>
    </row>
    <row r="34" spans="1:13" ht="15" x14ac:dyDescent="0.3">
      <c r="A34" s="63"/>
      <c r="B34" s="335"/>
      <c r="C34" s="305"/>
      <c r="D34" s="75"/>
      <c r="E34" s="75"/>
      <c r="F34" s="75"/>
      <c r="G34" s="75"/>
      <c r="H34" s="63"/>
      <c r="I34" s="63"/>
      <c r="J34" s="63"/>
      <c r="K34" s="63" t="s">
        <v>456</v>
      </c>
      <c r="L34" s="62">
        <f>SUM(L9:L33)</f>
        <v>0</v>
      </c>
      <c r="M34" s="63"/>
    </row>
    <row r="35" spans="1:13" ht="15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48"/>
    </row>
    <row r="36" spans="1:13" ht="15" x14ac:dyDescent="0.3">
      <c r="A36" s="179" t="s">
        <v>457</v>
      </c>
      <c r="B36" s="179"/>
      <c r="C36" s="179"/>
      <c r="D36" s="178"/>
      <c r="E36" s="178"/>
      <c r="F36" s="178"/>
      <c r="G36" s="178"/>
      <c r="H36" s="178"/>
      <c r="I36" s="178"/>
      <c r="J36" s="178"/>
      <c r="K36" s="178"/>
      <c r="L36" s="148"/>
    </row>
    <row r="37" spans="1:13" ht="15" x14ac:dyDescent="0.3">
      <c r="A37" s="179" t="s">
        <v>458</v>
      </c>
      <c r="B37" s="179"/>
      <c r="C37" s="179"/>
      <c r="D37" s="178"/>
      <c r="E37" s="178"/>
      <c r="F37" s="178"/>
      <c r="G37" s="178"/>
      <c r="H37" s="178"/>
      <c r="I37" s="178"/>
      <c r="J37" s="178"/>
      <c r="K37" s="178"/>
      <c r="L37" s="148"/>
    </row>
    <row r="38" spans="1:13" ht="15" x14ac:dyDescent="0.3">
      <c r="A38" s="165" t="s">
        <v>459</v>
      </c>
      <c r="B38" s="165"/>
      <c r="C38" s="179"/>
      <c r="D38" s="148"/>
      <c r="E38" s="148"/>
      <c r="F38" s="148"/>
      <c r="G38" s="148"/>
      <c r="H38" s="148"/>
      <c r="I38" s="148"/>
      <c r="J38" s="148"/>
      <c r="K38" s="148"/>
      <c r="L38" s="148"/>
    </row>
    <row r="39" spans="1:13" ht="15" x14ac:dyDescent="0.3">
      <c r="A39" s="165" t="s">
        <v>460</v>
      </c>
      <c r="B39" s="165"/>
      <c r="C39" s="179"/>
      <c r="D39" s="148"/>
      <c r="E39" s="148"/>
      <c r="F39" s="148"/>
      <c r="G39" s="148"/>
      <c r="H39" s="148"/>
      <c r="I39" s="148"/>
      <c r="J39" s="148"/>
      <c r="K39" s="148"/>
      <c r="L39" s="148"/>
    </row>
    <row r="40" spans="1:13" ht="15" customHeight="1" x14ac:dyDescent="0.2">
      <c r="A40" s="496" t="s">
        <v>477</v>
      </c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</row>
    <row r="41" spans="1:13" ht="15" customHeight="1" x14ac:dyDescent="0.2">
      <c r="A41" s="496"/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</row>
    <row r="42" spans="1:13" ht="12.75" customHeight="1" x14ac:dyDescent="0.2">
      <c r="A42" s="325"/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</row>
    <row r="43" spans="1:13" ht="15" x14ac:dyDescent="0.3">
      <c r="A43" s="492" t="s">
        <v>107</v>
      </c>
      <c r="B43" s="492"/>
      <c r="C43" s="492"/>
      <c r="D43" s="306"/>
      <c r="E43" s="307"/>
      <c r="F43" s="307"/>
      <c r="G43" s="306"/>
      <c r="H43" s="306"/>
      <c r="I43" s="306"/>
      <c r="J43" s="306"/>
      <c r="K43" s="306"/>
      <c r="L43" s="148"/>
    </row>
    <row r="44" spans="1:13" ht="15" x14ac:dyDescent="0.3">
      <c r="A44" s="306"/>
      <c r="B44" s="306"/>
      <c r="C44" s="307"/>
      <c r="D44" s="306"/>
      <c r="E44" s="307"/>
      <c r="F44" s="307"/>
      <c r="G44" s="306"/>
      <c r="H44" s="306"/>
      <c r="I44" s="306"/>
      <c r="J44" s="306"/>
      <c r="K44" s="308"/>
      <c r="L44" s="148"/>
    </row>
    <row r="45" spans="1:13" ht="15" customHeight="1" x14ac:dyDescent="0.3">
      <c r="A45" s="306"/>
      <c r="B45" s="306"/>
      <c r="C45" s="307"/>
      <c r="D45" s="493" t="s">
        <v>263</v>
      </c>
      <c r="E45" s="493"/>
      <c r="F45" s="309"/>
      <c r="G45" s="310"/>
      <c r="H45" s="494" t="s">
        <v>461</v>
      </c>
      <c r="I45" s="494"/>
      <c r="J45" s="494"/>
      <c r="K45" s="311"/>
      <c r="L45" s="148"/>
    </row>
    <row r="46" spans="1:13" ht="15" x14ac:dyDescent="0.3">
      <c r="A46" s="306"/>
      <c r="B46" s="306"/>
      <c r="C46" s="307"/>
      <c r="D46" s="306"/>
      <c r="E46" s="307"/>
      <c r="F46" s="307"/>
      <c r="G46" s="306"/>
      <c r="H46" s="495"/>
      <c r="I46" s="495"/>
      <c r="J46" s="495"/>
      <c r="K46" s="311"/>
      <c r="L46" s="148"/>
    </row>
    <row r="47" spans="1:13" ht="15" x14ac:dyDescent="0.3">
      <c r="A47" s="306"/>
      <c r="B47" s="306"/>
      <c r="C47" s="307"/>
      <c r="D47" s="490" t="s">
        <v>139</v>
      </c>
      <c r="E47" s="490"/>
      <c r="F47" s="309"/>
      <c r="G47" s="310"/>
      <c r="H47" s="306"/>
      <c r="I47" s="306"/>
      <c r="J47" s="306"/>
      <c r="K47" s="306"/>
      <c r="L47" s="148"/>
    </row>
  </sheetData>
  <mergeCells count="7">
    <mergeCell ref="D47:E47"/>
    <mergeCell ref="A1:E1"/>
    <mergeCell ref="L2:M2"/>
    <mergeCell ref="A43:C43"/>
    <mergeCell ref="D45:E45"/>
    <mergeCell ref="H45:J46"/>
    <mergeCell ref="A40:L41"/>
  </mergeCells>
  <dataValidations count="1">
    <dataValidation type="list" allowBlank="1" showInputMessage="1" showErrorMessage="1" sqref="C9:C3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50" t="s">
        <v>424</v>
      </c>
      <c r="B1" s="52"/>
      <c r="C1" s="499" t="s">
        <v>109</v>
      </c>
      <c r="D1" s="499"/>
    </row>
    <row r="2" spans="1:5" x14ac:dyDescent="0.3">
      <c r="A2" s="50" t="s">
        <v>425</v>
      </c>
      <c r="B2" s="52"/>
      <c r="C2" s="484" t="str">
        <f>'ფორმა N1'!L2</f>
        <v>01/01/2019-12/31/2019</v>
      </c>
      <c r="D2" s="485"/>
    </row>
    <row r="3" spans="1:5" x14ac:dyDescent="0.3">
      <c r="A3" s="52" t="s">
        <v>140</v>
      </c>
      <c r="B3" s="52"/>
      <c r="C3" s="51"/>
      <c r="D3" s="51"/>
    </row>
    <row r="4" spans="1:5" x14ac:dyDescent="0.3">
      <c r="A4" s="50"/>
      <c r="B4" s="52"/>
      <c r="C4" s="51"/>
      <c r="D4" s="51"/>
    </row>
    <row r="5" spans="1:5" x14ac:dyDescent="0.3">
      <c r="A5" s="53" t="str">
        <f>'ფორმა N2'!A4</f>
        <v>ანგარიშვალდებული პირის დასახელება:</v>
      </c>
      <c r="B5" s="53"/>
      <c r="C5" s="53"/>
      <c r="D5" s="52"/>
      <c r="E5" s="5"/>
    </row>
    <row r="6" spans="1:5" x14ac:dyDescent="0.3">
      <c r="A6" s="93" t="str">
        <f>'ფორმა N1'!A5</f>
        <v>მპგ „საქართველოს ქრისტიან-კონსერვატიული პარტია“</v>
      </c>
      <c r="B6" s="94"/>
      <c r="C6" s="94"/>
      <c r="D6" s="42"/>
      <c r="E6" s="5"/>
    </row>
    <row r="7" spans="1:5" x14ac:dyDescent="0.3">
      <c r="A7" s="53"/>
      <c r="B7" s="53"/>
      <c r="C7" s="53"/>
      <c r="D7" s="52"/>
      <c r="E7" s="5"/>
    </row>
    <row r="8" spans="1:5" s="6" customFormat="1" x14ac:dyDescent="0.3">
      <c r="A8" s="76"/>
      <c r="B8" s="76"/>
      <c r="C8" s="54"/>
      <c r="D8" s="54"/>
    </row>
    <row r="9" spans="1:5" s="6" customFormat="1" ht="30" x14ac:dyDescent="0.3">
      <c r="A9" s="82" t="s">
        <v>64</v>
      </c>
      <c r="B9" s="55" t="s">
        <v>11</v>
      </c>
      <c r="C9" s="55" t="s">
        <v>10</v>
      </c>
      <c r="D9" s="55" t="s">
        <v>9</v>
      </c>
    </row>
    <row r="10" spans="1:5" s="7" customFormat="1" x14ac:dyDescent="0.2">
      <c r="A10" s="13">
        <v>1</v>
      </c>
      <c r="B10" s="13" t="s">
        <v>108</v>
      </c>
      <c r="C10" s="58">
        <f>SUM(C11,C14,C17,C20:C22)</f>
        <v>0</v>
      </c>
      <c r="D10" s="58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58">
        <f>SUM(C12:C13)</f>
        <v>0</v>
      </c>
      <c r="D11" s="58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27"/>
      <c r="D12" s="28"/>
    </row>
    <row r="13" spans="1:5" s="9" customFormat="1" ht="18" x14ac:dyDescent="0.2">
      <c r="A13" s="16" t="s">
        <v>31</v>
      </c>
      <c r="B13" s="16" t="s">
        <v>71</v>
      </c>
      <c r="C13" s="27"/>
      <c r="D13" s="28"/>
    </row>
    <row r="14" spans="1:5" s="3" customFormat="1" x14ac:dyDescent="0.2">
      <c r="A14" s="14">
        <v>1.2</v>
      </c>
      <c r="B14" s="14" t="s">
        <v>69</v>
      </c>
      <c r="C14" s="58">
        <f>SUM(C15:C16)</f>
        <v>0</v>
      </c>
      <c r="D14" s="58">
        <f>SUM(D15:D16)</f>
        <v>0</v>
      </c>
    </row>
    <row r="15" spans="1:5" x14ac:dyDescent="0.3">
      <c r="A15" s="16" t="s">
        <v>32</v>
      </c>
      <c r="B15" s="16" t="s">
        <v>72</v>
      </c>
      <c r="C15" s="27"/>
      <c r="D15" s="28"/>
    </row>
    <row r="16" spans="1:5" x14ac:dyDescent="0.3">
      <c r="A16" s="16" t="s">
        <v>33</v>
      </c>
      <c r="B16" s="16" t="s">
        <v>73</v>
      </c>
      <c r="C16" s="27"/>
      <c r="D16" s="28"/>
    </row>
    <row r="17" spans="1:9" x14ac:dyDescent="0.3">
      <c r="A17" s="14">
        <v>1.3</v>
      </c>
      <c r="B17" s="14" t="s">
        <v>74</v>
      </c>
      <c r="C17" s="58">
        <f>SUM(C18:C19)</f>
        <v>0</v>
      </c>
      <c r="D17" s="58">
        <f>SUM(D18:D19)</f>
        <v>0</v>
      </c>
    </row>
    <row r="18" spans="1:9" x14ac:dyDescent="0.3">
      <c r="A18" s="16" t="s">
        <v>50</v>
      </c>
      <c r="B18" s="16" t="s">
        <v>75</v>
      </c>
      <c r="C18" s="27"/>
      <c r="D18" s="28"/>
    </row>
    <row r="19" spans="1:9" x14ac:dyDescent="0.3">
      <c r="A19" s="16" t="s">
        <v>51</v>
      </c>
      <c r="B19" s="16" t="s">
        <v>76</v>
      </c>
      <c r="C19" s="27"/>
      <c r="D19" s="28"/>
    </row>
    <row r="20" spans="1:9" x14ac:dyDescent="0.3">
      <c r="A20" s="14">
        <v>1.4</v>
      </c>
      <c r="B20" s="14" t="s">
        <v>77</v>
      </c>
      <c r="C20" s="27"/>
      <c r="D20" s="28"/>
    </row>
    <row r="21" spans="1:9" x14ac:dyDescent="0.3">
      <c r="A21" s="14">
        <v>1.5</v>
      </c>
      <c r="B21" s="14" t="s">
        <v>78</v>
      </c>
      <c r="C21" s="27"/>
      <c r="D21" s="28"/>
    </row>
    <row r="22" spans="1:9" x14ac:dyDescent="0.3">
      <c r="A22" s="14">
        <v>1.6</v>
      </c>
      <c r="B22" s="14" t="s">
        <v>8</v>
      </c>
      <c r="C22" s="27"/>
      <c r="D22" s="28"/>
    </row>
    <row r="25" spans="1:9" s="23" customFormat="1" ht="12.75" x14ac:dyDescent="0.2"/>
    <row r="26" spans="1:9" x14ac:dyDescent="0.3">
      <c r="A26" s="49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49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4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50" t="s">
        <v>426</v>
      </c>
      <c r="B1" s="53"/>
      <c r="C1" s="486" t="s">
        <v>109</v>
      </c>
      <c r="D1" s="486"/>
      <c r="E1" s="67"/>
    </row>
    <row r="2" spans="1:5" s="6" customFormat="1" x14ac:dyDescent="0.3">
      <c r="A2" s="50" t="s">
        <v>423</v>
      </c>
      <c r="B2" s="53"/>
      <c r="C2" s="484" t="str">
        <f>'ფორმა N1'!L2</f>
        <v>01/01/2019-12/31/2019</v>
      </c>
      <c r="D2" s="484"/>
      <c r="E2" s="67"/>
    </row>
    <row r="3" spans="1:5" s="6" customFormat="1" x14ac:dyDescent="0.3">
      <c r="A3" s="52" t="s">
        <v>140</v>
      </c>
      <c r="B3" s="50"/>
      <c r="C3" s="124"/>
      <c r="D3" s="124"/>
      <c r="E3" s="67"/>
    </row>
    <row r="4" spans="1:5" s="6" customFormat="1" x14ac:dyDescent="0.3">
      <c r="A4" s="52"/>
      <c r="B4" s="52"/>
      <c r="C4" s="124"/>
      <c r="D4" s="124"/>
      <c r="E4" s="67"/>
    </row>
    <row r="5" spans="1:5" x14ac:dyDescent="0.3">
      <c r="A5" s="53" t="str">
        <f>'ფორმა N2'!A4</f>
        <v>ანგარიშვალდებული პირის დასახელება:</v>
      </c>
      <c r="B5" s="53"/>
      <c r="C5" s="52"/>
      <c r="D5" s="52"/>
      <c r="E5" s="68"/>
    </row>
    <row r="6" spans="1:5" x14ac:dyDescent="0.3">
      <c r="A6" s="381" t="str">
        <f>'ფორმა N1'!A5</f>
        <v>მპგ „საქართველოს ქრისტიან-კონსერვატიული პარტია“</v>
      </c>
      <c r="B6" s="56"/>
      <c r="C6" s="57"/>
      <c r="D6" s="57"/>
      <c r="E6" s="68"/>
    </row>
    <row r="7" spans="1:5" x14ac:dyDescent="0.3">
      <c r="A7" s="53"/>
      <c r="B7" s="53"/>
      <c r="C7" s="52"/>
      <c r="D7" s="52"/>
      <c r="E7" s="68"/>
    </row>
    <row r="8" spans="1:5" s="6" customFormat="1" x14ac:dyDescent="0.3">
      <c r="A8" s="123"/>
      <c r="B8" s="123"/>
      <c r="C8" s="54"/>
      <c r="D8" s="54"/>
      <c r="E8" s="67"/>
    </row>
    <row r="9" spans="1:5" s="6" customFormat="1" ht="30" x14ac:dyDescent="0.3">
      <c r="A9" s="65" t="s">
        <v>64</v>
      </c>
      <c r="B9" s="65" t="s">
        <v>319</v>
      </c>
      <c r="C9" s="55" t="s">
        <v>10</v>
      </c>
      <c r="D9" s="55" t="s">
        <v>9</v>
      </c>
      <c r="E9" s="67"/>
    </row>
    <row r="10" spans="1:5" s="9" customFormat="1" ht="18" x14ac:dyDescent="0.2">
      <c r="A10" s="74" t="s">
        <v>292</v>
      </c>
      <c r="B10" s="74"/>
      <c r="C10" s="4"/>
      <c r="D10" s="4"/>
      <c r="E10" s="69"/>
    </row>
    <row r="11" spans="1:5" s="10" customFormat="1" x14ac:dyDescent="0.2">
      <c r="A11" s="74" t="s">
        <v>293</v>
      </c>
      <c r="B11" s="74"/>
      <c r="C11" s="4"/>
      <c r="D11" s="4"/>
      <c r="E11" s="70"/>
    </row>
    <row r="12" spans="1:5" s="10" customFormat="1" x14ac:dyDescent="0.2">
      <c r="A12" s="74" t="s">
        <v>294</v>
      </c>
      <c r="B12" s="63"/>
      <c r="C12" s="4"/>
      <c r="D12" s="4"/>
      <c r="E12" s="70"/>
    </row>
    <row r="13" spans="1:5" s="10" customFormat="1" x14ac:dyDescent="0.2">
      <c r="A13" s="63" t="s">
        <v>273</v>
      </c>
      <c r="B13" s="63"/>
      <c r="C13" s="4"/>
      <c r="D13" s="4"/>
      <c r="E13" s="70"/>
    </row>
    <row r="14" spans="1:5" s="10" customFormat="1" x14ac:dyDescent="0.2">
      <c r="A14" s="63" t="s">
        <v>273</v>
      </c>
      <c r="B14" s="63"/>
      <c r="C14" s="4"/>
      <c r="D14" s="4"/>
      <c r="E14" s="70"/>
    </row>
    <row r="15" spans="1:5" s="10" customFormat="1" x14ac:dyDescent="0.2">
      <c r="A15" s="63" t="s">
        <v>273</v>
      </c>
      <c r="B15" s="63"/>
      <c r="C15" s="4"/>
      <c r="D15" s="4"/>
      <c r="E15" s="70"/>
    </row>
    <row r="16" spans="1:5" s="10" customFormat="1" x14ac:dyDescent="0.2">
      <c r="A16" s="63" t="s">
        <v>273</v>
      </c>
      <c r="B16" s="63"/>
      <c r="C16" s="4"/>
      <c r="D16" s="4"/>
      <c r="E16" s="70"/>
    </row>
    <row r="17" spans="1:9" x14ac:dyDescent="0.3">
      <c r="A17" s="75"/>
      <c r="B17" s="75" t="s">
        <v>321</v>
      </c>
      <c r="C17" s="62">
        <f>SUM(C10:C16)</f>
        <v>0</v>
      </c>
      <c r="D17" s="62">
        <f>SUM(D10:D16)</f>
        <v>0</v>
      </c>
      <c r="E17" s="72"/>
    </row>
    <row r="18" spans="1:9" x14ac:dyDescent="0.3">
      <c r="A18" s="37"/>
      <c r="B18" s="37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65"/>
    </row>
    <row r="22" spans="1:9" x14ac:dyDescent="0.3">
      <c r="A22" s="165" t="s">
        <v>383</v>
      </c>
    </row>
    <row r="23" spans="1:9" s="23" customFormat="1" ht="12.75" x14ac:dyDescent="0.2"/>
    <row r="24" spans="1:9" x14ac:dyDescent="0.3">
      <c r="A24" s="49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49"/>
      <c r="B27" s="49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46"/>
      <c r="B29" s="4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showGridLines="0" topLeftCell="A33" zoomScaleSheetLayoutView="80" workbookViewId="0">
      <selection activeCell="D10" sqref="D10"/>
    </sheetView>
  </sheetViews>
  <sheetFormatPr defaultRowHeight="15" x14ac:dyDescent="0.3"/>
  <cols>
    <col min="1" max="1" width="12.85546875" style="442" customWidth="1"/>
    <col min="2" max="2" width="65.5703125" style="436" customWidth="1"/>
    <col min="3" max="4" width="14.85546875" style="21" customWidth="1"/>
    <col min="5" max="5" width="0.85546875" style="21" customWidth="1"/>
    <col min="6" max="6" width="10.42578125" style="21" bestFit="1" customWidth="1"/>
    <col min="7" max="8" width="9.42578125" style="21" bestFit="1" customWidth="1"/>
    <col min="9" max="9" width="9.85546875" style="21" bestFit="1" customWidth="1"/>
    <col min="10" max="10" width="10.42578125" style="21" bestFit="1" customWidth="1"/>
    <col min="11" max="16384" width="9.140625" style="21"/>
  </cols>
  <sheetData>
    <row r="1" spans="1:10" x14ac:dyDescent="0.3">
      <c r="A1" s="411" t="s">
        <v>224</v>
      </c>
      <c r="B1" s="412"/>
      <c r="C1" s="500" t="s">
        <v>198</v>
      </c>
      <c r="D1" s="500"/>
      <c r="E1" s="114"/>
    </row>
    <row r="2" spans="1:10" x14ac:dyDescent="0.3">
      <c r="A2" s="90" t="s">
        <v>140</v>
      </c>
      <c r="B2" s="412"/>
      <c r="C2" s="339"/>
      <c r="D2" s="387" t="s">
        <v>1480</v>
      </c>
      <c r="E2" s="114"/>
    </row>
    <row r="3" spans="1:10" x14ac:dyDescent="0.3">
      <c r="A3" s="413"/>
      <c r="B3" s="412"/>
      <c r="C3" s="339"/>
      <c r="D3" s="339"/>
      <c r="E3" s="114"/>
    </row>
    <row r="4" spans="1:10" x14ac:dyDescent="0.3">
      <c r="A4" s="90" t="str">
        <f>'[3]ფორმა N2'!A4</f>
        <v>ანგარიშვალდებული პირის დასახელება:</v>
      </c>
      <c r="B4" s="90"/>
      <c r="C4" s="90"/>
      <c r="D4" s="90"/>
      <c r="E4" s="89"/>
    </row>
    <row r="5" spans="1:10" x14ac:dyDescent="0.3">
      <c r="A5" s="414" t="str">
        <f>'[3]ფორმა N1'!A5</f>
        <v>მპგ „საქართველოს ქრისტიან კონსერვატიული პარტია“</v>
      </c>
      <c r="B5" s="415"/>
      <c r="C5" s="415"/>
      <c r="D5" s="416"/>
      <c r="E5" s="89"/>
    </row>
    <row r="6" spans="1:10" x14ac:dyDescent="0.3">
      <c r="A6" s="339"/>
      <c r="B6" s="90"/>
      <c r="C6" s="90"/>
      <c r="D6" s="90"/>
      <c r="E6" s="89"/>
    </row>
    <row r="7" spans="1:10" x14ac:dyDescent="0.3">
      <c r="A7" s="417"/>
      <c r="B7" s="418"/>
      <c r="C7" s="419"/>
      <c r="D7" s="419"/>
      <c r="E7" s="114"/>
    </row>
    <row r="8" spans="1:10" ht="45" x14ac:dyDescent="0.3">
      <c r="A8" s="420" t="s">
        <v>113</v>
      </c>
      <c r="B8" s="420" t="s">
        <v>190</v>
      </c>
      <c r="C8" s="420" t="s">
        <v>298</v>
      </c>
      <c r="D8" s="420" t="s">
        <v>252</v>
      </c>
      <c r="E8" s="114"/>
    </row>
    <row r="9" spans="1:10" x14ac:dyDescent="0.3">
      <c r="A9" s="421"/>
      <c r="B9" s="422"/>
      <c r="C9" s="423"/>
      <c r="D9" s="423"/>
      <c r="E9" s="114"/>
    </row>
    <row r="10" spans="1:10" x14ac:dyDescent="0.3">
      <c r="A10" s="424" t="s">
        <v>191</v>
      </c>
      <c r="B10" s="425"/>
      <c r="C10" s="426">
        <f>SUM(C11,C34)</f>
        <v>520455.2300000001</v>
      </c>
      <c r="D10" s="426">
        <f>SUM(D11,D34)</f>
        <v>561319.76</v>
      </c>
      <c r="E10" s="114"/>
    </row>
    <row r="11" spans="1:10" x14ac:dyDescent="0.3">
      <c r="A11" s="427" t="s">
        <v>192</v>
      </c>
      <c r="B11" s="428"/>
      <c r="C11" s="429">
        <f>SUM(C12:C32)</f>
        <v>77409.009999999995</v>
      </c>
      <c r="D11" s="429">
        <f>SUM(D12:D32)</f>
        <v>77937.61</v>
      </c>
      <c r="E11" s="114"/>
    </row>
    <row r="12" spans="1:10" x14ac:dyDescent="0.3">
      <c r="A12" s="430">
        <v>1110</v>
      </c>
      <c r="B12" s="431" t="s">
        <v>142</v>
      </c>
      <c r="C12" s="338"/>
      <c r="D12" s="338"/>
      <c r="E12" s="114"/>
      <c r="G12" s="432"/>
      <c r="H12" s="433"/>
      <c r="I12" s="398"/>
    </row>
    <row r="13" spans="1:10" x14ac:dyDescent="0.3">
      <c r="A13" s="430">
        <v>1120</v>
      </c>
      <c r="B13" s="431" t="s">
        <v>143</v>
      </c>
      <c r="C13" s="338"/>
      <c r="D13" s="338"/>
      <c r="E13" s="114"/>
      <c r="G13" s="433"/>
      <c r="I13" s="398"/>
    </row>
    <row r="14" spans="1:10" x14ac:dyDescent="0.3">
      <c r="A14" s="430">
        <v>1211</v>
      </c>
      <c r="B14" s="431" t="s">
        <v>144</v>
      </c>
      <c r="C14" s="338">
        <v>20626.52</v>
      </c>
      <c r="D14" s="338">
        <v>17101.05</v>
      </c>
      <c r="E14" s="114"/>
      <c r="F14" s="444"/>
      <c r="G14" s="433"/>
    </row>
    <row r="15" spans="1:10" x14ac:dyDescent="0.3">
      <c r="A15" s="430">
        <v>1212</v>
      </c>
      <c r="B15" s="431" t="s">
        <v>145</v>
      </c>
      <c r="C15" s="434">
        <v>56782.49</v>
      </c>
      <c r="D15" s="434">
        <v>60836.56</v>
      </c>
      <c r="E15" s="114"/>
      <c r="F15" s="433"/>
      <c r="G15" s="433"/>
      <c r="H15" s="433"/>
      <c r="I15" s="433"/>
      <c r="J15" s="433"/>
    </row>
    <row r="16" spans="1:10" x14ac:dyDescent="0.3">
      <c r="A16" s="430">
        <v>1213</v>
      </c>
      <c r="B16" s="431" t="s">
        <v>146</v>
      </c>
      <c r="C16" s="338"/>
      <c r="D16" s="338"/>
      <c r="E16" s="114"/>
    </row>
    <row r="17" spans="1:5" x14ac:dyDescent="0.3">
      <c r="A17" s="430">
        <v>1214</v>
      </c>
      <c r="B17" s="431" t="s">
        <v>147</v>
      </c>
      <c r="C17" s="338"/>
      <c r="D17" s="338"/>
      <c r="E17" s="114"/>
    </row>
    <row r="18" spans="1:5" x14ac:dyDescent="0.3">
      <c r="A18" s="430">
        <v>1215</v>
      </c>
      <c r="B18" s="431" t="s">
        <v>148</v>
      </c>
      <c r="C18" s="338"/>
      <c r="D18" s="338"/>
      <c r="E18" s="114"/>
    </row>
    <row r="19" spans="1:5" x14ac:dyDescent="0.3">
      <c r="A19" s="430">
        <v>1300</v>
      </c>
      <c r="B19" s="431" t="s">
        <v>149</v>
      </c>
      <c r="C19" s="338"/>
      <c r="D19" s="338"/>
      <c r="E19" s="114"/>
    </row>
    <row r="20" spans="1:5" x14ac:dyDescent="0.3">
      <c r="A20" s="430">
        <v>1410</v>
      </c>
      <c r="B20" s="431" t="s">
        <v>150</v>
      </c>
      <c r="C20" s="338"/>
      <c r="D20" s="338"/>
      <c r="E20" s="114"/>
    </row>
    <row r="21" spans="1:5" x14ac:dyDescent="0.3">
      <c r="A21" s="430">
        <v>1421</v>
      </c>
      <c r="B21" s="431" t="s">
        <v>151</v>
      </c>
      <c r="C21" s="338"/>
      <c r="D21" s="338"/>
      <c r="E21" s="114"/>
    </row>
    <row r="22" spans="1:5" x14ac:dyDescent="0.3">
      <c r="A22" s="430">
        <v>1422</v>
      </c>
      <c r="B22" s="431" t="s">
        <v>152</v>
      </c>
      <c r="C22" s="338"/>
      <c r="D22" s="338"/>
      <c r="E22" s="114"/>
    </row>
    <row r="23" spans="1:5" x14ac:dyDescent="0.3">
      <c r="A23" s="430">
        <v>1423</v>
      </c>
      <c r="B23" s="431" t="s">
        <v>153</v>
      </c>
      <c r="C23" s="338"/>
      <c r="D23" s="338"/>
      <c r="E23" s="114"/>
    </row>
    <row r="24" spans="1:5" x14ac:dyDescent="0.3">
      <c r="A24" s="430">
        <v>1431</v>
      </c>
      <c r="B24" s="431" t="s">
        <v>154</v>
      </c>
      <c r="C24" s="338"/>
      <c r="D24" s="338"/>
      <c r="E24" s="114"/>
    </row>
    <row r="25" spans="1:5" x14ac:dyDescent="0.3">
      <c r="A25" s="430">
        <v>1432</v>
      </c>
      <c r="B25" s="431" t="s">
        <v>155</v>
      </c>
      <c r="C25" s="338"/>
      <c r="D25" s="338"/>
      <c r="E25" s="114"/>
    </row>
    <row r="26" spans="1:5" x14ac:dyDescent="0.3">
      <c r="A26" s="430">
        <v>1433</v>
      </c>
      <c r="B26" s="431" t="s">
        <v>156</v>
      </c>
      <c r="C26" s="338"/>
      <c r="D26" s="338"/>
      <c r="E26" s="114"/>
    </row>
    <row r="27" spans="1:5" x14ac:dyDescent="0.3">
      <c r="A27" s="430">
        <v>1441</v>
      </c>
      <c r="B27" s="431" t="s">
        <v>157</v>
      </c>
      <c r="C27" s="338"/>
      <c r="D27" s="338"/>
      <c r="E27" s="114"/>
    </row>
    <row r="28" spans="1:5" x14ac:dyDescent="0.3">
      <c r="A28" s="430">
        <v>1442</v>
      </c>
      <c r="B28" s="431" t="s">
        <v>158</v>
      </c>
      <c r="C28" s="338"/>
      <c r="D28" s="338"/>
      <c r="E28" s="114"/>
    </row>
    <row r="29" spans="1:5" x14ac:dyDescent="0.3">
      <c r="A29" s="430">
        <v>1443</v>
      </c>
      <c r="B29" s="431" t="s">
        <v>159</v>
      </c>
      <c r="C29" s="338"/>
      <c r="D29" s="338"/>
      <c r="E29" s="114"/>
    </row>
    <row r="30" spans="1:5" x14ac:dyDescent="0.3">
      <c r="A30" s="430">
        <v>1444</v>
      </c>
      <c r="B30" s="431" t="s">
        <v>160</v>
      </c>
      <c r="C30" s="338"/>
      <c r="D30" s="338"/>
      <c r="E30" s="114"/>
    </row>
    <row r="31" spans="1:5" x14ac:dyDescent="0.3">
      <c r="A31" s="430">
        <v>1445</v>
      </c>
      <c r="B31" s="431" t="s">
        <v>161</v>
      </c>
      <c r="C31" s="338"/>
      <c r="D31" s="338"/>
      <c r="E31" s="114"/>
    </row>
    <row r="32" spans="1:5" x14ac:dyDescent="0.3">
      <c r="A32" s="430">
        <v>1446</v>
      </c>
      <c r="B32" s="431" t="s">
        <v>162</v>
      </c>
      <c r="C32" s="338"/>
      <c r="D32" s="338"/>
      <c r="E32" s="114"/>
    </row>
    <row r="33" spans="1:5" x14ac:dyDescent="0.3">
      <c r="A33" s="435"/>
      <c r="E33" s="114"/>
    </row>
    <row r="34" spans="1:5" x14ac:dyDescent="0.3">
      <c r="A34" s="437" t="s">
        <v>193</v>
      </c>
      <c r="B34" s="431"/>
      <c r="C34" s="429">
        <f>SUM(C35:C42)</f>
        <v>443046.22000000009</v>
      </c>
      <c r="D34" s="429">
        <f>SUM(D35:D42)</f>
        <v>483382.15</v>
      </c>
      <c r="E34" s="114"/>
    </row>
    <row r="35" spans="1:5" x14ac:dyDescent="0.3">
      <c r="A35" s="430">
        <v>2110</v>
      </c>
      <c r="B35" s="431" t="s">
        <v>100</v>
      </c>
      <c r="C35" s="338">
        <v>309098.29000000004</v>
      </c>
      <c r="D35" s="338">
        <v>346655.29000000004</v>
      </c>
      <c r="E35" s="114"/>
    </row>
    <row r="36" spans="1:5" x14ac:dyDescent="0.3">
      <c r="A36" s="430">
        <v>2120</v>
      </c>
      <c r="B36" s="431" t="s">
        <v>163</v>
      </c>
      <c r="C36" s="338">
        <v>70334.77</v>
      </c>
      <c r="D36" s="338">
        <v>70334.77</v>
      </c>
      <c r="E36" s="114"/>
    </row>
    <row r="37" spans="1:5" x14ac:dyDescent="0.3">
      <c r="A37" s="430">
        <v>2130</v>
      </c>
      <c r="B37" s="431" t="s">
        <v>101</v>
      </c>
      <c r="C37" s="338">
        <v>63613.16</v>
      </c>
      <c r="D37" s="338">
        <v>66392.09</v>
      </c>
      <c r="E37" s="114"/>
    </row>
    <row r="38" spans="1:5" x14ac:dyDescent="0.3">
      <c r="A38" s="430">
        <v>2140</v>
      </c>
      <c r="B38" s="431" t="s">
        <v>389</v>
      </c>
      <c r="C38" s="338">
        <v>0</v>
      </c>
      <c r="D38" s="338">
        <v>0</v>
      </c>
      <c r="E38" s="114"/>
    </row>
    <row r="39" spans="1:5" x14ac:dyDescent="0.3">
      <c r="A39" s="430">
        <v>2150</v>
      </c>
      <c r="B39" s="431" t="s">
        <v>393</v>
      </c>
      <c r="C39" s="338"/>
      <c r="D39" s="338"/>
      <c r="E39" s="114"/>
    </row>
    <row r="40" spans="1:5" x14ac:dyDescent="0.3">
      <c r="A40" s="430">
        <v>2220</v>
      </c>
      <c r="B40" s="431" t="s">
        <v>102</v>
      </c>
      <c r="C40" s="338"/>
      <c r="D40" s="338"/>
      <c r="E40" s="114"/>
    </row>
    <row r="41" spans="1:5" x14ac:dyDescent="0.3">
      <c r="A41" s="430">
        <v>2300</v>
      </c>
      <c r="B41" s="431" t="s">
        <v>164</v>
      </c>
      <c r="C41" s="338"/>
      <c r="D41" s="338"/>
      <c r="E41" s="114"/>
    </row>
    <row r="42" spans="1:5" x14ac:dyDescent="0.3">
      <c r="A42" s="430">
        <v>2400</v>
      </c>
      <c r="B42" s="431" t="s">
        <v>165</v>
      </c>
      <c r="C42" s="338"/>
      <c r="D42" s="338"/>
      <c r="E42" s="114"/>
    </row>
    <row r="43" spans="1:5" x14ac:dyDescent="0.3">
      <c r="A43" s="438"/>
      <c r="E43" s="114"/>
    </row>
    <row r="44" spans="1:5" x14ac:dyDescent="0.3">
      <c r="A44" s="439" t="s">
        <v>197</v>
      </c>
      <c r="B44" s="431"/>
      <c r="C44" s="429">
        <f>SUM(C45,C64)</f>
        <v>520455.2300000001</v>
      </c>
      <c r="D44" s="429">
        <f>SUM(D45,D64)</f>
        <v>561319.76</v>
      </c>
      <c r="E44" s="114"/>
    </row>
    <row r="45" spans="1:5" x14ac:dyDescent="0.3">
      <c r="A45" s="437" t="s">
        <v>194</v>
      </c>
      <c r="B45" s="431"/>
      <c r="C45" s="429">
        <f>SUM(C46:C61)</f>
        <v>16450</v>
      </c>
      <c r="D45" s="429">
        <f>SUM(D46:D61)</f>
        <v>90</v>
      </c>
      <c r="E45" s="114"/>
    </row>
    <row r="46" spans="1:5" x14ac:dyDescent="0.3">
      <c r="A46" s="430">
        <v>3100</v>
      </c>
      <c r="B46" s="431" t="s">
        <v>166</v>
      </c>
      <c r="C46" s="338"/>
      <c r="D46" s="338"/>
      <c r="E46" s="114"/>
    </row>
    <row r="47" spans="1:5" x14ac:dyDescent="0.3">
      <c r="A47" s="430">
        <v>3210</v>
      </c>
      <c r="B47" s="431" t="s">
        <v>167</v>
      </c>
      <c r="C47" s="338">
        <v>16450</v>
      </c>
      <c r="D47" s="338">
        <v>90</v>
      </c>
      <c r="E47" s="114"/>
    </row>
    <row r="48" spans="1:5" x14ac:dyDescent="0.3">
      <c r="A48" s="430">
        <v>3221</v>
      </c>
      <c r="B48" s="431" t="s">
        <v>168</v>
      </c>
      <c r="C48" s="338"/>
      <c r="D48" s="338"/>
      <c r="E48" s="114"/>
    </row>
    <row r="49" spans="1:5" x14ac:dyDescent="0.3">
      <c r="A49" s="430">
        <v>3222</v>
      </c>
      <c r="B49" s="431" t="s">
        <v>169</v>
      </c>
      <c r="C49" s="338"/>
      <c r="D49" s="338"/>
      <c r="E49" s="114"/>
    </row>
    <row r="50" spans="1:5" x14ac:dyDescent="0.3">
      <c r="A50" s="430">
        <v>3223</v>
      </c>
      <c r="B50" s="431" t="s">
        <v>170</v>
      </c>
      <c r="C50" s="338"/>
      <c r="D50" s="338"/>
      <c r="E50" s="114"/>
    </row>
    <row r="51" spans="1:5" x14ac:dyDescent="0.3">
      <c r="A51" s="430">
        <v>3224</v>
      </c>
      <c r="B51" s="431" t="s">
        <v>171</v>
      </c>
      <c r="C51" s="338"/>
      <c r="D51" s="338"/>
      <c r="E51" s="114"/>
    </row>
    <row r="52" spans="1:5" x14ac:dyDescent="0.3">
      <c r="A52" s="430">
        <v>3231</v>
      </c>
      <c r="B52" s="431" t="s">
        <v>172</v>
      </c>
      <c r="C52" s="338"/>
      <c r="D52" s="338"/>
      <c r="E52" s="114"/>
    </row>
    <row r="53" spans="1:5" x14ac:dyDescent="0.3">
      <c r="A53" s="430">
        <v>3232</v>
      </c>
      <c r="B53" s="431" t="s">
        <v>173</v>
      </c>
      <c r="C53" s="338"/>
      <c r="D53" s="338"/>
      <c r="E53" s="114"/>
    </row>
    <row r="54" spans="1:5" x14ac:dyDescent="0.3">
      <c r="A54" s="430">
        <v>3234</v>
      </c>
      <c r="B54" s="431" t="s">
        <v>174</v>
      </c>
      <c r="C54" s="338"/>
      <c r="D54" s="338"/>
      <c r="E54" s="114"/>
    </row>
    <row r="55" spans="1:5" ht="30" x14ac:dyDescent="0.3">
      <c r="A55" s="430">
        <v>3236</v>
      </c>
      <c r="B55" s="431" t="s">
        <v>189</v>
      </c>
      <c r="C55" s="338"/>
      <c r="D55" s="338"/>
      <c r="E55" s="114"/>
    </row>
    <row r="56" spans="1:5" ht="45" x14ac:dyDescent="0.3">
      <c r="A56" s="430">
        <v>3237</v>
      </c>
      <c r="B56" s="431" t="s">
        <v>175</v>
      </c>
      <c r="C56" s="338"/>
      <c r="D56" s="338"/>
      <c r="E56" s="114"/>
    </row>
    <row r="57" spans="1:5" x14ac:dyDescent="0.3">
      <c r="A57" s="430">
        <v>3241</v>
      </c>
      <c r="B57" s="431" t="s">
        <v>176</v>
      </c>
      <c r="C57" s="338"/>
      <c r="D57" s="338"/>
      <c r="E57" s="114"/>
    </row>
    <row r="58" spans="1:5" x14ac:dyDescent="0.3">
      <c r="A58" s="430">
        <v>3242</v>
      </c>
      <c r="B58" s="431" t="s">
        <v>177</v>
      </c>
      <c r="C58" s="338"/>
      <c r="D58" s="338"/>
      <c r="E58" s="114"/>
    </row>
    <row r="59" spans="1:5" x14ac:dyDescent="0.3">
      <c r="A59" s="430">
        <v>3243</v>
      </c>
      <c r="B59" s="431" t="s">
        <v>178</v>
      </c>
      <c r="C59" s="338"/>
      <c r="D59" s="338"/>
      <c r="E59" s="114"/>
    </row>
    <row r="60" spans="1:5" x14ac:dyDescent="0.3">
      <c r="A60" s="430">
        <v>3245</v>
      </c>
      <c r="B60" s="431" t="s">
        <v>179</v>
      </c>
      <c r="C60" s="338"/>
      <c r="D60" s="338"/>
      <c r="E60" s="114"/>
    </row>
    <row r="61" spans="1:5" x14ac:dyDescent="0.3">
      <c r="A61" s="430">
        <v>3246</v>
      </c>
      <c r="B61" s="431" t="s">
        <v>180</v>
      </c>
      <c r="C61" s="338"/>
      <c r="D61" s="338"/>
      <c r="E61" s="114"/>
    </row>
    <row r="62" spans="1:5" x14ac:dyDescent="0.3">
      <c r="A62" s="438"/>
      <c r="E62" s="114"/>
    </row>
    <row r="63" spans="1:5" x14ac:dyDescent="0.3">
      <c r="A63" s="440"/>
      <c r="E63" s="114"/>
    </row>
    <row r="64" spans="1:5" x14ac:dyDescent="0.3">
      <c r="A64" s="437" t="s">
        <v>195</v>
      </c>
      <c r="B64" s="431"/>
      <c r="C64" s="429">
        <f>SUM(C65:C67)</f>
        <v>504005.2300000001</v>
      </c>
      <c r="D64" s="429">
        <f>SUM(D65:D67)</f>
        <v>561229.76</v>
      </c>
      <c r="E64" s="114"/>
    </row>
    <row r="65" spans="1:5" x14ac:dyDescent="0.3">
      <c r="A65" s="430">
        <v>5100</v>
      </c>
      <c r="B65" s="431" t="s">
        <v>250</v>
      </c>
      <c r="C65" s="338"/>
      <c r="D65" s="338"/>
      <c r="E65" s="114"/>
    </row>
    <row r="66" spans="1:5" x14ac:dyDescent="0.3">
      <c r="A66" s="430">
        <v>5220</v>
      </c>
      <c r="B66" s="431" t="s">
        <v>402</v>
      </c>
      <c r="C66" s="338">
        <v>504005.2300000001</v>
      </c>
      <c r="D66" s="338">
        <v>561229.76</v>
      </c>
      <c r="E66" s="114"/>
    </row>
    <row r="67" spans="1:5" x14ac:dyDescent="0.3">
      <c r="A67" s="430">
        <v>5230</v>
      </c>
      <c r="B67" s="431" t="s">
        <v>403</v>
      </c>
      <c r="C67" s="338"/>
      <c r="D67" s="338"/>
      <c r="E67" s="114"/>
    </row>
    <row r="68" spans="1:5" x14ac:dyDescent="0.3">
      <c r="A68" s="438"/>
      <c r="E68" s="114"/>
    </row>
    <row r="69" spans="1:5" x14ac:dyDescent="0.3">
      <c r="A69" s="21"/>
      <c r="E69" s="114"/>
    </row>
    <row r="70" spans="1:5" x14ac:dyDescent="0.3">
      <c r="A70" s="439" t="s">
        <v>196</v>
      </c>
      <c r="B70" s="431"/>
      <c r="C70" s="338"/>
      <c r="D70" s="338"/>
      <c r="E70" s="114"/>
    </row>
    <row r="71" spans="1:5" ht="30" x14ac:dyDescent="0.3">
      <c r="A71" s="430">
        <v>1</v>
      </c>
      <c r="B71" s="431" t="s">
        <v>181</v>
      </c>
      <c r="C71" s="338"/>
      <c r="D71" s="338"/>
      <c r="E71" s="114"/>
    </row>
    <row r="72" spans="1:5" x14ac:dyDescent="0.3">
      <c r="A72" s="430">
        <v>2</v>
      </c>
      <c r="B72" s="431" t="s">
        <v>182</v>
      </c>
      <c r="C72" s="338"/>
      <c r="D72" s="338"/>
      <c r="E72" s="114"/>
    </row>
    <row r="73" spans="1:5" x14ac:dyDescent="0.3">
      <c r="A73" s="430">
        <v>3</v>
      </c>
      <c r="B73" s="431" t="s">
        <v>183</v>
      </c>
      <c r="C73" s="338"/>
      <c r="D73" s="338"/>
      <c r="E73" s="114"/>
    </row>
    <row r="74" spans="1:5" x14ac:dyDescent="0.3">
      <c r="A74" s="430">
        <v>4</v>
      </c>
      <c r="B74" s="431" t="s">
        <v>353</v>
      </c>
      <c r="C74" s="338"/>
      <c r="D74" s="338"/>
      <c r="E74" s="114"/>
    </row>
    <row r="75" spans="1:5" x14ac:dyDescent="0.3">
      <c r="A75" s="430">
        <v>5</v>
      </c>
      <c r="B75" s="431" t="s">
        <v>184</v>
      </c>
      <c r="C75" s="338"/>
      <c r="D75" s="338"/>
      <c r="E75" s="114"/>
    </row>
    <row r="76" spans="1:5" x14ac:dyDescent="0.3">
      <c r="A76" s="430">
        <v>6</v>
      </c>
      <c r="B76" s="431" t="s">
        <v>185</v>
      </c>
      <c r="C76" s="338"/>
      <c r="D76" s="338"/>
      <c r="E76" s="114"/>
    </row>
    <row r="77" spans="1:5" x14ac:dyDescent="0.3">
      <c r="A77" s="430">
        <v>7</v>
      </c>
      <c r="B77" s="431" t="s">
        <v>186</v>
      </c>
      <c r="C77" s="338"/>
      <c r="D77" s="338"/>
      <c r="E77" s="114"/>
    </row>
    <row r="78" spans="1:5" x14ac:dyDescent="0.3">
      <c r="A78" s="430">
        <v>8</v>
      </c>
      <c r="B78" s="431" t="s">
        <v>187</v>
      </c>
      <c r="C78" s="338"/>
      <c r="D78" s="338"/>
      <c r="E78" s="114"/>
    </row>
    <row r="79" spans="1:5" x14ac:dyDescent="0.3">
      <c r="A79" s="430">
        <v>9</v>
      </c>
      <c r="B79" s="431" t="s">
        <v>188</v>
      </c>
      <c r="C79" s="338"/>
      <c r="D79" s="338"/>
      <c r="E79" s="114"/>
    </row>
    <row r="83" spans="1:9" x14ac:dyDescent="0.3">
      <c r="A83" s="21"/>
      <c r="B83" s="21"/>
    </row>
    <row r="84" spans="1:9" x14ac:dyDescent="0.3">
      <c r="A84" s="162" t="s">
        <v>107</v>
      </c>
      <c r="B84" s="21"/>
      <c r="E84" s="19"/>
    </row>
    <row r="85" spans="1:9" x14ac:dyDescent="0.3">
      <c r="A85" s="21"/>
      <c r="B85" s="21"/>
      <c r="E85" s="164"/>
      <c r="F85" s="164"/>
      <c r="G85" s="164"/>
      <c r="H85" s="164"/>
      <c r="I85" s="164"/>
    </row>
    <row r="86" spans="1:9" x14ac:dyDescent="0.3">
      <c r="A86" s="21"/>
      <c r="B86" s="21"/>
      <c r="D86" s="441"/>
      <c r="E86" s="164"/>
      <c r="F86" s="164"/>
      <c r="G86" s="164"/>
      <c r="H86" s="164"/>
      <c r="I86" s="164"/>
    </row>
    <row r="87" spans="1:9" x14ac:dyDescent="0.3">
      <c r="A87" s="164"/>
      <c r="B87" s="162" t="s">
        <v>414</v>
      </c>
      <c r="D87" s="441"/>
      <c r="E87" s="164"/>
      <c r="F87" s="164"/>
      <c r="G87" s="164"/>
      <c r="H87" s="164"/>
      <c r="I87" s="164"/>
    </row>
    <row r="88" spans="1:9" x14ac:dyDescent="0.3">
      <c r="A88" s="164"/>
      <c r="B88" s="21" t="s">
        <v>415</v>
      </c>
      <c r="D88" s="441"/>
      <c r="E88" s="164"/>
      <c r="F88" s="164"/>
      <c r="G88" s="164"/>
      <c r="H88" s="164"/>
      <c r="I88" s="164"/>
    </row>
    <row r="89" spans="1:9" s="164" customFormat="1" ht="12.75" x14ac:dyDescent="0.2">
      <c r="B89" s="375" t="s">
        <v>139</v>
      </c>
    </row>
    <row r="90" spans="1:9" s="164" customFormat="1" ht="12.75" x14ac:dyDescent="0.2"/>
    <row r="91" spans="1:9" s="164" customFormat="1" ht="12.75" x14ac:dyDescent="0.2"/>
    <row r="92" spans="1:9" s="164" customFormat="1" ht="12.75" x14ac:dyDescent="0.2"/>
    <row r="93" spans="1:9" s="164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0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Normal="100" zoomScaleSheetLayoutView="80" workbookViewId="0">
      <selection activeCell="I10" sqref="I10"/>
    </sheetView>
  </sheetViews>
  <sheetFormatPr defaultRowHeight="15" x14ac:dyDescent="0.3"/>
  <cols>
    <col min="1" max="1" width="4.85546875" style="2" customWidth="1"/>
    <col min="2" max="2" width="11" style="2" customWidth="1"/>
    <col min="3" max="3" width="26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50" t="s">
        <v>420</v>
      </c>
      <c r="B1" s="52"/>
      <c r="C1" s="52"/>
      <c r="D1" s="52"/>
      <c r="E1" s="52"/>
      <c r="F1" s="52"/>
      <c r="G1" s="52"/>
      <c r="H1" s="52"/>
      <c r="I1" s="486" t="s">
        <v>109</v>
      </c>
      <c r="J1" s="486"/>
      <c r="K1" s="81"/>
    </row>
    <row r="2" spans="1:11" x14ac:dyDescent="0.3">
      <c r="A2" s="52" t="s">
        <v>140</v>
      </c>
      <c r="B2" s="52"/>
      <c r="C2" s="52"/>
      <c r="D2" s="52"/>
      <c r="E2" s="52"/>
      <c r="F2" s="52"/>
      <c r="G2" s="52"/>
      <c r="H2" s="52"/>
      <c r="I2" s="484" t="str">
        <f>'ფორმა N1'!L2</f>
        <v>01/01/2019-12/31/2019</v>
      </c>
      <c r="J2" s="485"/>
      <c r="K2" s="81"/>
    </row>
    <row r="3" spans="1:11" x14ac:dyDescent="0.3">
      <c r="A3" s="52"/>
      <c r="B3" s="52"/>
      <c r="C3" s="52"/>
      <c r="D3" s="52"/>
      <c r="E3" s="52"/>
      <c r="F3" s="52"/>
      <c r="G3" s="52"/>
      <c r="H3" s="52"/>
      <c r="I3" s="51"/>
      <c r="J3" s="51"/>
      <c r="K3" s="81"/>
    </row>
    <row r="4" spans="1:11" x14ac:dyDescent="0.3">
      <c r="A4" s="52" t="str">
        <f>'ფორმა N2'!A4</f>
        <v>ანგარიშვალდებული პირის დასახელება:</v>
      </c>
      <c r="B4" s="52"/>
      <c r="C4" s="52"/>
      <c r="D4" s="52"/>
      <c r="E4" s="52"/>
      <c r="F4" s="96"/>
      <c r="G4" s="52"/>
      <c r="H4" s="52"/>
      <c r="I4" s="52"/>
      <c r="J4" s="52"/>
      <c r="K4" s="81"/>
    </row>
    <row r="5" spans="1:11" x14ac:dyDescent="0.3">
      <c r="A5" s="172" t="str">
        <f>'ფორმა N1'!A5</f>
        <v>მპგ „საქართველოს ქრისტიან-კონსერვატიული პარტია“</v>
      </c>
      <c r="B5" s="322"/>
      <c r="C5" s="322"/>
      <c r="D5" s="322"/>
      <c r="E5" s="322"/>
      <c r="F5" s="323"/>
      <c r="G5" s="322"/>
      <c r="H5" s="322"/>
      <c r="I5" s="322"/>
      <c r="J5" s="322"/>
      <c r="K5" s="81"/>
    </row>
    <row r="6" spans="1:11" x14ac:dyDescent="0.3">
      <c r="A6" s="53"/>
      <c r="B6" s="53"/>
      <c r="C6" s="52"/>
      <c r="D6" s="52"/>
      <c r="E6" s="52"/>
      <c r="F6" s="96"/>
      <c r="G6" s="52"/>
      <c r="H6" s="52"/>
      <c r="I6" s="52"/>
      <c r="J6" s="52"/>
      <c r="K6" s="81"/>
    </row>
    <row r="7" spans="1:11" x14ac:dyDescent="0.3">
      <c r="A7" s="97"/>
      <c r="B7" s="95"/>
      <c r="C7" s="95"/>
      <c r="D7" s="95"/>
      <c r="E7" s="95"/>
      <c r="F7" s="95"/>
      <c r="G7" s="95"/>
      <c r="H7" s="95"/>
      <c r="I7" s="95"/>
      <c r="J7" s="95"/>
      <c r="K7" s="81"/>
    </row>
    <row r="8" spans="1:11" s="25" customFormat="1" ht="45" x14ac:dyDescent="0.3">
      <c r="A8" s="99" t="s">
        <v>64</v>
      </c>
      <c r="B8" s="99" t="s">
        <v>111</v>
      </c>
      <c r="C8" s="100" t="s">
        <v>113</v>
      </c>
      <c r="D8" s="100" t="s">
        <v>270</v>
      </c>
      <c r="E8" s="100" t="s">
        <v>112</v>
      </c>
      <c r="F8" s="98" t="s">
        <v>251</v>
      </c>
      <c r="G8" s="98" t="s">
        <v>289</v>
      </c>
      <c r="H8" s="98" t="s">
        <v>290</v>
      </c>
      <c r="I8" s="98" t="s">
        <v>252</v>
      </c>
      <c r="J8" s="101" t="s">
        <v>114</v>
      </c>
      <c r="K8" s="81"/>
    </row>
    <row r="9" spans="1:11" s="25" customFormat="1" x14ac:dyDescent="0.3">
      <c r="A9" s="121">
        <v>1</v>
      </c>
      <c r="B9" s="121">
        <v>2</v>
      </c>
      <c r="C9" s="122">
        <v>3</v>
      </c>
      <c r="D9" s="122">
        <v>4</v>
      </c>
      <c r="E9" s="122">
        <v>5</v>
      </c>
      <c r="F9" s="122">
        <v>6</v>
      </c>
      <c r="G9" s="122">
        <v>7</v>
      </c>
      <c r="H9" s="122">
        <v>8</v>
      </c>
      <c r="I9" s="122">
        <v>9</v>
      </c>
      <c r="J9" s="122">
        <v>10</v>
      </c>
      <c r="K9" s="81"/>
    </row>
    <row r="10" spans="1:11" s="25" customFormat="1" ht="15.75" x14ac:dyDescent="0.3">
      <c r="A10" s="118">
        <v>1</v>
      </c>
      <c r="B10" s="44" t="s">
        <v>1481</v>
      </c>
      <c r="C10" s="119" t="s">
        <v>1482</v>
      </c>
      <c r="D10" s="120" t="s">
        <v>221</v>
      </c>
      <c r="E10" s="117"/>
      <c r="F10" s="26">
        <v>20626.52</v>
      </c>
      <c r="G10" s="26">
        <v>533448.5</v>
      </c>
      <c r="H10" s="26">
        <v>536973.97</v>
      </c>
      <c r="I10" s="451">
        <v>17101.050000000047</v>
      </c>
      <c r="J10" s="443" t="s">
        <v>1485</v>
      </c>
      <c r="K10" s="81"/>
    </row>
    <row r="11" spans="1:11" ht="15.75" x14ac:dyDescent="0.3">
      <c r="A11" s="118">
        <v>2</v>
      </c>
      <c r="B11" s="44" t="s">
        <v>1481</v>
      </c>
      <c r="C11" s="119" t="s">
        <v>1483</v>
      </c>
      <c r="D11" s="120" t="s">
        <v>1484</v>
      </c>
      <c r="E11" s="117"/>
      <c r="F11" s="26">
        <v>21214.41</v>
      </c>
      <c r="G11" s="26">
        <v>0</v>
      </c>
      <c r="H11" s="26">
        <v>0</v>
      </c>
      <c r="I11" s="26">
        <v>21214.41</v>
      </c>
      <c r="J11" s="443" t="s">
        <v>1485</v>
      </c>
    </row>
    <row r="12" spans="1:11" x14ac:dyDescent="0.3">
      <c r="A12" s="80"/>
      <c r="B12" s="80"/>
      <c r="C12" s="80"/>
      <c r="D12" s="80"/>
      <c r="E12" s="80"/>
      <c r="F12" s="80"/>
      <c r="G12" s="80"/>
      <c r="H12" s="80"/>
      <c r="I12" s="80"/>
      <c r="J12" s="80"/>
    </row>
    <row r="13" spans="1:11" x14ac:dyDescent="0.3">
      <c r="A13" s="80"/>
      <c r="B13" s="80"/>
      <c r="C13" s="80"/>
      <c r="D13" s="80"/>
      <c r="E13" s="80"/>
      <c r="F13" s="80"/>
      <c r="G13" s="80"/>
      <c r="H13" s="80"/>
      <c r="I13" s="80"/>
      <c r="J13" s="80"/>
    </row>
    <row r="14" spans="1:1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80"/>
    </row>
    <row r="15" spans="1:11" x14ac:dyDescent="0.3">
      <c r="A15" s="80"/>
      <c r="B15" s="182" t="s">
        <v>107</v>
      </c>
      <c r="C15" s="80"/>
      <c r="D15" s="80"/>
      <c r="E15" s="80"/>
      <c r="F15" s="183"/>
      <c r="G15" s="80"/>
      <c r="H15" s="80"/>
      <c r="I15" s="80"/>
      <c r="J15" s="80"/>
    </row>
    <row r="16" spans="1:11" x14ac:dyDescent="0.3">
      <c r="A16" s="80"/>
      <c r="B16" s="80"/>
      <c r="C16" s="80"/>
      <c r="D16" s="80"/>
      <c r="E16" s="80"/>
      <c r="F16" s="77"/>
      <c r="G16" s="77"/>
      <c r="H16" s="77"/>
      <c r="I16" s="77"/>
      <c r="J16" s="77"/>
    </row>
    <row r="17" spans="1:10" x14ac:dyDescent="0.3">
      <c r="A17" s="80"/>
      <c r="B17" s="80"/>
      <c r="C17" s="223"/>
      <c r="D17" s="80"/>
      <c r="E17" s="80"/>
      <c r="F17" s="223"/>
      <c r="G17" s="224"/>
      <c r="H17" s="224"/>
      <c r="I17" s="77"/>
      <c r="J17" s="77"/>
    </row>
    <row r="18" spans="1:10" x14ac:dyDescent="0.3">
      <c r="A18" s="77"/>
      <c r="B18" s="80"/>
      <c r="C18" s="184" t="s">
        <v>263</v>
      </c>
      <c r="D18" s="184"/>
      <c r="E18" s="80"/>
      <c r="F18" s="80" t="s">
        <v>268</v>
      </c>
      <c r="G18" s="77"/>
      <c r="H18" s="77"/>
      <c r="I18" s="77"/>
      <c r="J18" s="77"/>
    </row>
    <row r="19" spans="1:10" x14ac:dyDescent="0.3">
      <c r="A19" s="77"/>
      <c r="B19" s="80"/>
      <c r="C19" s="185" t="s">
        <v>139</v>
      </c>
      <c r="D19" s="80"/>
      <c r="E19" s="80"/>
      <c r="F19" s="80" t="s">
        <v>264</v>
      </c>
      <c r="G19" s="77"/>
      <c r="H19" s="77"/>
      <c r="I19" s="77"/>
      <c r="J19" s="77"/>
    </row>
    <row r="20" spans="1:10" customFormat="1" x14ac:dyDescent="0.3">
      <c r="A20" s="77"/>
      <c r="B20" s="80"/>
      <c r="C20" s="80"/>
      <c r="D20" s="185"/>
      <c r="E20" s="77"/>
      <c r="F20" s="77"/>
      <c r="G20" s="77"/>
      <c r="H20" s="77"/>
      <c r="I20" s="77"/>
      <c r="J20" s="77"/>
    </row>
    <row r="21" spans="1:10" customFormat="1" ht="12.75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topLeftCell="A13" zoomScaleNormal="100" zoomScaleSheetLayoutView="80" workbookViewId="0">
      <selection activeCell="C10" sqref="C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50" t="s">
        <v>296</v>
      </c>
      <c r="B1" s="52"/>
      <c r="C1" s="486" t="s">
        <v>109</v>
      </c>
      <c r="D1" s="486"/>
      <c r="E1" s="84"/>
    </row>
    <row r="2" spans="1:7" x14ac:dyDescent="0.3">
      <c r="A2" s="52" t="s">
        <v>140</v>
      </c>
      <c r="B2" s="52"/>
      <c r="C2" s="484" t="str">
        <f>'ფორმა N1'!L2</f>
        <v>01/01/2019-12/31/2019</v>
      </c>
      <c r="D2" s="485"/>
      <c r="E2" s="84"/>
    </row>
    <row r="3" spans="1:7" x14ac:dyDescent="0.3">
      <c r="A3" s="50"/>
      <c r="B3" s="52"/>
      <c r="C3" s="51"/>
      <c r="D3" s="51"/>
      <c r="E3" s="84"/>
    </row>
    <row r="4" spans="1:7" x14ac:dyDescent="0.3">
      <c r="A4" s="53" t="s">
        <v>269</v>
      </c>
      <c r="B4" s="78"/>
      <c r="C4" s="79"/>
      <c r="D4" s="52"/>
      <c r="E4" s="84"/>
    </row>
    <row r="5" spans="1:7" x14ac:dyDescent="0.3">
      <c r="A5" s="188" t="str">
        <f>'ფორმა N1'!A5</f>
        <v>მპგ „საქართველოს ქრისტიან-კონსერვატიული პარტია“</v>
      </c>
      <c r="B5" s="12"/>
      <c r="C5" s="12"/>
      <c r="E5" s="84"/>
    </row>
    <row r="6" spans="1:7" x14ac:dyDescent="0.3">
      <c r="A6" s="80"/>
      <c r="B6" s="80"/>
      <c r="C6" s="80"/>
      <c r="D6" s="81"/>
      <c r="E6" s="84"/>
    </row>
    <row r="7" spans="1:7" x14ac:dyDescent="0.3">
      <c r="A7" s="52"/>
      <c r="B7" s="52"/>
      <c r="C7" s="52"/>
      <c r="D7" s="52"/>
      <c r="E7" s="84"/>
    </row>
    <row r="8" spans="1:7" s="6" customFormat="1" ht="39" customHeight="1" x14ac:dyDescent="0.3">
      <c r="A8" s="82" t="s">
        <v>64</v>
      </c>
      <c r="B8" s="55" t="s">
        <v>244</v>
      </c>
      <c r="C8" s="55" t="s">
        <v>66</v>
      </c>
      <c r="D8" s="55" t="s">
        <v>67</v>
      </c>
      <c r="E8" s="84"/>
    </row>
    <row r="9" spans="1:7" s="7" customFormat="1" ht="16.5" customHeight="1" x14ac:dyDescent="0.3">
      <c r="A9" s="189">
        <v>1</v>
      </c>
      <c r="B9" s="189" t="s">
        <v>65</v>
      </c>
      <c r="C9" s="61">
        <f>SUM(C10,C26)</f>
        <v>464021.19999999995</v>
      </c>
      <c r="D9" s="61">
        <f>SUM(D10,D26)</f>
        <v>402476.79</v>
      </c>
      <c r="E9" s="84"/>
    </row>
    <row r="10" spans="1:7" s="7" customFormat="1" ht="16.5" customHeight="1" x14ac:dyDescent="0.3">
      <c r="A10" s="63">
        <v>1.1000000000000001</v>
      </c>
      <c r="B10" s="63" t="s">
        <v>80</v>
      </c>
      <c r="C10" s="61">
        <f>SUM(C11,C12,C16,C19,C25,C26)</f>
        <v>432476.79</v>
      </c>
      <c r="D10" s="61">
        <f>SUM(D11,D12,D16,D19,D24,D25)</f>
        <v>400932.38</v>
      </c>
      <c r="E10" s="84"/>
    </row>
    <row r="11" spans="1:7" s="9" customFormat="1" ht="16.5" customHeight="1" x14ac:dyDescent="0.3">
      <c r="A11" s="64" t="s">
        <v>30</v>
      </c>
      <c r="B11" s="64" t="s">
        <v>79</v>
      </c>
      <c r="C11" s="8"/>
      <c r="D11" s="8"/>
      <c r="E11" s="84"/>
    </row>
    <row r="12" spans="1:7" s="10" customFormat="1" ht="16.5" customHeight="1" x14ac:dyDescent="0.3">
      <c r="A12" s="64" t="s">
        <v>31</v>
      </c>
      <c r="B12" s="64" t="s">
        <v>302</v>
      </c>
      <c r="C12" s="83">
        <f>SUM(C14:C15)</f>
        <v>0</v>
      </c>
      <c r="D12" s="83">
        <f>SUM(D14:D15)</f>
        <v>0</v>
      </c>
      <c r="E12" s="84"/>
      <c r="G12" s="48"/>
    </row>
    <row r="13" spans="1:7" s="3" customFormat="1" ht="16.5" customHeight="1" x14ac:dyDescent="0.3">
      <c r="A13" s="73" t="s">
        <v>81</v>
      </c>
      <c r="B13" s="73" t="s">
        <v>305</v>
      </c>
      <c r="C13" s="8"/>
      <c r="D13" s="8"/>
      <c r="E13" s="84"/>
    </row>
    <row r="14" spans="1:7" s="3" customFormat="1" ht="16.5" customHeight="1" x14ac:dyDescent="0.3">
      <c r="A14" s="73" t="s">
        <v>470</v>
      </c>
      <c r="B14" s="73" t="s">
        <v>469</v>
      </c>
      <c r="C14" s="8"/>
      <c r="D14" s="8"/>
      <c r="E14" s="84"/>
    </row>
    <row r="15" spans="1:7" s="3" customFormat="1" ht="16.5" customHeight="1" x14ac:dyDescent="0.3">
      <c r="A15" s="73" t="s">
        <v>471</v>
      </c>
      <c r="B15" s="73" t="s">
        <v>97</v>
      </c>
      <c r="C15" s="8"/>
      <c r="D15" s="8"/>
      <c r="E15" s="84"/>
    </row>
    <row r="16" spans="1:7" s="3" customFormat="1" ht="16.5" customHeight="1" x14ac:dyDescent="0.3">
      <c r="A16" s="64" t="s">
        <v>82</v>
      </c>
      <c r="B16" s="64" t="s">
        <v>83</v>
      </c>
      <c r="C16" s="83">
        <f>SUM(C17:C18)</f>
        <v>399878</v>
      </c>
      <c r="D16" s="83">
        <f>SUM(D17:D18)</f>
        <v>399878</v>
      </c>
      <c r="E16" s="84"/>
    </row>
    <row r="17" spans="1:5" s="3" customFormat="1" ht="16.5" customHeight="1" x14ac:dyDescent="0.3">
      <c r="A17" s="73" t="s">
        <v>84</v>
      </c>
      <c r="B17" s="73" t="s">
        <v>86</v>
      </c>
      <c r="C17" s="8">
        <v>315710</v>
      </c>
      <c r="D17" s="8">
        <v>315710</v>
      </c>
      <c r="E17" s="84"/>
    </row>
    <row r="18" spans="1:5" s="3" customFormat="1" ht="30" x14ac:dyDescent="0.3">
      <c r="A18" s="73" t="s">
        <v>85</v>
      </c>
      <c r="B18" s="73" t="s">
        <v>110</v>
      </c>
      <c r="C18" s="8">
        <v>84168</v>
      </c>
      <c r="D18" s="8">
        <v>84168</v>
      </c>
      <c r="E18" s="84"/>
    </row>
    <row r="19" spans="1:5" s="3" customFormat="1" ht="16.5" customHeight="1" x14ac:dyDescent="0.3">
      <c r="A19" s="64" t="s">
        <v>87</v>
      </c>
      <c r="B19" s="64" t="s">
        <v>395</v>
      </c>
      <c r="C19" s="83">
        <f>SUM(C20:C23)</f>
        <v>0</v>
      </c>
      <c r="D19" s="83">
        <f>SUM(D20:D23)</f>
        <v>0</v>
      </c>
      <c r="E19" s="84"/>
    </row>
    <row r="20" spans="1:5" s="3" customFormat="1" ht="16.5" customHeight="1" x14ac:dyDescent="0.3">
      <c r="A20" s="73" t="s">
        <v>88</v>
      </c>
      <c r="B20" s="73" t="s">
        <v>89</v>
      </c>
      <c r="C20" s="8"/>
      <c r="D20" s="8"/>
      <c r="E20" s="84"/>
    </row>
    <row r="21" spans="1:5" s="3" customFormat="1" ht="30" x14ac:dyDescent="0.3">
      <c r="A21" s="73" t="s">
        <v>92</v>
      </c>
      <c r="B21" s="73" t="s">
        <v>90</v>
      </c>
      <c r="C21" s="8"/>
      <c r="D21" s="8"/>
      <c r="E21" s="84"/>
    </row>
    <row r="22" spans="1:5" s="3" customFormat="1" ht="16.5" customHeight="1" x14ac:dyDescent="0.3">
      <c r="A22" s="73" t="s">
        <v>93</v>
      </c>
      <c r="B22" s="73" t="s">
        <v>91</v>
      </c>
      <c r="C22" s="8"/>
      <c r="D22" s="8"/>
      <c r="E22" s="84"/>
    </row>
    <row r="23" spans="1:5" s="3" customFormat="1" ht="16.5" customHeight="1" x14ac:dyDescent="0.3">
      <c r="A23" s="73" t="s">
        <v>94</v>
      </c>
      <c r="B23" s="73" t="s">
        <v>412</v>
      </c>
      <c r="C23" s="8"/>
      <c r="D23" s="8"/>
      <c r="E23" s="84"/>
    </row>
    <row r="24" spans="1:5" s="3" customFormat="1" ht="16.5" customHeight="1" x14ac:dyDescent="0.3">
      <c r="A24" s="64" t="s">
        <v>95</v>
      </c>
      <c r="B24" s="64" t="s">
        <v>413</v>
      </c>
      <c r="C24" s="214"/>
      <c r="D24" s="8"/>
      <c r="E24" s="84"/>
    </row>
    <row r="25" spans="1:5" s="3" customFormat="1" x14ac:dyDescent="0.3">
      <c r="A25" s="64" t="s">
        <v>246</v>
      </c>
      <c r="B25" s="64" t="s">
        <v>419</v>
      </c>
      <c r="C25" s="8">
        <v>1054.3799999999999</v>
      </c>
      <c r="D25" s="8">
        <v>1054.3799999999999</v>
      </c>
      <c r="E25" s="84"/>
    </row>
    <row r="26" spans="1:5" ht="16.5" customHeight="1" x14ac:dyDescent="0.3">
      <c r="A26" s="63">
        <v>1.2</v>
      </c>
      <c r="B26" s="63" t="s">
        <v>96</v>
      </c>
      <c r="C26" s="61">
        <f>SUM(C27,C35)</f>
        <v>31544.41</v>
      </c>
      <c r="D26" s="61">
        <f>SUM(D27,D35)</f>
        <v>1544.41</v>
      </c>
      <c r="E26" s="84"/>
    </row>
    <row r="27" spans="1:5" ht="16.5" customHeight="1" x14ac:dyDescent="0.3">
      <c r="A27" s="64" t="s">
        <v>32</v>
      </c>
      <c r="B27" s="64" t="s">
        <v>305</v>
      </c>
      <c r="C27" s="83">
        <f>SUM(C28:C30)</f>
        <v>30000</v>
      </c>
      <c r="D27" s="83">
        <f>SUM(D28:D30)</f>
        <v>0</v>
      </c>
      <c r="E27" s="84"/>
    </row>
    <row r="28" spans="1:5" x14ac:dyDescent="0.3">
      <c r="A28" s="197" t="s">
        <v>98</v>
      </c>
      <c r="B28" s="197" t="s">
        <v>303</v>
      </c>
      <c r="C28" s="8"/>
      <c r="D28" s="8"/>
      <c r="E28" s="84"/>
    </row>
    <row r="29" spans="1:5" x14ac:dyDescent="0.3">
      <c r="A29" s="197" t="s">
        <v>99</v>
      </c>
      <c r="B29" s="197" t="s">
        <v>306</v>
      </c>
      <c r="C29" s="8"/>
      <c r="D29" s="8"/>
      <c r="E29" s="84"/>
    </row>
    <row r="30" spans="1:5" x14ac:dyDescent="0.3">
      <c r="A30" s="197" t="s">
        <v>421</v>
      </c>
      <c r="B30" s="197" t="s">
        <v>304</v>
      </c>
      <c r="C30" s="8">
        <v>30000</v>
      </c>
      <c r="D30" s="8"/>
      <c r="E30" s="84"/>
    </row>
    <row r="31" spans="1:5" x14ac:dyDescent="0.3">
      <c r="A31" s="64" t="s">
        <v>33</v>
      </c>
      <c r="B31" s="64" t="s">
        <v>469</v>
      </c>
      <c r="C31" s="83">
        <f>SUM(C32:C34)</f>
        <v>0</v>
      </c>
      <c r="D31" s="83">
        <f>SUM(D32:D34)</f>
        <v>0</v>
      </c>
      <c r="E31" s="84"/>
    </row>
    <row r="32" spans="1:5" x14ac:dyDescent="0.3">
      <c r="A32" s="197" t="s">
        <v>12</v>
      </c>
      <c r="B32" s="197" t="s">
        <v>472</v>
      </c>
      <c r="C32" s="8"/>
      <c r="D32" s="8"/>
      <c r="E32" s="84"/>
    </row>
    <row r="33" spans="1:9" x14ac:dyDescent="0.3">
      <c r="A33" s="197" t="s">
        <v>13</v>
      </c>
      <c r="B33" s="197" t="s">
        <v>473</v>
      </c>
      <c r="C33" s="8"/>
      <c r="D33" s="8"/>
      <c r="E33" s="84"/>
    </row>
    <row r="34" spans="1:9" x14ac:dyDescent="0.3">
      <c r="A34" s="197" t="s">
        <v>276</v>
      </c>
      <c r="B34" s="197" t="s">
        <v>474</v>
      </c>
      <c r="C34" s="8"/>
      <c r="D34" s="8"/>
      <c r="E34" s="84"/>
    </row>
    <row r="35" spans="1:9" x14ac:dyDescent="0.3">
      <c r="A35" s="64" t="s">
        <v>34</v>
      </c>
      <c r="B35" s="211" t="s">
        <v>418</v>
      </c>
      <c r="C35" s="8">
        <v>1544.41</v>
      </c>
      <c r="D35" s="8">
        <v>1544.41</v>
      </c>
      <c r="E35" s="84"/>
    </row>
    <row r="36" spans="1:9" x14ac:dyDescent="0.3">
      <c r="D36" s="25"/>
      <c r="E36" s="85"/>
      <c r="F36" s="25"/>
    </row>
    <row r="37" spans="1:9" x14ac:dyDescent="0.3">
      <c r="A37" s="1"/>
      <c r="D37" s="25"/>
      <c r="E37" s="85"/>
      <c r="F37" s="25"/>
    </row>
    <row r="38" spans="1:9" x14ac:dyDescent="0.3">
      <c r="D38" s="25"/>
      <c r="E38" s="85"/>
      <c r="F38" s="25"/>
    </row>
    <row r="39" spans="1:9" x14ac:dyDescent="0.3">
      <c r="D39" s="25"/>
      <c r="E39" s="85"/>
      <c r="F39" s="25"/>
    </row>
    <row r="40" spans="1:9" x14ac:dyDescent="0.3">
      <c r="A40" s="49" t="s">
        <v>107</v>
      </c>
      <c r="D40" s="25"/>
      <c r="E40" s="85"/>
      <c r="F40" s="25"/>
    </row>
    <row r="41" spans="1:9" x14ac:dyDescent="0.3">
      <c r="D41" s="25"/>
      <c r="E41" s="86"/>
      <c r="F41" s="86"/>
      <c r="G41"/>
      <c r="H41"/>
      <c r="I41"/>
    </row>
    <row r="42" spans="1:9" x14ac:dyDescent="0.3">
      <c r="D42" s="87"/>
      <c r="E42" s="86"/>
      <c r="F42" s="86"/>
      <c r="G42"/>
      <c r="H42"/>
      <c r="I42"/>
    </row>
    <row r="43" spans="1:9" x14ac:dyDescent="0.3">
      <c r="A43"/>
      <c r="B43" s="49" t="s">
        <v>266</v>
      </c>
      <c r="D43" s="87"/>
      <c r="E43" s="86"/>
      <c r="F43" s="86"/>
      <c r="G43"/>
      <c r="H43"/>
      <c r="I43"/>
    </row>
    <row r="44" spans="1:9" x14ac:dyDescent="0.3">
      <c r="A44"/>
      <c r="B44" s="2" t="s">
        <v>265</v>
      </c>
      <c r="D44" s="87"/>
      <c r="E44" s="86"/>
      <c r="F44" s="86"/>
      <c r="G44"/>
      <c r="H44"/>
      <c r="I44"/>
    </row>
    <row r="45" spans="1:9" customFormat="1" ht="12.75" x14ac:dyDescent="0.2">
      <c r="B45" s="46" t="s">
        <v>139</v>
      </c>
      <c r="D45" s="86"/>
      <c r="E45" s="86"/>
      <c r="F45" s="86"/>
    </row>
    <row r="46" spans="1:9" x14ac:dyDescent="0.3">
      <c r="D46" s="25"/>
      <c r="E46" s="85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zoomScaleSheetLayoutView="80" workbookViewId="0">
      <selection activeCell="G21" sqref="G21"/>
    </sheetView>
  </sheetViews>
  <sheetFormatPr defaultRowHeight="15" x14ac:dyDescent="0.3"/>
  <cols>
    <col min="1" max="1" width="12" style="148" customWidth="1"/>
    <col min="2" max="2" width="13.28515625" style="148" customWidth="1"/>
    <col min="3" max="3" width="21.42578125" style="148" customWidth="1"/>
    <col min="4" max="4" width="17.85546875" style="148" customWidth="1"/>
    <col min="5" max="5" width="12.7109375" style="148" customWidth="1"/>
    <col min="6" max="6" width="39.7109375" style="148" customWidth="1"/>
    <col min="7" max="7" width="22.28515625" style="148" customWidth="1"/>
    <col min="8" max="8" width="0.5703125" style="148" customWidth="1"/>
    <col min="9" max="16384" width="9.140625" style="148"/>
  </cols>
  <sheetData>
    <row r="1" spans="1:8" x14ac:dyDescent="0.3">
      <c r="A1" s="50" t="s">
        <v>356</v>
      </c>
      <c r="B1" s="52"/>
      <c r="C1" s="52"/>
      <c r="D1" s="52"/>
      <c r="E1" s="52"/>
      <c r="F1" s="52"/>
      <c r="G1" s="127" t="s">
        <v>109</v>
      </c>
      <c r="H1" s="128"/>
    </row>
    <row r="2" spans="1:8" x14ac:dyDescent="0.3">
      <c r="A2" s="52" t="s">
        <v>140</v>
      </c>
      <c r="B2" s="52"/>
      <c r="C2" s="52"/>
      <c r="D2" s="52"/>
      <c r="E2" s="52"/>
      <c r="F2" s="52"/>
      <c r="G2" s="129" t="str">
        <f>'ფორმა N1'!L2</f>
        <v>01/01/2019-12/31/2019</v>
      </c>
      <c r="H2" s="128"/>
    </row>
    <row r="3" spans="1:8" x14ac:dyDescent="0.3">
      <c r="A3" s="52"/>
      <c r="B3" s="52"/>
      <c r="C3" s="52"/>
      <c r="D3" s="52"/>
      <c r="E3" s="52"/>
      <c r="F3" s="52"/>
      <c r="G3" s="78"/>
      <c r="H3" s="128"/>
    </row>
    <row r="4" spans="1:8" x14ac:dyDescent="0.3">
      <c r="A4" s="53" t="str">
        <f>'[4]ფორმა N2'!A4</f>
        <v>ანგარიშვალდებული პირის დასახელება:</v>
      </c>
      <c r="B4" s="52"/>
      <c r="C4" s="52"/>
      <c r="D4" s="52"/>
      <c r="E4" s="52"/>
      <c r="F4" s="52"/>
      <c r="G4" s="52"/>
      <c r="H4" s="80"/>
    </row>
    <row r="5" spans="1:8" x14ac:dyDescent="0.3">
      <c r="A5" s="172" t="str">
        <f>'ფორმა N1'!A5</f>
        <v>მპგ „საქართველოს ქრისტიან-კონსერვატიული პარტია“</v>
      </c>
      <c r="B5" s="172"/>
      <c r="C5" s="172"/>
      <c r="D5" s="172"/>
      <c r="E5" s="172"/>
      <c r="F5" s="172"/>
      <c r="G5" s="172"/>
      <c r="H5" s="80"/>
    </row>
    <row r="6" spans="1:8" x14ac:dyDescent="0.3">
      <c r="A6" s="53"/>
      <c r="B6" s="52"/>
      <c r="C6" s="52"/>
      <c r="D6" s="52"/>
      <c r="E6" s="52"/>
      <c r="F6" s="52"/>
      <c r="G6" s="52"/>
      <c r="H6" s="80"/>
    </row>
    <row r="7" spans="1:8" x14ac:dyDescent="0.3">
      <c r="A7" s="52"/>
      <c r="B7" s="52"/>
      <c r="C7" s="52"/>
      <c r="D7" s="52"/>
      <c r="E7" s="52"/>
      <c r="F7" s="52"/>
      <c r="G7" s="52"/>
      <c r="H7" s="81"/>
    </row>
    <row r="8" spans="1:8" ht="45.75" customHeight="1" x14ac:dyDescent="0.3">
      <c r="A8" s="130" t="s">
        <v>307</v>
      </c>
      <c r="B8" s="130" t="s">
        <v>141</v>
      </c>
      <c r="C8" s="131" t="s">
        <v>354</v>
      </c>
      <c r="D8" s="131" t="s">
        <v>355</v>
      </c>
      <c r="E8" s="131" t="s">
        <v>270</v>
      </c>
      <c r="F8" s="130" t="s">
        <v>312</v>
      </c>
      <c r="G8" s="131" t="s">
        <v>308</v>
      </c>
      <c r="H8" s="81"/>
    </row>
    <row r="9" spans="1:8" x14ac:dyDescent="0.3">
      <c r="A9" s="132" t="s">
        <v>309</v>
      </c>
      <c r="B9" s="133"/>
      <c r="C9" s="134"/>
      <c r="D9" s="135"/>
      <c r="E9" s="135"/>
      <c r="F9" s="135"/>
      <c r="G9" s="136"/>
      <c r="H9" s="81"/>
    </row>
    <row r="10" spans="1:8" x14ac:dyDescent="0.3">
      <c r="A10" s="133">
        <v>1</v>
      </c>
      <c r="B10" s="454" t="s">
        <v>1528</v>
      </c>
      <c r="C10" s="405">
        <v>23833.599999999999</v>
      </c>
      <c r="D10" s="406">
        <v>23833.599999999999</v>
      </c>
      <c r="E10" s="138" t="s">
        <v>1478</v>
      </c>
      <c r="F10" s="138" t="s">
        <v>1479</v>
      </c>
      <c r="G10" s="139">
        <f>IF(ISBLANK(B10),"",G9+C10-D10)</f>
        <v>0</v>
      </c>
      <c r="H10" s="81"/>
    </row>
    <row r="11" spans="1:8" x14ac:dyDescent="0.3">
      <c r="A11" s="133">
        <v>2</v>
      </c>
      <c r="B11" s="454" t="s">
        <v>1529</v>
      </c>
      <c r="C11" s="405">
        <v>6703.2</v>
      </c>
      <c r="D11" s="406">
        <v>6703.2</v>
      </c>
      <c r="E11" s="138" t="s">
        <v>1478</v>
      </c>
      <c r="F11" s="138" t="s">
        <v>1479</v>
      </c>
      <c r="G11" s="139">
        <f t="shared" ref="G11" si="0">IF(ISBLANK(B11),"",G10+C11-D11)</f>
        <v>0</v>
      </c>
      <c r="H11" s="81"/>
    </row>
    <row r="12" spans="1:8" ht="30" x14ac:dyDescent="0.3">
      <c r="A12" s="133">
        <v>3</v>
      </c>
      <c r="B12" s="455" t="s">
        <v>1530</v>
      </c>
      <c r="C12" s="452">
        <v>4.8</v>
      </c>
      <c r="D12" s="452">
        <v>4.8</v>
      </c>
      <c r="E12" s="453" t="s">
        <v>221</v>
      </c>
      <c r="F12" s="453" t="s">
        <v>1527</v>
      </c>
      <c r="G12" s="139"/>
      <c r="H12" s="81"/>
    </row>
    <row r="13" spans="1:8" ht="30" x14ac:dyDescent="0.3">
      <c r="A13" s="133">
        <v>4</v>
      </c>
      <c r="B13" s="455">
        <v>43807</v>
      </c>
      <c r="C13" s="452">
        <v>6.48</v>
      </c>
      <c r="D13" s="452">
        <v>6.48</v>
      </c>
      <c r="E13" s="453" t="s">
        <v>221</v>
      </c>
      <c r="F13" s="453" t="s">
        <v>1527</v>
      </c>
      <c r="G13" s="139"/>
      <c r="H13" s="81"/>
    </row>
    <row r="14" spans="1:8" ht="30" x14ac:dyDescent="0.3">
      <c r="A14" s="133">
        <v>5</v>
      </c>
      <c r="B14" s="455" t="s">
        <v>1531</v>
      </c>
      <c r="C14" s="452">
        <v>3.24</v>
      </c>
      <c r="D14" s="452">
        <v>3.24</v>
      </c>
      <c r="E14" s="453" t="s">
        <v>221</v>
      </c>
      <c r="F14" s="453" t="s">
        <v>1527</v>
      </c>
      <c r="G14" s="139"/>
      <c r="H14" s="81"/>
    </row>
    <row r="15" spans="1:8" ht="30" x14ac:dyDescent="0.3">
      <c r="A15" s="133">
        <v>6</v>
      </c>
      <c r="B15" s="455">
        <v>43748</v>
      </c>
      <c r="C15" s="452">
        <v>1.62</v>
      </c>
      <c r="D15" s="452">
        <v>1.62</v>
      </c>
      <c r="E15" s="453" t="s">
        <v>221</v>
      </c>
      <c r="F15" s="453" t="s">
        <v>1527</v>
      </c>
      <c r="G15" s="139"/>
      <c r="H15" s="81"/>
    </row>
    <row r="16" spans="1:8" ht="15.75" x14ac:dyDescent="0.3">
      <c r="A16" s="133" t="s">
        <v>273</v>
      </c>
      <c r="B16" s="117"/>
      <c r="C16" s="140"/>
      <c r="D16" s="141"/>
      <c r="E16" s="141"/>
      <c r="F16" s="141"/>
      <c r="G16" s="139" t="str">
        <f>IF(ISBLANK(B16),"",#REF!+C16-D16)</f>
        <v/>
      </c>
      <c r="H16" s="81"/>
    </row>
    <row r="17" spans="1:10" x14ac:dyDescent="0.3">
      <c r="A17" s="142" t="s">
        <v>310</v>
      </c>
      <c r="B17" s="143"/>
      <c r="C17" s="144"/>
      <c r="D17" s="145"/>
      <c r="E17" s="145"/>
      <c r="F17" s="146"/>
      <c r="G17" s="147">
        <v>0</v>
      </c>
      <c r="H17" s="81"/>
    </row>
    <row r="21" spans="1:10" x14ac:dyDescent="0.3">
      <c r="B21" s="150" t="s">
        <v>107</v>
      </c>
      <c r="F21" s="151"/>
    </row>
    <row r="22" spans="1:10" x14ac:dyDescent="0.3">
      <c r="F22" s="149"/>
      <c r="G22" s="149"/>
      <c r="H22" s="149"/>
      <c r="I22" s="149"/>
      <c r="J22" s="149"/>
    </row>
    <row r="23" spans="1:10" x14ac:dyDescent="0.3">
      <c r="C23" s="152"/>
      <c r="F23" s="152"/>
      <c r="G23" s="153"/>
      <c r="H23" s="149"/>
      <c r="I23" s="149"/>
      <c r="J23" s="149"/>
    </row>
    <row r="24" spans="1:10" x14ac:dyDescent="0.3">
      <c r="A24" s="149"/>
      <c r="C24" s="154" t="s">
        <v>263</v>
      </c>
      <c r="F24" s="155" t="s">
        <v>268</v>
      </c>
      <c r="G24" s="153"/>
      <c r="H24" s="149"/>
      <c r="I24" s="149"/>
      <c r="J24" s="149"/>
    </row>
    <row r="25" spans="1:10" x14ac:dyDescent="0.3">
      <c r="A25" s="149"/>
      <c r="C25" s="156" t="s">
        <v>139</v>
      </c>
      <c r="F25" s="148" t="s">
        <v>264</v>
      </c>
      <c r="G25" s="149"/>
      <c r="H25" s="149"/>
      <c r="I25" s="149"/>
      <c r="J25" s="149"/>
    </row>
    <row r="26" spans="1:10" s="149" customFormat="1" x14ac:dyDescent="0.3">
      <c r="B26" s="148"/>
    </row>
    <row r="27" spans="1:10" s="149" customFormat="1" ht="12.75" x14ac:dyDescent="0.2"/>
    <row r="28" spans="1:10" s="149" customFormat="1" ht="12.75" x14ac:dyDescent="0.2"/>
    <row r="29" spans="1:10" s="149" customFormat="1" ht="12.75" x14ac:dyDescent="0.2"/>
    <row r="30" spans="1:10" s="149" customFormat="1" ht="12.75" x14ac:dyDescent="0.2"/>
  </sheetData>
  <dataValidations count="1">
    <dataValidation allowBlank="1" showInputMessage="1" showErrorMessage="1" prompt="თვე/დღე/წელი" sqref="B10:B16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view="pageBreakPreview" topLeftCell="A21" zoomScale="80" zoomScaleSheetLayoutView="80" workbookViewId="0">
      <selection activeCell="G27" sqref="G27"/>
    </sheetView>
  </sheetViews>
  <sheetFormatPr defaultRowHeight="12.75" x14ac:dyDescent="0.2"/>
  <cols>
    <col min="1" max="1" width="53.5703125" style="350" customWidth="1"/>
    <col min="2" max="2" width="10.7109375" style="350" customWidth="1"/>
    <col min="3" max="3" width="12.42578125" style="350" customWidth="1"/>
    <col min="4" max="4" width="10.42578125" style="350" customWidth="1"/>
    <col min="5" max="5" width="13.140625" style="350" customWidth="1"/>
    <col min="6" max="6" width="10.42578125" style="350" customWidth="1"/>
    <col min="7" max="8" width="10.5703125" style="350" customWidth="1"/>
    <col min="9" max="9" width="9.85546875" style="350" customWidth="1"/>
    <col min="10" max="10" width="12.7109375" style="350" customWidth="1"/>
    <col min="11" max="11" width="0.7109375" style="350" customWidth="1"/>
    <col min="12" max="16384" width="9.140625" style="350"/>
  </cols>
  <sheetData>
    <row r="1" spans="1:12" s="160" customFormat="1" ht="15" x14ac:dyDescent="0.2">
      <c r="A1" s="157" t="s">
        <v>299</v>
      </c>
      <c r="B1" s="158"/>
      <c r="C1" s="158"/>
      <c r="D1" s="158"/>
      <c r="E1" s="158"/>
      <c r="F1" s="54"/>
      <c r="G1" s="54"/>
      <c r="H1" s="54"/>
      <c r="I1" s="499" t="s">
        <v>109</v>
      </c>
      <c r="J1" s="499"/>
      <c r="K1" s="462"/>
    </row>
    <row r="2" spans="1:12" s="160" customFormat="1" ht="15" x14ac:dyDescent="0.3">
      <c r="A2" s="114" t="s">
        <v>140</v>
      </c>
      <c r="B2" s="158"/>
      <c r="C2" s="158"/>
      <c r="D2" s="158"/>
      <c r="E2" s="158"/>
      <c r="F2" s="106"/>
      <c r="G2" s="107"/>
      <c r="H2" s="107"/>
      <c r="I2" s="484" t="str">
        <f>'ფორმა N1'!L2</f>
        <v>01/01/2019-12/31/2019</v>
      </c>
      <c r="J2" s="485"/>
      <c r="K2" s="462"/>
    </row>
    <row r="3" spans="1:12" s="160" customFormat="1" ht="15" x14ac:dyDescent="0.2">
      <c r="A3" s="158"/>
      <c r="B3" s="158"/>
      <c r="C3" s="158"/>
      <c r="D3" s="158"/>
      <c r="E3" s="158"/>
      <c r="F3" s="106"/>
      <c r="G3" s="107"/>
      <c r="H3" s="107"/>
      <c r="I3" s="108"/>
      <c r="J3" s="445"/>
      <c r="K3" s="462"/>
    </row>
    <row r="4" spans="1:12" s="21" customFormat="1" ht="15" x14ac:dyDescent="0.3">
      <c r="A4" s="90" t="str">
        <f>'[3]ფორმა N2'!A4</f>
        <v>ანგარიშვალდებული პირის დასახელება:</v>
      </c>
      <c r="B4" s="90"/>
      <c r="C4" s="90"/>
      <c r="D4" s="90"/>
      <c r="E4" s="90"/>
      <c r="F4" s="339"/>
      <c r="G4" s="339"/>
      <c r="H4" s="339"/>
      <c r="I4" s="463"/>
      <c r="J4" s="90"/>
      <c r="K4" s="114"/>
      <c r="L4" s="160"/>
    </row>
    <row r="5" spans="1:12" s="21" customFormat="1" ht="15" x14ac:dyDescent="0.3">
      <c r="A5" s="414" t="str">
        <f>'ფორმა N1'!A5:F5</f>
        <v>მპგ „საქართველოს ქრისტიან-კონსერვატიული პარტია“</v>
      </c>
      <c r="B5" s="415"/>
      <c r="C5" s="415"/>
      <c r="D5" s="415"/>
      <c r="E5" s="415"/>
      <c r="F5" s="416"/>
      <c r="G5" s="416"/>
      <c r="H5" s="416"/>
      <c r="I5" s="464"/>
      <c r="J5" s="416"/>
      <c r="K5" s="114"/>
    </row>
    <row r="6" spans="1:12" s="160" customFormat="1" ht="13.5" x14ac:dyDescent="0.2">
      <c r="A6" s="109"/>
      <c r="B6" s="345"/>
      <c r="C6" s="345"/>
      <c r="D6" s="158"/>
      <c r="E6" s="158"/>
      <c r="F6" s="158"/>
      <c r="G6" s="158"/>
      <c r="H6" s="158"/>
      <c r="I6" s="158"/>
      <c r="J6" s="158"/>
      <c r="K6" s="462"/>
    </row>
    <row r="7" spans="1:12" ht="45" x14ac:dyDescent="0.2">
      <c r="A7" s="465"/>
      <c r="B7" s="501" t="s">
        <v>220</v>
      </c>
      <c r="C7" s="501"/>
      <c r="D7" s="501" t="s">
        <v>287</v>
      </c>
      <c r="E7" s="501"/>
      <c r="F7" s="501" t="s">
        <v>288</v>
      </c>
      <c r="G7" s="501"/>
      <c r="H7" s="466" t="s">
        <v>274</v>
      </c>
      <c r="I7" s="501" t="s">
        <v>223</v>
      </c>
      <c r="J7" s="501"/>
      <c r="K7" s="467"/>
    </row>
    <row r="8" spans="1:12" ht="15" x14ac:dyDescent="0.2">
      <c r="A8" s="346" t="s">
        <v>115</v>
      </c>
      <c r="B8" s="468" t="s">
        <v>222</v>
      </c>
      <c r="C8" s="347" t="s">
        <v>221</v>
      </c>
      <c r="D8" s="468" t="s">
        <v>222</v>
      </c>
      <c r="E8" s="347" t="s">
        <v>221</v>
      </c>
      <c r="F8" s="468" t="s">
        <v>222</v>
      </c>
      <c r="G8" s="347" t="s">
        <v>221</v>
      </c>
      <c r="H8" s="347" t="s">
        <v>221</v>
      </c>
      <c r="I8" s="468" t="s">
        <v>222</v>
      </c>
      <c r="J8" s="347" t="s">
        <v>221</v>
      </c>
      <c r="K8" s="467"/>
    </row>
    <row r="9" spans="1:12" ht="15" x14ac:dyDescent="0.2">
      <c r="A9" s="469" t="s">
        <v>116</v>
      </c>
      <c r="B9" s="58">
        <f>SUM(B10,B14,B17)</f>
        <v>2</v>
      </c>
      <c r="C9" s="58">
        <f>SUM(C10,C14,C17)</f>
        <v>443046.22000000003</v>
      </c>
      <c r="D9" s="58">
        <f t="shared" ref="D9:J9" si="0">SUM(D10,D14,D17)</f>
        <v>0</v>
      </c>
      <c r="E9" s="58">
        <f>SUM(E10,E14,E17)</f>
        <v>40335.93</v>
      </c>
      <c r="F9" s="58">
        <f t="shared" si="0"/>
        <v>0</v>
      </c>
      <c r="G9" s="58">
        <f>SUM(G10,G14,G17)</f>
        <v>0</v>
      </c>
      <c r="H9" s="58">
        <f>SUM(H10,H14,H17)</f>
        <v>0</v>
      </c>
      <c r="I9" s="58">
        <f>SUM(I10,I14,I17)</f>
        <v>2</v>
      </c>
      <c r="J9" s="58">
        <f t="shared" si="0"/>
        <v>483382.15</v>
      </c>
      <c r="K9" s="467"/>
    </row>
    <row r="10" spans="1:12" ht="15" x14ac:dyDescent="0.2">
      <c r="A10" s="470" t="s">
        <v>117</v>
      </c>
      <c r="B10" s="465">
        <f>SUM(B11:B13)</f>
        <v>1</v>
      </c>
      <c r="C10" s="465">
        <v>309098.29000000004</v>
      </c>
      <c r="D10" s="465">
        <f t="shared" ref="D10:J10" si="1">SUM(D11:D13)</f>
        <v>0</v>
      </c>
      <c r="E10" s="465">
        <f>SUM(E11:E13)</f>
        <v>37557</v>
      </c>
      <c r="F10" s="465">
        <f t="shared" si="1"/>
        <v>0</v>
      </c>
      <c r="G10" s="465">
        <f>SUM(G11:G13)</f>
        <v>0</v>
      </c>
      <c r="H10" s="465">
        <f>SUM(H11:H13)</f>
        <v>0</v>
      </c>
      <c r="I10" s="465">
        <f>SUM(I11:I13)</f>
        <v>1</v>
      </c>
      <c r="J10" s="465">
        <f t="shared" si="1"/>
        <v>346655.29000000004</v>
      </c>
      <c r="K10" s="467"/>
    </row>
    <row r="11" spans="1:12" ht="15" x14ac:dyDescent="0.2">
      <c r="A11" s="470" t="s">
        <v>118</v>
      </c>
      <c r="B11" s="349"/>
      <c r="C11" s="349">
        <v>0</v>
      </c>
      <c r="D11" s="349"/>
      <c r="E11" s="349"/>
      <c r="F11" s="349"/>
      <c r="G11" s="349"/>
      <c r="H11" s="349"/>
      <c r="I11" s="349">
        <f>B11+D11-F11</f>
        <v>0</v>
      </c>
      <c r="J11" s="349">
        <f>C11+E11-G11-H11</f>
        <v>0</v>
      </c>
      <c r="K11" s="467"/>
    </row>
    <row r="12" spans="1:12" ht="15" x14ac:dyDescent="0.2">
      <c r="A12" s="470" t="s">
        <v>119</v>
      </c>
      <c r="B12" s="349">
        <v>1</v>
      </c>
      <c r="C12" s="349">
        <v>309098.29000000004</v>
      </c>
      <c r="D12" s="349"/>
      <c r="E12" s="349">
        <v>37557</v>
      </c>
      <c r="F12" s="349"/>
      <c r="G12" s="349"/>
      <c r="H12" s="349"/>
      <c r="I12" s="349">
        <f t="shared" ref="I12:I13" si="2">B12+D12-F12</f>
        <v>1</v>
      </c>
      <c r="J12" s="349">
        <f>C12+E12-G12-H12</f>
        <v>346655.29000000004</v>
      </c>
      <c r="K12" s="467"/>
    </row>
    <row r="13" spans="1:12" ht="15" x14ac:dyDescent="0.2">
      <c r="A13" s="470" t="s">
        <v>120</v>
      </c>
      <c r="B13" s="349"/>
      <c r="C13" s="349">
        <v>0</v>
      </c>
      <c r="D13" s="349"/>
      <c r="E13" s="349"/>
      <c r="F13" s="349"/>
      <c r="G13" s="349"/>
      <c r="H13" s="349"/>
      <c r="I13" s="349">
        <f t="shared" si="2"/>
        <v>0</v>
      </c>
      <c r="J13" s="349">
        <f>C13+E13-G13-H13</f>
        <v>0</v>
      </c>
      <c r="K13" s="467"/>
    </row>
    <row r="14" spans="1:12" ht="15" x14ac:dyDescent="0.2">
      <c r="A14" s="470" t="s">
        <v>121</v>
      </c>
      <c r="B14" s="465">
        <f>SUM(B15:B16)</f>
        <v>0</v>
      </c>
      <c r="C14" s="465">
        <v>133947.93</v>
      </c>
      <c r="D14" s="465">
        <f t="shared" ref="D14:J14" si="3">SUM(D15:D16)</f>
        <v>0</v>
      </c>
      <c r="E14" s="465">
        <f>SUM(E15:E16)</f>
        <v>2778.9300000000003</v>
      </c>
      <c r="F14" s="465">
        <f t="shared" si="3"/>
        <v>0</v>
      </c>
      <c r="G14" s="465">
        <f>SUM(G15:G16)</f>
        <v>0</v>
      </c>
      <c r="H14" s="465">
        <f>SUM(H15:H16)</f>
        <v>0</v>
      </c>
      <c r="I14" s="465">
        <f>SUM(I15:I16)</f>
        <v>0</v>
      </c>
      <c r="J14" s="465">
        <f t="shared" si="3"/>
        <v>136726.85999999999</v>
      </c>
      <c r="K14" s="467"/>
    </row>
    <row r="15" spans="1:12" ht="15" x14ac:dyDescent="0.2">
      <c r="A15" s="470" t="s">
        <v>122</v>
      </c>
      <c r="B15" s="349"/>
      <c r="C15" s="349">
        <v>70334.77</v>
      </c>
      <c r="D15" s="349"/>
      <c r="E15" s="349"/>
      <c r="F15" s="349"/>
      <c r="G15" s="349"/>
      <c r="H15" s="349"/>
      <c r="I15" s="349">
        <f t="shared" ref="I15:I16" si="4">B15+D15-F15</f>
        <v>0</v>
      </c>
      <c r="J15" s="349">
        <f t="shared" ref="J15:J16" si="5">C15+E15-G15-H15</f>
        <v>70334.77</v>
      </c>
      <c r="K15" s="467"/>
    </row>
    <row r="16" spans="1:12" ht="15" x14ac:dyDescent="0.2">
      <c r="A16" s="470" t="s">
        <v>123</v>
      </c>
      <c r="B16" s="349"/>
      <c r="C16" s="349">
        <v>63613.16</v>
      </c>
      <c r="D16" s="349"/>
      <c r="E16" s="349">
        <v>2778.9300000000003</v>
      </c>
      <c r="F16" s="349"/>
      <c r="G16" s="349"/>
      <c r="H16" s="349"/>
      <c r="I16" s="349">
        <f t="shared" si="4"/>
        <v>0</v>
      </c>
      <c r="J16" s="349">
        <f t="shared" si="5"/>
        <v>66392.09</v>
      </c>
      <c r="K16" s="467"/>
    </row>
    <row r="17" spans="1:11" ht="15" x14ac:dyDescent="0.2">
      <c r="A17" s="470" t="s">
        <v>124</v>
      </c>
      <c r="B17" s="465">
        <f>SUM(B18:B19,B22,B23)</f>
        <v>1</v>
      </c>
      <c r="C17" s="465">
        <f>SUM(C18:C19,C22,C23)</f>
        <v>0</v>
      </c>
      <c r="D17" s="465">
        <f t="shared" ref="D17:J17" si="6">SUM(D18:D19,D22,D23)</f>
        <v>0</v>
      </c>
      <c r="E17" s="465">
        <f>SUM(E18:E19,E22,E23)</f>
        <v>0</v>
      </c>
      <c r="F17" s="465">
        <f t="shared" si="6"/>
        <v>0</v>
      </c>
      <c r="G17" s="465">
        <f>SUM(G18:G19,G22,G23)</f>
        <v>0</v>
      </c>
      <c r="H17" s="465">
        <f>SUM(H18:H19,H22,H23)</f>
        <v>0</v>
      </c>
      <c r="I17" s="465">
        <f>SUM(I18:I19,I22,I23)</f>
        <v>1</v>
      </c>
      <c r="J17" s="465">
        <f t="shared" si="6"/>
        <v>0</v>
      </c>
      <c r="K17" s="467"/>
    </row>
    <row r="18" spans="1:11" ht="15" x14ac:dyDescent="0.2">
      <c r="A18" s="470" t="s">
        <v>125</v>
      </c>
      <c r="B18" s="349"/>
      <c r="C18" s="349"/>
      <c r="D18" s="349"/>
      <c r="E18" s="349"/>
      <c r="F18" s="349"/>
      <c r="G18" s="349"/>
      <c r="H18" s="349"/>
      <c r="I18" s="349">
        <f>B18+D18-F18</f>
        <v>0</v>
      </c>
      <c r="J18" s="349">
        <f>C18+E18-G18-H18</f>
        <v>0</v>
      </c>
      <c r="K18" s="467"/>
    </row>
    <row r="19" spans="1:11" ht="15" x14ac:dyDescent="0.2">
      <c r="A19" s="470" t="s">
        <v>126</v>
      </c>
      <c r="B19" s="465">
        <f>SUM(B20:B21)</f>
        <v>0</v>
      </c>
      <c r="C19" s="465">
        <f>SUM(C20:C21)</f>
        <v>0</v>
      </c>
      <c r="D19" s="465">
        <f t="shared" ref="D19:J19" si="7">SUM(D20:D21)</f>
        <v>0</v>
      </c>
      <c r="E19" s="465">
        <f>SUM(E20:E21)</f>
        <v>0</v>
      </c>
      <c r="F19" s="465">
        <f t="shared" si="7"/>
        <v>0</v>
      </c>
      <c r="G19" s="465">
        <f>SUM(G20:G21)</f>
        <v>0</v>
      </c>
      <c r="H19" s="465">
        <f>SUM(H20:H21)</f>
        <v>0</v>
      </c>
      <c r="I19" s="465">
        <f>SUM(I20:I21)</f>
        <v>0</v>
      </c>
      <c r="J19" s="465">
        <f t="shared" si="7"/>
        <v>0</v>
      </c>
      <c r="K19" s="467"/>
    </row>
    <row r="20" spans="1:11" ht="15" x14ac:dyDescent="0.2">
      <c r="A20" s="470" t="s">
        <v>127</v>
      </c>
      <c r="B20" s="349"/>
      <c r="C20" s="349"/>
      <c r="D20" s="349"/>
      <c r="E20" s="349"/>
      <c r="F20" s="349"/>
      <c r="G20" s="349"/>
      <c r="H20" s="349"/>
      <c r="I20" s="349">
        <f t="shared" ref="I20:I23" si="8">B20+D20-F20</f>
        <v>0</v>
      </c>
      <c r="J20" s="349">
        <f t="shared" ref="J20:J23" si="9">C20+E20-G20-H20</f>
        <v>0</v>
      </c>
      <c r="K20" s="467"/>
    </row>
    <row r="21" spans="1:11" ht="15" x14ac:dyDescent="0.2">
      <c r="A21" s="470" t="s">
        <v>128</v>
      </c>
      <c r="B21" s="349"/>
      <c r="C21" s="349"/>
      <c r="D21" s="349"/>
      <c r="E21" s="349"/>
      <c r="F21" s="349"/>
      <c r="G21" s="349"/>
      <c r="H21" s="349"/>
      <c r="I21" s="349">
        <f t="shared" si="8"/>
        <v>0</v>
      </c>
      <c r="J21" s="349">
        <f t="shared" si="9"/>
        <v>0</v>
      </c>
      <c r="K21" s="467"/>
    </row>
    <row r="22" spans="1:11" ht="15" x14ac:dyDescent="0.2">
      <c r="A22" s="470" t="s">
        <v>129</v>
      </c>
      <c r="B22" s="349">
        <v>1</v>
      </c>
      <c r="C22" s="349"/>
      <c r="D22" s="349"/>
      <c r="E22" s="349"/>
      <c r="F22" s="349"/>
      <c r="G22" s="349"/>
      <c r="H22" s="349"/>
      <c r="I22" s="349">
        <f t="shared" si="8"/>
        <v>1</v>
      </c>
      <c r="J22" s="349">
        <f t="shared" si="9"/>
        <v>0</v>
      </c>
      <c r="K22" s="467"/>
    </row>
    <row r="23" spans="1:11" ht="15" x14ac:dyDescent="0.2">
      <c r="A23" s="470" t="s">
        <v>130</v>
      </c>
      <c r="B23" s="349"/>
      <c r="C23" s="349"/>
      <c r="D23" s="349"/>
      <c r="E23" s="349"/>
      <c r="F23" s="349"/>
      <c r="G23" s="349"/>
      <c r="H23" s="349"/>
      <c r="I23" s="349">
        <f t="shared" si="8"/>
        <v>0</v>
      </c>
      <c r="J23" s="349">
        <f t="shared" si="9"/>
        <v>0</v>
      </c>
      <c r="K23" s="467"/>
    </row>
    <row r="24" spans="1:11" ht="15" x14ac:dyDescent="0.2">
      <c r="A24" s="469" t="s">
        <v>131</v>
      </c>
      <c r="B24" s="58">
        <f>SUM(B25:B31)</f>
        <v>0</v>
      </c>
      <c r="C24" s="58">
        <f t="shared" ref="C24:J24" si="10">SUM(C25:C31)</f>
        <v>0</v>
      </c>
      <c r="D24" s="58">
        <f t="shared" si="10"/>
        <v>0</v>
      </c>
      <c r="E24" s="58">
        <f t="shared" si="10"/>
        <v>0</v>
      </c>
      <c r="F24" s="58">
        <f t="shared" si="10"/>
        <v>0</v>
      </c>
      <c r="G24" s="58">
        <f t="shared" si="10"/>
        <v>0</v>
      </c>
      <c r="H24" s="58">
        <f t="shared" si="10"/>
        <v>0</v>
      </c>
      <c r="I24" s="58">
        <f t="shared" si="10"/>
        <v>0</v>
      </c>
      <c r="J24" s="58">
        <f t="shared" si="10"/>
        <v>0</v>
      </c>
      <c r="K24" s="467"/>
    </row>
    <row r="25" spans="1:11" ht="15" x14ac:dyDescent="0.2">
      <c r="A25" s="470" t="s">
        <v>253</v>
      </c>
      <c r="B25" s="349"/>
      <c r="C25" s="349"/>
      <c r="D25" s="349"/>
      <c r="E25" s="349"/>
      <c r="F25" s="349"/>
      <c r="G25" s="349"/>
      <c r="H25" s="349"/>
      <c r="I25" s="349"/>
      <c r="J25" s="349"/>
      <c r="K25" s="467"/>
    </row>
    <row r="26" spans="1:11" ht="15" x14ac:dyDescent="0.2">
      <c r="A26" s="470" t="s">
        <v>254</v>
      </c>
      <c r="B26" s="349"/>
      <c r="C26" s="349"/>
      <c r="D26" s="349"/>
      <c r="E26" s="349"/>
      <c r="F26" s="349"/>
      <c r="G26" s="349"/>
      <c r="H26" s="349"/>
      <c r="I26" s="349"/>
      <c r="J26" s="349"/>
      <c r="K26" s="467"/>
    </row>
    <row r="27" spans="1:11" ht="15" x14ac:dyDescent="0.2">
      <c r="A27" s="470" t="s">
        <v>255</v>
      </c>
      <c r="B27" s="349"/>
      <c r="C27" s="349"/>
      <c r="D27" s="349"/>
      <c r="E27" s="349"/>
      <c r="F27" s="349"/>
      <c r="G27" s="349"/>
      <c r="H27" s="349"/>
      <c r="I27" s="349"/>
      <c r="J27" s="349"/>
      <c r="K27" s="467"/>
    </row>
    <row r="28" spans="1:11" ht="15" x14ac:dyDescent="0.2">
      <c r="A28" s="470" t="s">
        <v>256</v>
      </c>
      <c r="B28" s="349"/>
      <c r="C28" s="349"/>
      <c r="D28" s="349"/>
      <c r="E28" s="349"/>
      <c r="F28" s="349"/>
      <c r="G28" s="349"/>
      <c r="H28" s="349"/>
      <c r="I28" s="349"/>
      <c r="J28" s="349"/>
      <c r="K28" s="467"/>
    </row>
    <row r="29" spans="1:11" ht="15" x14ac:dyDescent="0.2">
      <c r="A29" s="470" t="s">
        <v>257</v>
      </c>
      <c r="B29" s="349"/>
      <c r="C29" s="349"/>
      <c r="D29" s="349"/>
      <c r="E29" s="349"/>
      <c r="F29" s="349"/>
      <c r="G29" s="349"/>
      <c r="H29" s="349"/>
      <c r="I29" s="349"/>
      <c r="J29" s="349"/>
      <c r="K29" s="467"/>
    </row>
    <row r="30" spans="1:11" ht="15" x14ac:dyDescent="0.2">
      <c r="A30" s="470" t="s">
        <v>258</v>
      </c>
      <c r="B30" s="349"/>
      <c r="C30" s="349"/>
      <c r="D30" s="349"/>
      <c r="E30" s="349"/>
      <c r="F30" s="349"/>
      <c r="G30" s="349"/>
      <c r="H30" s="349"/>
      <c r="I30" s="349"/>
      <c r="J30" s="349"/>
      <c r="K30" s="467"/>
    </row>
    <row r="31" spans="1:11" ht="15" x14ac:dyDescent="0.2">
      <c r="A31" s="470" t="s">
        <v>259</v>
      </c>
      <c r="B31" s="349"/>
      <c r="C31" s="349"/>
      <c r="D31" s="349"/>
      <c r="E31" s="349"/>
      <c r="F31" s="349"/>
      <c r="G31" s="349"/>
      <c r="H31" s="349"/>
      <c r="I31" s="349"/>
      <c r="J31" s="349"/>
      <c r="K31" s="467"/>
    </row>
    <row r="32" spans="1:11" ht="15" x14ac:dyDescent="0.2">
      <c r="A32" s="469" t="s">
        <v>132</v>
      </c>
      <c r="B32" s="58">
        <f>SUM(B33:B35)</f>
        <v>0</v>
      </c>
      <c r="C32" s="58">
        <f>SUM(C33:C35)</f>
        <v>0</v>
      </c>
      <c r="D32" s="58">
        <f t="shared" ref="D32:J32" si="11">SUM(D33:D35)</f>
        <v>0</v>
      </c>
      <c r="E32" s="58">
        <f>SUM(E33:E35)</f>
        <v>0</v>
      </c>
      <c r="F32" s="58">
        <f t="shared" si="11"/>
        <v>0</v>
      </c>
      <c r="G32" s="58">
        <f>SUM(G33:G35)</f>
        <v>0</v>
      </c>
      <c r="H32" s="58">
        <f>SUM(H33:H35)</f>
        <v>0</v>
      </c>
      <c r="I32" s="58">
        <f>SUM(I33:I35)</f>
        <v>0</v>
      </c>
      <c r="J32" s="58">
        <f t="shared" si="11"/>
        <v>0</v>
      </c>
      <c r="K32" s="467"/>
    </row>
    <row r="33" spans="1:11" ht="15" x14ac:dyDescent="0.2">
      <c r="A33" s="470" t="s">
        <v>260</v>
      </c>
      <c r="B33" s="349"/>
      <c r="C33" s="349"/>
      <c r="D33" s="349"/>
      <c r="E33" s="349"/>
      <c r="F33" s="349"/>
      <c r="G33" s="349"/>
      <c r="H33" s="349"/>
      <c r="I33" s="349"/>
      <c r="J33" s="349"/>
      <c r="K33" s="467"/>
    </row>
    <row r="34" spans="1:11" ht="15" x14ac:dyDescent="0.2">
      <c r="A34" s="470" t="s">
        <v>261</v>
      </c>
      <c r="B34" s="349"/>
      <c r="C34" s="349"/>
      <c r="D34" s="349"/>
      <c r="E34" s="349"/>
      <c r="F34" s="349"/>
      <c r="G34" s="349"/>
      <c r="H34" s="349"/>
      <c r="I34" s="349"/>
      <c r="J34" s="349"/>
      <c r="K34" s="467"/>
    </row>
    <row r="35" spans="1:11" ht="15" x14ac:dyDescent="0.2">
      <c r="A35" s="470" t="s">
        <v>262</v>
      </c>
      <c r="B35" s="349"/>
      <c r="C35" s="349"/>
      <c r="D35" s="349"/>
      <c r="E35" s="349"/>
      <c r="F35" s="349"/>
      <c r="G35" s="349"/>
      <c r="H35" s="349"/>
      <c r="I35" s="349"/>
      <c r="J35" s="349"/>
      <c r="K35" s="467"/>
    </row>
    <row r="36" spans="1:11" ht="15" x14ac:dyDescent="0.2">
      <c r="A36" s="469" t="s">
        <v>133</v>
      </c>
      <c r="B36" s="58">
        <f t="shared" ref="B36:J36" si="12">SUM(B37:B39,B42)</f>
        <v>0</v>
      </c>
      <c r="C36" s="58">
        <f t="shared" si="12"/>
        <v>0</v>
      </c>
      <c r="D36" s="58">
        <f t="shared" si="12"/>
        <v>0</v>
      </c>
      <c r="E36" s="58">
        <f t="shared" si="12"/>
        <v>0</v>
      </c>
      <c r="F36" s="58">
        <f t="shared" si="12"/>
        <v>0</v>
      </c>
      <c r="G36" s="58">
        <f t="shared" si="12"/>
        <v>0</v>
      </c>
      <c r="H36" s="58">
        <f t="shared" si="12"/>
        <v>0</v>
      </c>
      <c r="I36" s="58">
        <f t="shared" si="12"/>
        <v>0</v>
      </c>
      <c r="J36" s="58">
        <f t="shared" si="12"/>
        <v>0</v>
      </c>
      <c r="K36" s="467"/>
    </row>
    <row r="37" spans="1:11" ht="15" x14ac:dyDescent="0.2">
      <c r="A37" s="470" t="s">
        <v>134</v>
      </c>
      <c r="B37" s="349"/>
      <c r="C37" s="349"/>
      <c r="D37" s="349"/>
      <c r="E37" s="349"/>
      <c r="F37" s="349"/>
      <c r="G37" s="349"/>
      <c r="H37" s="349"/>
      <c r="I37" s="349"/>
      <c r="J37" s="349"/>
      <c r="K37" s="467"/>
    </row>
    <row r="38" spans="1:11" ht="15" x14ac:dyDescent="0.2">
      <c r="A38" s="470" t="s">
        <v>135</v>
      </c>
      <c r="B38" s="349"/>
      <c r="C38" s="349"/>
      <c r="D38" s="349"/>
      <c r="E38" s="349"/>
      <c r="F38" s="349"/>
      <c r="G38" s="349"/>
      <c r="H38" s="349"/>
      <c r="I38" s="349"/>
      <c r="J38" s="349"/>
      <c r="K38" s="467"/>
    </row>
    <row r="39" spans="1:11" ht="15" x14ac:dyDescent="0.2">
      <c r="A39" s="470" t="s">
        <v>136</v>
      </c>
      <c r="B39" s="465">
        <f t="shared" ref="B39:J39" si="13">SUM(B40:B41)</f>
        <v>0</v>
      </c>
      <c r="C39" s="465">
        <f t="shared" si="13"/>
        <v>0</v>
      </c>
      <c r="D39" s="465">
        <f t="shared" si="13"/>
        <v>0</v>
      </c>
      <c r="E39" s="465">
        <f t="shared" si="13"/>
        <v>0</v>
      </c>
      <c r="F39" s="465">
        <f t="shared" si="13"/>
        <v>0</v>
      </c>
      <c r="G39" s="465">
        <f t="shared" si="13"/>
        <v>0</v>
      </c>
      <c r="H39" s="465">
        <f t="shared" si="13"/>
        <v>0</v>
      </c>
      <c r="I39" s="465">
        <f t="shared" si="13"/>
        <v>0</v>
      </c>
      <c r="J39" s="465">
        <f t="shared" si="13"/>
        <v>0</v>
      </c>
      <c r="K39" s="467"/>
    </row>
    <row r="40" spans="1:11" ht="30" x14ac:dyDescent="0.2">
      <c r="A40" s="470" t="s">
        <v>404</v>
      </c>
      <c r="B40" s="349"/>
      <c r="C40" s="349"/>
      <c r="D40" s="349"/>
      <c r="E40" s="349"/>
      <c r="F40" s="349"/>
      <c r="G40" s="349"/>
      <c r="H40" s="349"/>
      <c r="I40" s="349"/>
      <c r="J40" s="349"/>
      <c r="K40" s="467"/>
    </row>
    <row r="41" spans="1:11" ht="15" x14ac:dyDescent="0.2">
      <c r="A41" s="470" t="s">
        <v>137</v>
      </c>
      <c r="B41" s="349"/>
      <c r="C41" s="349"/>
      <c r="D41" s="349"/>
      <c r="E41" s="349"/>
      <c r="F41" s="349"/>
      <c r="G41" s="349"/>
      <c r="H41" s="349"/>
      <c r="I41" s="349"/>
      <c r="J41" s="349"/>
      <c r="K41" s="467"/>
    </row>
    <row r="42" spans="1:11" ht="15" x14ac:dyDescent="0.2">
      <c r="A42" s="470" t="s">
        <v>138</v>
      </c>
      <c r="B42" s="349"/>
      <c r="C42" s="349"/>
      <c r="D42" s="349"/>
      <c r="E42" s="349"/>
      <c r="F42" s="349"/>
      <c r="G42" s="349"/>
      <c r="H42" s="349"/>
      <c r="I42" s="349"/>
      <c r="J42" s="349"/>
      <c r="K42" s="467"/>
    </row>
    <row r="43" spans="1:11" ht="15" x14ac:dyDescent="0.2">
      <c r="A43" s="471"/>
      <c r="B43" s="471"/>
      <c r="C43" s="471"/>
      <c r="D43" s="471"/>
      <c r="E43" s="471"/>
      <c r="F43" s="471"/>
      <c r="G43" s="471"/>
      <c r="H43" s="471"/>
      <c r="I43" s="471"/>
      <c r="J43" s="471"/>
    </row>
    <row r="44" spans="1:11" s="160" customFormat="1" x14ac:dyDescent="0.2"/>
    <row r="45" spans="1:11" s="160" customFormat="1" x14ac:dyDescent="0.2">
      <c r="A45" s="350"/>
    </row>
    <row r="46" spans="1:11" s="21" customFormat="1" ht="15" x14ac:dyDescent="0.3">
      <c r="A46" s="351" t="s">
        <v>107</v>
      </c>
      <c r="D46" s="19"/>
    </row>
    <row r="47" spans="1:11" s="21" customFormat="1" ht="15" x14ac:dyDescent="0.3">
      <c r="D47" s="164"/>
      <c r="E47" s="164"/>
      <c r="F47" s="164"/>
      <c r="G47" s="164"/>
      <c r="I47" s="164"/>
    </row>
    <row r="48" spans="1:11" s="21" customFormat="1" ht="15" x14ac:dyDescent="0.3">
      <c r="B48" s="163"/>
      <c r="C48" s="163"/>
      <c r="F48" s="163"/>
      <c r="G48" s="352"/>
      <c r="H48" s="163"/>
      <c r="I48" s="164"/>
      <c r="J48" s="164"/>
    </row>
    <row r="49" spans="1:10" s="21" customFormat="1" ht="15" x14ac:dyDescent="0.3">
      <c r="B49" s="162" t="s">
        <v>263</v>
      </c>
      <c r="F49" s="441" t="s">
        <v>268</v>
      </c>
      <c r="G49" s="472"/>
      <c r="I49" s="164"/>
      <c r="J49" s="164"/>
    </row>
    <row r="50" spans="1:10" s="21" customFormat="1" ht="15" x14ac:dyDescent="0.3">
      <c r="B50" s="375" t="s">
        <v>139</v>
      </c>
      <c r="F50" s="21" t="s">
        <v>264</v>
      </c>
      <c r="G50" s="164"/>
      <c r="I50" s="164"/>
      <c r="J50" s="164"/>
    </row>
    <row r="51" spans="1:10" s="164" customFormat="1" ht="15" x14ac:dyDescent="0.3">
      <c r="A51" s="21"/>
      <c r="B51" s="350"/>
      <c r="H51" s="350"/>
    </row>
    <row r="52" spans="1:10" s="21" customFormat="1" ht="15" x14ac:dyDescent="0.3">
      <c r="A52" s="473"/>
      <c r="B52" s="473"/>
      <c r="C52" s="473"/>
    </row>
    <row r="53" spans="1:10" ht="15" x14ac:dyDescent="0.2">
      <c r="A53" s="471"/>
      <c r="B53" s="471"/>
      <c r="C53" s="471"/>
      <c r="D53" s="471"/>
      <c r="E53" s="471"/>
      <c r="F53" s="471"/>
      <c r="G53" s="471"/>
      <c r="H53" s="471"/>
      <c r="I53" s="471"/>
      <c r="J53" s="471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21"/>
  <sheetViews>
    <sheetView showGridLines="0" zoomScale="80" zoomScaleNormal="80" zoomScaleSheetLayoutView="80" workbookViewId="0">
      <selection activeCell="E9" sqref="E9"/>
    </sheetView>
  </sheetViews>
  <sheetFormatPr defaultRowHeight="12.75" x14ac:dyDescent="0.2"/>
  <cols>
    <col min="1" max="1" width="6" style="164" customWidth="1"/>
    <col min="2" max="2" width="16.85546875" style="164" customWidth="1"/>
    <col min="3" max="3" width="33.85546875" style="164" customWidth="1"/>
    <col min="4" max="4" width="18.42578125" style="164" customWidth="1"/>
    <col min="5" max="5" width="24" style="164" customWidth="1"/>
    <col min="6" max="6" width="22" style="164" customWidth="1"/>
    <col min="7" max="7" width="25.28515625" style="164" customWidth="1"/>
    <col min="8" max="9" width="21.140625" style="164" customWidth="1"/>
    <col min="10" max="16384" width="9.140625" style="164"/>
  </cols>
  <sheetData>
    <row r="1" spans="1:9" ht="15" x14ac:dyDescent="0.2">
      <c r="A1" s="157" t="s">
        <v>493</v>
      </c>
      <c r="B1" s="157"/>
      <c r="C1" s="158"/>
      <c r="D1" s="158"/>
      <c r="E1" s="158"/>
      <c r="F1" s="158"/>
      <c r="G1" s="158"/>
      <c r="H1" s="158"/>
      <c r="I1" s="329" t="s">
        <v>109</v>
      </c>
    </row>
    <row r="2" spans="1:9" ht="15" x14ac:dyDescent="0.3">
      <c r="A2" s="114" t="s">
        <v>140</v>
      </c>
      <c r="B2" s="114"/>
      <c r="C2" s="158"/>
      <c r="D2" s="158"/>
      <c r="E2" s="158"/>
      <c r="F2" s="158"/>
      <c r="G2" s="158"/>
      <c r="H2" s="158"/>
      <c r="I2" s="326" t="str">
        <f>'ფორმა N1'!L2</f>
        <v>01/01/2019-12/31/2019</v>
      </c>
    </row>
    <row r="3" spans="1:9" ht="15" x14ac:dyDescent="0.2">
      <c r="A3" s="158"/>
      <c r="B3" s="158"/>
      <c r="C3" s="158"/>
      <c r="D3" s="158"/>
      <c r="E3" s="158"/>
      <c r="F3" s="158"/>
      <c r="G3" s="158"/>
      <c r="H3" s="158"/>
      <c r="I3" s="108"/>
    </row>
    <row r="4" spans="1:9" ht="15" x14ac:dyDescent="0.3">
      <c r="A4" s="90" t="s">
        <v>269</v>
      </c>
      <c r="B4" s="90"/>
      <c r="C4" s="90"/>
      <c r="D4" s="90"/>
      <c r="E4" s="339"/>
      <c r="F4" s="159"/>
      <c r="G4" s="158"/>
      <c r="H4" s="158"/>
      <c r="I4" s="159"/>
    </row>
    <row r="5" spans="1:9" s="344" customFormat="1" ht="15" x14ac:dyDescent="0.3">
      <c r="A5" s="340" t="str">
        <f>'ფორმა N1'!A5</f>
        <v>მპგ „საქართველოს ქრისტიან-კონსერვატიული პარტია“</v>
      </c>
      <c r="B5" s="340"/>
      <c r="C5" s="341"/>
      <c r="D5" s="341"/>
      <c r="E5" s="341"/>
      <c r="F5" s="342"/>
      <c r="G5" s="343"/>
      <c r="H5" s="343"/>
      <c r="I5" s="342"/>
    </row>
    <row r="6" spans="1:9" ht="13.5" x14ac:dyDescent="0.2">
      <c r="A6" s="109"/>
      <c r="B6" s="109"/>
      <c r="C6" s="345"/>
      <c r="D6" s="345"/>
      <c r="E6" s="345"/>
      <c r="F6" s="158"/>
      <c r="G6" s="158"/>
      <c r="H6" s="158"/>
      <c r="I6" s="158"/>
    </row>
    <row r="7" spans="1:9" ht="60" x14ac:dyDescent="0.2">
      <c r="A7" s="346" t="s">
        <v>64</v>
      </c>
      <c r="B7" s="346" t="s">
        <v>484</v>
      </c>
      <c r="C7" s="347" t="s">
        <v>485</v>
      </c>
      <c r="D7" s="347" t="s">
        <v>486</v>
      </c>
      <c r="E7" s="347" t="s">
        <v>487</v>
      </c>
      <c r="F7" s="347" t="s">
        <v>365</v>
      </c>
      <c r="G7" s="347" t="s">
        <v>488</v>
      </c>
      <c r="H7" s="347" t="s">
        <v>489</v>
      </c>
      <c r="I7" s="347" t="s">
        <v>490</v>
      </c>
    </row>
    <row r="8" spans="1:9" ht="15" x14ac:dyDescent="0.2">
      <c r="A8" s="346">
        <v>1</v>
      </c>
      <c r="B8" s="346">
        <v>2</v>
      </c>
      <c r="C8" s="346">
        <v>3</v>
      </c>
      <c r="D8" s="347">
        <v>4</v>
      </c>
      <c r="E8" s="346">
        <v>5</v>
      </c>
      <c r="F8" s="347">
        <v>6</v>
      </c>
      <c r="G8" s="346">
        <v>7</v>
      </c>
      <c r="H8" s="347">
        <v>8</v>
      </c>
      <c r="I8" s="347">
        <v>9</v>
      </c>
    </row>
    <row r="9" spans="1:9" ht="30" x14ac:dyDescent="0.2">
      <c r="A9" s="348">
        <v>1</v>
      </c>
      <c r="B9" s="348" t="s">
        <v>1532</v>
      </c>
      <c r="C9" s="349" t="s">
        <v>1533</v>
      </c>
      <c r="D9" s="349" t="s">
        <v>1534</v>
      </c>
      <c r="E9" s="456">
        <v>42640</v>
      </c>
      <c r="F9" s="349">
        <v>216.7</v>
      </c>
      <c r="G9" s="349">
        <v>346655.29000000004</v>
      </c>
      <c r="H9" s="349"/>
      <c r="I9" s="349"/>
    </row>
    <row r="10" spans="1:9" ht="45" x14ac:dyDescent="0.2">
      <c r="A10" s="348">
        <v>2</v>
      </c>
      <c r="B10" s="348" t="s">
        <v>1535</v>
      </c>
      <c r="C10" s="349" t="s">
        <v>1536</v>
      </c>
      <c r="D10" s="349" t="s">
        <v>1537</v>
      </c>
      <c r="E10" s="349" t="s">
        <v>1538</v>
      </c>
      <c r="F10" s="349">
        <v>84.5</v>
      </c>
      <c r="G10" s="349">
        <v>0</v>
      </c>
      <c r="H10" s="349" t="s">
        <v>518</v>
      </c>
      <c r="I10" s="349" t="s">
        <v>1494</v>
      </c>
    </row>
    <row r="11" spans="1:9" ht="30" x14ac:dyDescent="0.2">
      <c r="A11" s="348">
        <v>3</v>
      </c>
      <c r="B11" s="348" t="s">
        <v>1535</v>
      </c>
      <c r="C11" s="349" t="s">
        <v>1539</v>
      </c>
      <c r="D11" s="349" t="s">
        <v>1534</v>
      </c>
      <c r="E11" s="349" t="s">
        <v>1540</v>
      </c>
      <c r="F11" s="349">
        <v>205.3</v>
      </c>
      <c r="G11" s="349">
        <v>5040</v>
      </c>
      <c r="H11" s="349" t="s">
        <v>526</v>
      </c>
      <c r="I11" s="349" t="s">
        <v>1541</v>
      </c>
    </row>
    <row r="12" spans="1:9" ht="15" x14ac:dyDescent="0.2">
      <c r="A12" s="348">
        <v>4</v>
      </c>
      <c r="B12" s="348" t="s">
        <v>1535</v>
      </c>
      <c r="C12" s="349" t="s">
        <v>1542</v>
      </c>
      <c r="D12" s="349" t="s">
        <v>1543</v>
      </c>
      <c r="E12" s="349" t="s">
        <v>1544</v>
      </c>
      <c r="F12" s="349">
        <v>76.900000000000006</v>
      </c>
      <c r="G12" s="349">
        <v>1000</v>
      </c>
      <c r="H12" s="349" t="s">
        <v>1545</v>
      </c>
      <c r="I12" s="349" t="s">
        <v>1546</v>
      </c>
    </row>
    <row r="13" spans="1:9" ht="15" x14ac:dyDescent="0.2">
      <c r="A13" s="348" t="s">
        <v>273</v>
      </c>
      <c r="B13" s="348"/>
      <c r="C13" s="349"/>
      <c r="D13" s="349"/>
      <c r="E13" s="349"/>
      <c r="F13" s="349"/>
      <c r="G13" s="349"/>
      <c r="H13" s="349"/>
      <c r="I13" s="349"/>
    </row>
    <row r="14" spans="1:9" x14ac:dyDescent="0.2">
      <c r="A14" s="160"/>
      <c r="B14" s="160"/>
      <c r="C14" s="160"/>
      <c r="D14" s="160"/>
      <c r="E14" s="160"/>
      <c r="F14" s="160"/>
      <c r="G14" s="160"/>
      <c r="H14" s="160"/>
      <c r="I14" s="160"/>
    </row>
    <row r="15" spans="1:9" x14ac:dyDescent="0.2">
      <c r="A15" s="160"/>
      <c r="B15" s="160"/>
      <c r="C15" s="160"/>
      <c r="D15" s="160"/>
      <c r="E15" s="160"/>
      <c r="F15" s="160"/>
      <c r="G15" s="160"/>
      <c r="H15" s="160"/>
      <c r="I15" s="160"/>
    </row>
    <row r="16" spans="1:9" x14ac:dyDescent="0.2">
      <c r="A16" s="350"/>
      <c r="B16" s="350"/>
      <c r="C16" s="160"/>
      <c r="D16" s="160"/>
      <c r="E16" s="160"/>
      <c r="F16" s="160"/>
      <c r="G16" s="160"/>
      <c r="H16" s="160"/>
      <c r="I16" s="160"/>
    </row>
    <row r="17" spans="1:9" ht="15" x14ac:dyDescent="0.3">
      <c r="A17" s="21"/>
      <c r="B17" s="21"/>
      <c r="C17" s="351" t="s">
        <v>107</v>
      </c>
      <c r="D17" s="21"/>
      <c r="E17" s="21"/>
      <c r="F17" s="19"/>
      <c r="G17" s="21"/>
      <c r="H17" s="21"/>
      <c r="I17" s="21"/>
    </row>
    <row r="18" spans="1:9" ht="15" x14ac:dyDescent="0.3">
      <c r="A18" s="21"/>
      <c r="B18" s="21"/>
      <c r="C18" s="21"/>
      <c r="D18" s="502"/>
      <c r="E18" s="502"/>
      <c r="G18" s="163"/>
      <c r="H18" s="352"/>
    </row>
    <row r="19" spans="1:9" ht="15" x14ac:dyDescent="0.3">
      <c r="C19" s="21"/>
      <c r="D19" s="503" t="s">
        <v>263</v>
      </c>
      <c r="E19" s="503"/>
      <c r="G19" s="504" t="s">
        <v>491</v>
      </c>
      <c r="H19" s="504"/>
    </row>
    <row r="20" spans="1:9" ht="15" x14ac:dyDescent="0.3">
      <c r="C20" s="21"/>
      <c r="D20" s="21"/>
      <c r="E20" s="21"/>
      <c r="G20" s="505"/>
      <c r="H20" s="505"/>
    </row>
    <row r="21" spans="1:9" ht="15" x14ac:dyDescent="0.3">
      <c r="C21" s="21"/>
      <c r="D21" s="506" t="s">
        <v>139</v>
      </c>
      <c r="E21" s="506"/>
      <c r="G21" s="505"/>
      <c r="H21" s="505"/>
    </row>
  </sheetData>
  <mergeCells count="4">
    <mergeCell ref="D18:E18"/>
    <mergeCell ref="D19:E19"/>
    <mergeCell ref="G19:H21"/>
    <mergeCell ref="D21:E21"/>
  </mergeCells>
  <dataValidations count="1">
    <dataValidation type="list" allowBlank="1" showInputMessage="1" showErrorMessage="1" sqref="B9:B1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20"/>
  <sheetViews>
    <sheetView view="pageBreakPreview" zoomScale="80" zoomScaleNormal="100" zoomScaleSheetLayoutView="80" workbookViewId="0">
      <selection activeCell="J8" sqref="J8"/>
    </sheetView>
  </sheetViews>
  <sheetFormatPr defaultRowHeight="12.75" x14ac:dyDescent="0.2"/>
  <cols>
    <col min="1" max="1" width="6.85546875" style="344" customWidth="1"/>
    <col min="2" max="2" width="14.85546875" style="344" customWidth="1"/>
    <col min="3" max="3" width="21.140625" style="344" customWidth="1"/>
    <col min="4" max="5" width="12.7109375" style="344" customWidth="1"/>
    <col min="6" max="6" width="13.42578125" style="344" bestFit="1" customWidth="1"/>
    <col min="7" max="7" width="15.28515625" style="344" customWidth="1"/>
    <col min="8" max="8" width="23.85546875" style="344" customWidth="1"/>
    <col min="9" max="9" width="12.140625" style="344" bestFit="1" customWidth="1"/>
    <col min="10" max="11" width="21.85546875" style="344" customWidth="1"/>
    <col min="12" max="16384" width="9.140625" style="344"/>
  </cols>
  <sheetData>
    <row r="1" spans="1:12" s="164" customFormat="1" ht="15" x14ac:dyDescent="0.2">
      <c r="A1" s="157" t="s">
        <v>300</v>
      </c>
      <c r="B1" s="157"/>
      <c r="C1" s="157"/>
      <c r="D1" s="158"/>
      <c r="E1" s="158"/>
      <c r="F1" s="158"/>
      <c r="G1" s="158"/>
      <c r="H1" s="158"/>
      <c r="I1" s="158"/>
      <c r="J1" s="158"/>
      <c r="K1" s="329" t="s">
        <v>109</v>
      </c>
    </row>
    <row r="2" spans="1:12" s="164" customFormat="1" ht="15" x14ac:dyDescent="0.3">
      <c r="A2" s="114" t="s">
        <v>140</v>
      </c>
      <c r="B2" s="114"/>
      <c r="C2" s="114"/>
      <c r="D2" s="158"/>
      <c r="E2" s="158"/>
      <c r="F2" s="158"/>
      <c r="G2" s="158"/>
      <c r="H2" s="158"/>
      <c r="I2" s="158"/>
      <c r="J2" s="158"/>
      <c r="K2" s="326" t="str">
        <f>'ფორმა N1'!L2</f>
        <v>01/01/2019-12/31/2019</v>
      </c>
    </row>
    <row r="3" spans="1:12" s="164" customFormat="1" ht="15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08"/>
      <c r="L3" s="344"/>
    </row>
    <row r="4" spans="1:12" s="164" customFormat="1" ht="15" x14ac:dyDescent="0.3">
      <c r="A4" s="90" t="s">
        <v>269</v>
      </c>
      <c r="B4" s="90"/>
      <c r="C4" s="90"/>
      <c r="D4" s="90"/>
      <c r="E4" s="90"/>
      <c r="F4" s="339"/>
      <c r="G4" s="159"/>
      <c r="H4" s="158"/>
      <c r="I4" s="158"/>
      <c r="J4" s="158"/>
      <c r="K4" s="158"/>
    </row>
    <row r="5" spans="1:12" ht="15" x14ac:dyDescent="0.3">
      <c r="A5" s="340" t="str">
        <f>'ფორმა N1'!A5</f>
        <v>მპგ „საქართველოს ქრისტიან-კონსერვატიული პარტია“</v>
      </c>
      <c r="B5" s="340"/>
      <c r="C5" s="340"/>
      <c r="D5" s="341"/>
      <c r="E5" s="341"/>
      <c r="F5" s="341"/>
      <c r="G5" s="342"/>
      <c r="H5" s="343"/>
      <c r="I5" s="343"/>
      <c r="J5" s="343"/>
      <c r="K5" s="342"/>
    </row>
    <row r="6" spans="1:12" s="164" customFormat="1" ht="13.5" x14ac:dyDescent="0.2">
      <c r="A6" s="109"/>
      <c r="B6" s="109"/>
      <c r="C6" s="109"/>
      <c r="D6" s="345"/>
      <c r="E6" s="345"/>
      <c r="F6" s="345"/>
      <c r="G6" s="158"/>
      <c r="H6" s="158"/>
      <c r="I6" s="158"/>
      <c r="J6" s="158"/>
      <c r="K6" s="158"/>
    </row>
    <row r="7" spans="1:12" s="164" customFormat="1" ht="60" x14ac:dyDescent="0.2">
      <c r="A7" s="346" t="s">
        <v>64</v>
      </c>
      <c r="B7" s="346" t="s">
        <v>484</v>
      </c>
      <c r="C7" s="346" t="s">
        <v>243</v>
      </c>
      <c r="D7" s="347" t="s">
        <v>240</v>
      </c>
      <c r="E7" s="347" t="s">
        <v>241</v>
      </c>
      <c r="F7" s="347" t="s">
        <v>340</v>
      </c>
      <c r="G7" s="347" t="s">
        <v>242</v>
      </c>
      <c r="H7" s="347" t="s">
        <v>492</v>
      </c>
      <c r="I7" s="347" t="s">
        <v>239</v>
      </c>
      <c r="J7" s="347" t="s">
        <v>489</v>
      </c>
      <c r="K7" s="347" t="s">
        <v>490</v>
      </c>
    </row>
    <row r="8" spans="1:12" s="164" customFormat="1" ht="15" x14ac:dyDescent="0.2">
      <c r="A8" s="346">
        <v>1</v>
      </c>
      <c r="B8" s="346">
        <v>2</v>
      </c>
      <c r="C8" s="346">
        <v>3</v>
      </c>
      <c r="D8" s="347">
        <v>4</v>
      </c>
      <c r="E8" s="346">
        <v>5</v>
      </c>
      <c r="F8" s="347">
        <v>6</v>
      </c>
      <c r="G8" s="346">
        <v>7</v>
      </c>
      <c r="H8" s="347">
        <v>8</v>
      </c>
      <c r="I8" s="346">
        <v>9</v>
      </c>
      <c r="J8" s="346">
        <v>10</v>
      </c>
      <c r="K8" s="347">
        <v>11</v>
      </c>
    </row>
    <row r="9" spans="1:12" s="164" customFormat="1" ht="30" x14ac:dyDescent="0.2">
      <c r="A9" s="348">
        <v>1</v>
      </c>
      <c r="B9" s="348" t="s">
        <v>1535</v>
      </c>
      <c r="C9" s="348" t="s">
        <v>1547</v>
      </c>
      <c r="D9" s="349" t="s">
        <v>1548</v>
      </c>
      <c r="E9" s="349" t="s">
        <v>1549</v>
      </c>
      <c r="F9" s="349">
        <v>2005</v>
      </c>
      <c r="G9" s="349" t="s">
        <v>1550</v>
      </c>
      <c r="H9" s="349">
        <v>0</v>
      </c>
      <c r="I9" s="349" t="s">
        <v>1551</v>
      </c>
      <c r="J9" s="349" t="s">
        <v>518</v>
      </c>
      <c r="K9" s="349" t="s">
        <v>1494</v>
      </c>
    </row>
    <row r="10" spans="1:12" s="164" customFormat="1" ht="15" x14ac:dyDescent="0.2">
      <c r="A10" s="348">
        <v>2</v>
      </c>
      <c r="B10" s="348" t="s">
        <v>1532</v>
      </c>
      <c r="C10" s="348" t="s">
        <v>1547</v>
      </c>
      <c r="D10" s="349" t="s">
        <v>1552</v>
      </c>
      <c r="E10" s="349" t="s">
        <v>1553</v>
      </c>
      <c r="F10" s="349">
        <v>2018</v>
      </c>
      <c r="G10" s="349" t="s">
        <v>1554</v>
      </c>
      <c r="H10" s="349">
        <v>70334.77</v>
      </c>
      <c r="I10" s="456">
        <v>43251</v>
      </c>
      <c r="J10" s="349"/>
      <c r="K10" s="349"/>
    </row>
    <row r="11" spans="1:12" s="164" customFormat="1" ht="45" x14ac:dyDescent="0.2">
      <c r="A11" s="348">
        <v>3</v>
      </c>
      <c r="B11" s="348" t="s">
        <v>1535</v>
      </c>
      <c r="C11" s="348" t="s">
        <v>1547</v>
      </c>
      <c r="D11" s="349" t="s">
        <v>1555</v>
      </c>
      <c r="E11" s="349" t="s">
        <v>1556</v>
      </c>
      <c r="F11" s="349">
        <v>2009</v>
      </c>
      <c r="G11" s="349" t="s">
        <v>1557</v>
      </c>
      <c r="H11" s="349">
        <v>0</v>
      </c>
      <c r="I11" s="349" t="s">
        <v>1558</v>
      </c>
      <c r="J11" s="349" t="s">
        <v>1489</v>
      </c>
      <c r="K11" s="349" t="s">
        <v>1488</v>
      </c>
    </row>
    <row r="12" spans="1:12" s="164" customFormat="1" ht="15" x14ac:dyDescent="0.2">
      <c r="A12" s="348" t="s">
        <v>273</v>
      </c>
      <c r="B12" s="348"/>
      <c r="C12" s="348"/>
      <c r="D12" s="349"/>
      <c r="E12" s="349"/>
      <c r="F12" s="349"/>
      <c r="G12" s="349"/>
      <c r="H12" s="349"/>
      <c r="I12" s="349"/>
      <c r="J12" s="349"/>
      <c r="K12" s="349"/>
    </row>
    <row r="13" spans="1:12" x14ac:dyDescent="0.2">
      <c r="A13" s="353"/>
      <c r="B13" s="353"/>
      <c r="C13" s="353"/>
      <c r="D13" s="353"/>
      <c r="E13" s="353"/>
      <c r="F13" s="353"/>
      <c r="G13" s="353"/>
      <c r="H13" s="353"/>
      <c r="I13" s="353"/>
      <c r="J13" s="353"/>
      <c r="K13" s="353"/>
    </row>
    <row r="14" spans="1:12" x14ac:dyDescent="0.2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</row>
    <row r="15" spans="1:12" x14ac:dyDescent="0.2">
      <c r="A15" s="354"/>
      <c r="B15" s="354"/>
      <c r="C15" s="354"/>
      <c r="D15" s="353"/>
      <c r="E15" s="353"/>
      <c r="F15" s="353"/>
      <c r="G15" s="353"/>
      <c r="H15" s="353"/>
      <c r="I15" s="353"/>
      <c r="J15" s="353"/>
      <c r="K15" s="353"/>
    </row>
    <row r="16" spans="1:12" ht="15" x14ac:dyDescent="0.3">
      <c r="A16" s="355"/>
      <c r="B16" s="355"/>
      <c r="C16" s="355"/>
      <c r="D16" s="356" t="s">
        <v>107</v>
      </c>
      <c r="E16" s="355"/>
      <c r="F16" s="355"/>
      <c r="G16" s="357"/>
      <c r="H16" s="355"/>
      <c r="I16" s="355"/>
      <c r="J16" s="355"/>
      <c r="K16" s="355"/>
    </row>
    <row r="17" spans="1:10" ht="15" x14ac:dyDescent="0.3">
      <c r="A17" s="355"/>
      <c r="B17" s="355"/>
      <c r="C17" s="355"/>
      <c r="D17" s="355"/>
      <c r="E17" s="358"/>
      <c r="F17" s="355"/>
      <c r="H17" s="358"/>
      <c r="I17" s="358"/>
      <c r="J17" s="359"/>
    </row>
    <row r="18" spans="1:10" ht="15" x14ac:dyDescent="0.3">
      <c r="D18" s="355"/>
      <c r="E18" s="360" t="s">
        <v>263</v>
      </c>
      <c r="F18" s="355"/>
      <c r="H18" s="361" t="s">
        <v>268</v>
      </c>
      <c r="I18" s="361"/>
    </row>
    <row r="19" spans="1:10" ht="15" x14ac:dyDescent="0.3">
      <c r="D19" s="355"/>
      <c r="E19" s="362" t="s">
        <v>139</v>
      </c>
      <c r="F19" s="355"/>
      <c r="H19" s="355" t="s">
        <v>264</v>
      </c>
      <c r="I19" s="355"/>
    </row>
    <row r="20" spans="1:10" ht="15" x14ac:dyDescent="0.3">
      <c r="D20" s="355"/>
      <c r="E20" s="362"/>
    </row>
  </sheetData>
  <dataValidations count="1">
    <dataValidation type="list" allowBlank="1" showInputMessage="1" showErrorMessage="1" sqref="B9:B12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49" customWidth="1"/>
    <col min="2" max="2" width="21.5703125" style="149" customWidth="1"/>
    <col min="3" max="3" width="19.140625" style="149" customWidth="1"/>
    <col min="4" max="4" width="23.7109375" style="149" customWidth="1"/>
    <col min="5" max="6" width="16.5703125" style="149" bestFit="1" customWidth="1"/>
    <col min="7" max="7" width="17" style="149" customWidth="1"/>
    <col min="8" max="8" width="19" style="149" customWidth="1"/>
    <col min="9" max="9" width="24.42578125" style="149" customWidth="1"/>
    <col min="10" max="16384" width="9.140625" style="149"/>
  </cols>
  <sheetData>
    <row r="1" spans="1:13" customFormat="1" ht="15" x14ac:dyDescent="0.2">
      <c r="A1" s="104" t="s">
        <v>427</v>
      </c>
      <c r="B1" s="105"/>
      <c r="C1" s="105"/>
      <c r="D1" s="105"/>
      <c r="E1" s="105"/>
      <c r="F1" s="105"/>
      <c r="G1" s="105"/>
      <c r="H1" s="111"/>
      <c r="I1" s="54" t="s">
        <v>109</v>
      </c>
    </row>
    <row r="2" spans="1:13" customFormat="1" ht="15" x14ac:dyDescent="0.3">
      <c r="A2" s="81" t="s">
        <v>140</v>
      </c>
      <c r="B2" s="105"/>
      <c r="C2" s="105"/>
      <c r="D2" s="105"/>
      <c r="E2" s="105"/>
      <c r="F2" s="105"/>
      <c r="G2" s="105"/>
      <c r="H2" s="111"/>
      <c r="I2" s="170" t="str">
        <f>'ფორმა N1'!L2</f>
        <v>01/01/2019-12/31/2019</v>
      </c>
    </row>
    <row r="3" spans="1:13" customFormat="1" ht="15" x14ac:dyDescent="0.2">
      <c r="A3" s="105"/>
      <c r="B3" s="105"/>
      <c r="C3" s="105"/>
      <c r="D3" s="105"/>
      <c r="E3" s="105"/>
      <c r="F3" s="105"/>
      <c r="G3" s="105"/>
      <c r="H3" s="108"/>
      <c r="I3" s="108"/>
      <c r="M3" s="149"/>
    </row>
    <row r="4" spans="1:13" customFormat="1" ht="15" x14ac:dyDescent="0.3">
      <c r="A4" s="52" t="str">
        <f>'ფორმა N2'!A4</f>
        <v>ანგარიშვალდებული პირის დასახელება:</v>
      </c>
      <c r="B4" s="52"/>
      <c r="C4" s="52"/>
      <c r="D4" s="105"/>
      <c r="E4" s="105"/>
      <c r="F4" s="105"/>
      <c r="G4" s="105"/>
      <c r="H4" s="105"/>
      <c r="I4" s="112"/>
    </row>
    <row r="5" spans="1:13" ht="15" x14ac:dyDescent="0.3">
      <c r="A5" s="172" t="str">
        <f>'ფორმა N1'!A5</f>
        <v>მპგ „საქართველოს ქრისტიან-კონსერვატიული პარტია“</v>
      </c>
      <c r="B5" s="56"/>
      <c r="C5" s="56"/>
      <c r="D5" s="174"/>
      <c r="E5" s="174"/>
      <c r="F5" s="174"/>
      <c r="G5" s="174"/>
      <c r="H5" s="174"/>
      <c r="I5" s="173"/>
    </row>
    <row r="6" spans="1:13" customFormat="1" ht="13.5" x14ac:dyDescent="0.2">
      <c r="A6" s="109"/>
      <c r="B6" s="110"/>
      <c r="C6" s="110"/>
      <c r="D6" s="105"/>
      <c r="E6" s="105"/>
      <c r="F6" s="105"/>
      <c r="G6" s="105"/>
      <c r="H6" s="105"/>
      <c r="I6" s="105"/>
    </row>
    <row r="7" spans="1:13" customFormat="1" ht="75" x14ac:dyDescent="0.2">
      <c r="A7" s="113" t="s">
        <v>64</v>
      </c>
      <c r="B7" s="103" t="s">
        <v>366</v>
      </c>
      <c r="C7" s="103" t="s">
        <v>367</v>
      </c>
      <c r="D7" s="103" t="s">
        <v>372</v>
      </c>
      <c r="E7" s="103" t="s">
        <v>373</v>
      </c>
      <c r="F7" s="103" t="s">
        <v>368</v>
      </c>
      <c r="G7" s="103" t="s">
        <v>369</v>
      </c>
      <c r="H7" s="103" t="s">
        <v>380</v>
      </c>
      <c r="I7" s="103" t="s">
        <v>370</v>
      </c>
    </row>
    <row r="8" spans="1:13" customFormat="1" ht="15" x14ac:dyDescent="0.2">
      <c r="A8" s="102">
        <v>1</v>
      </c>
      <c r="B8" s="102">
        <v>2</v>
      </c>
      <c r="C8" s="103">
        <v>3</v>
      </c>
      <c r="D8" s="102">
        <v>6</v>
      </c>
      <c r="E8" s="103">
        <v>7</v>
      </c>
      <c r="F8" s="102">
        <v>8</v>
      </c>
      <c r="G8" s="102">
        <v>9</v>
      </c>
      <c r="H8" s="102">
        <v>10</v>
      </c>
      <c r="I8" s="103">
        <v>11</v>
      </c>
    </row>
    <row r="9" spans="1:13" customFormat="1" ht="15" x14ac:dyDescent="0.2">
      <c r="A9" s="47">
        <v>1</v>
      </c>
      <c r="B9" s="24"/>
      <c r="C9" s="24"/>
      <c r="D9" s="24"/>
      <c r="E9" s="24"/>
      <c r="F9" s="169"/>
      <c r="G9" s="169"/>
      <c r="H9" s="169"/>
      <c r="I9" s="24"/>
    </row>
    <row r="10" spans="1:13" customFormat="1" ht="15" x14ac:dyDescent="0.2">
      <c r="A10" s="47">
        <v>2</v>
      </c>
      <c r="B10" s="24"/>
      <c r="C10" s="24"/>
      <c r="D10" s="24"/>
      <c r="E10" s="24"/>
      <c r="F10" s="169"/>
      <c r="G10" s="169"/>
      <c r="H10" s="169"/>
      <c r="I10" s="24"/>
    </row>
    <row r="11" spans="1:13" customFormat="1" ht="15" x14ac:dyDescent="0.2">
      <c r="A11" s="47">
        <v>3</v>
      </c>
      <c r="B11" s="24"/>
      <c r="C11" s="24"/>
      <c r="D11" s="24"/>
      <c r="E11" s="24"/>
      <c r="F11" s="169"/>
      <c r="G11" s="169"/>
      <c r="H11" s="169"/>
      <c r="I11" s="24"/>
    </row>
    <row r="12" spans="1:13" customFormat="1" ht="15" x14ac:dyDescent="0.2">
      <c r="A12" s="47">
        <v>4</v>
      </c>
      <c r="B12" s="24"/>
      <c r="C12" s="24"/>
      <c r="D12" s="24"/>
      <c r="E12" s="24"/>
      <c r="F12" s="169"/>
      <c r="G12" s="169"/>
      <c r="H12" s="169"/>
      <c r="I12" s="24"/>
    </row>
    <row r="13" spans="1:13" customFormat="1" ht="15" x14ac:dyDescent="0.2">
      <c r="A13" s="47">
        <v>5</v>
      </c>
      <c r="B13" s="24"/>
      <c r="C13" s="24"/>
      <c r="D13" s="24"/>
      <c r="E13" s="24"/>
      <c r="F13" s="169"/>
      <c r="G13" s="169"/>
      <c r="H13" s="169"/>
      <c r="I13" s="24"/>
    </row>
    <row r="14" spans="1:13" customFormat="1" ht="15" x14ac:dyDescent="0.2">
      <c r="A14" s="47">
        <v>6</v>
      </c>
      <c r="B14" s="24"/>
      <c r="C14" s="24"/>
      <c r="D14" s="24"/>
      <c r="E14" s="24"/>
      <c r="F14" s="169"/>
      <c r="G14" s="169"/>
      <c r="H14" s="169"/>
      <c r="I14" s="24"/>
    </row>
    <row r="15" spans="1:13" customFormat="1" ht="15" x14ac:dyDescent="0.2">
      <c r="A15" s="47">
        <v>7</v>
      </c>
      <c r="B15" s="24"/>
      <c r="C15" s="24"/>
      <c r="D15" s="24"/>
      <c r="E15" s="24"/>
      <c r="F15" s="169"/>
      <c r="G15" s="169"/>
      <c r="H15" s="169"/>
      <c r="I15" s="24"/>
    </row>
    <row r="16" spans="1:13" customFormat="1" ht="15" x14ac:dyDescent="0.2">
      <c r="A16" s="47">
        <v>8</v>
      </c>
      <c r="B16" s="24"/>
      <c r="C16" s="24"/>
      <c r="D16" s="24"/>
      <c r="E16" s="24"/>
      <c r="F16" s="169"/>
      <c r="G16" s="169"/>
      <c r="H16" s="169"/>
      <c r="I16" s="24"/>
    </row>
    <row r="17" spans="1:9" customFormat="1" ht="15" x14ac:dyDescent="0.2">
      <c r="A17" s="47">
        <v>9</v>
      </c>
      <c r="B17" s="24"/>
      <c r="C17" s="24"/>
      <c r="D17" s="24"/>
      <c r="E17" s="24"/>
      <c r="F17" s="169"/>
      <c r="G17" s="169"/>
      <c r="H17" s="169"/>
      <c r="I17" s="24"/>
    </row>
    <row r="18" spans="1:9" customFormat="1" ht="15" x14ac:dyDescent="0.2">
      <c r="A18" s="47">
        <v>10</v>
      </c>
      <c r="B18" s="24"/>
      <c r="C18" s="24"/>
      <c r="D18" s="24"/>
      <c r="E18" s="24"/>
      <c r="F18" s="169"/>
      <c r="G18" s="169"/>
      <c r="H18" s="169"/>
      <c r="I18" s="24"/>
    </row>
    <row r="19" spans="1:9" customFormat="1" ht="15" x14ac:dyDescent="0.2">
      <c r="A19" s="47">
        <v>11</v>
      </c>
      <c r="B19" s="24"/>
      <c r="C19" s="24"/>
      <c r="D19" s="24"/>
      <c r="E19" s="24"/>
      <c r="F19" s="169"/>
      <c r="G19" s="169"/>
      <c r="H19" s="169"/>
      <c r="I19" s="24"/>
    </row>
    <row r="20" spans="1:9" customFormat="1" ht="15" x14ac:dyDescent="0.2">
      <c r="A20" s="47">
        <v>12</v>
      </c>
      <c r="B20" s="24"/>
      <c r="C20" s="24"/>
      <c r="D20" s="24"/>
      <c r="E20" s="24"/>
      <c r="F20" s="169"/>
      <c r="G20" s="169"/>
      <c r="H20" s="169"/>
      <c r="I20" s="24"/>
    </row>
    <row r="21" spans="1:9" customFormat="1" ht="15" x14ac:dyDescent="0.2">
      <c r="A21" s="47">
        <v>13</v>
      </c>
      <c r="B21" s="24"/>
      <c r="C21" s="24"/>
      <c r="D21" s="24"/>
      <c r="E21" s="24"/>
      <c r="F21" s="169"/>
      <c r="G21" s="169"/>
      <c r="H21" s="169"/>
      <c r="I21" s="24"/>
    </row>
    <row r="22" spans="1:9" customFormat="1" ht="15" x14ac:dyDescent="0.2">
      <c r="A22" s="47">
        <v>14</v>
      </c>
      <c r="B22" s="24"/>
      <c r="C22" s="24"/>
      <c r="D22" s="24"/>
      <c r="E22" s="24"/>
      <c r="F22" s="169"/>
      <c r="G22" s="169"/>
      <c r="H22" s="169"/>
      <c r="I22" s="24"/>
    </row>
    <row r="23" spans="1:9" customFormat="1" ht="15" x14ac:dyDescent="0.2">
      <c r="A23" s="47">
        <v>15</v>
      </c>
      <c r="B23" s="24"/>
      <c r="C23" s="24"/>
      <c r="D23" s="24"/>
      <c r="E23" s="24"/>
      <c r="F23" s="169"/>
      <c r="G23" s="169"/>
      <c r="H23" s="169"/>
      <c r="I23" s="24"/>
    </row>
    <row r="24" spans="1:9" customFormat="1" ht="15" x14ac:dyDescent="0.2">
      <c r="A24" s="47">
        <v>16</v>
      </c>
      <c r="B24" s="24"/>
      <c r="C24" s="24"/>
      <c r="D24" s="24"/>
      <c r="E24" s="24"/>
      <c r="F24" s="169"/>
      <c r="G24" s="169"/>
      <c r="H24" s="169"/>
      <c r="I24" s="24"/>
    </row>
    <row r="25" spans="1:9" customFormat="1" ht="15" x14ac:dyDescent="0.2">
      <c r="A25" s="47">
        <v>17</v>
      </c>
      <c r="B25" s="24"/>
      <c r="C25" s="24"/>
      <c r="D25" s="24"/>
      <c r="E25" s="24"/>
      <c r="F25" s="169"/>
      <c r="G25" s="169"/>
      <c r="H25" s="169"/>
      <c r="I25" s="24"/>
    </row>
    <row r="26" spans="1:9" customFormat="1" ht="15" x14ac:dyDescent="0.2">
      <c r="A26" s="47">
        <v>18</v>
      </c>
      <c r="B26" s="24"/>
      <c r="C26" s="24"/>
      <c r="D26" s="24"/>
      <c r="E26" s="24"/>
      <c r="F26" s="169"/>
      <c r="G26" s="169"/>
      <c r="H26" s="169"/>
      <c r="I26" s="24"/>
    </row>
    <row r="27" spans="1:9" customFormat="1" ht="15" x14ac:dyDescent="0.2">
      <c r="A27" s="47" t="s">
        <v>273</v>
      </c>
      <c r="B27" s="24"/>
      <c r="C27" s="24"/>
      <c r="D27" s="24"/>
      <c r="E27" s="24"/>
      <c r="F27" s="169"/>
      <c r="G27" s="169"/>
      <c r="H27" s="169"/>
      <c r="I27" s="24"/>
    </row>
    <row r="28" spans="1:9" x14ac:dyDescent="0.2">
      <c r="A28" s="175"/>
      <c r="B28" s="175"/>
      <c r="C28" s="175"/>
      <c r="D28" s="175"/>
      <c r="E28" s="175"/>
      <c r="F28" s="175"/>
      <c r="G28" s="175"/>
      <c r="H28" s="175"/>
      <c r="I28" s="175"/>
    </row>
    <row r="29" spans="1:9" x14ac:dyDescent="0.2">
      <c r="A29" s="175"/>
      <c r="B29" s="175"/>
      <c r="C29" s="175"/>
      <c r="D29" s="175"/>
      <c r="E29" s="175"/>
      <c r="F29" s="175"/>
      <c r="G29" s="175"/>
      <c r="H29" s="175"/>
      <c r="I29" s="175"/>
    </row>
    <row r="30" spans="1:9" x14ac:dyDescent="0.2">
      <c r="A30" s="176"/>
      <c r="B30" s="175"/>
      <c r="C30" s="175"/>
      <c r="D30" s="175"/>
      <c r="E30" s="175"/>
      <c r="F30" s="175"/>
      <c r="G30" s="175"/>
      <c r="H30" s="175"/>
      <c r="I30" s="175"/>
    </row>
    <row r="31" spans="1:9" ht="15" x14ac:dyDescent="0.3">
      <c r="A31" s="148"/>
      <c r="B31" s="150" t="s">
        <v>107</v>
      </c>
      <c r="C31" s="148"/>
      <c r="D31" s="148"/>
      <c r="E31" s="151"/>
      <c r="F31" s="148"/>
      <c r="G31" s="148"/>
      <c r="H31" s="148"/>
      <c r="I31" s="148"/>
    </row>
    <row r="32" spans="1:9" ht="15" x14ac:dyDescent="0.3">
      <c r="A32" s="148"/>
      <c r="B32" s="148"/>
      <c r="C32" s="152"/>
      <c r="D32" s="148"/>
      <c r="F32" s="152"/>
      <c r="G32" s="181"/>
    </row>
    <row r="33" spans="2:6" ht="15" x14ac:dyDescent="0.3">
      <c r="B33" s="148"/>
      <c r="C33" s="154" t="s">
        <v>263</v>
      </c>
      <c r="D33" s="148"/>
      <c r="F33" s="155" t="s">
        <v>268</v>
      </c>
    </row>
    <row r="34" spans="2:6" ht="15" x14ac:dyDescent="0.3">
      <c r="B34" s="148"/>
      <c r="C34" s="156" t="s">
        <v>139</v>
      </c>
      <c r="D34" s="148"/>
      <c r="F34" s="148" t="s">
        <v>264</v>
      </c>
    </row>
    <row r="35" spans="2:6" ht="15" x14ac:dyDescent="0.3">
      <c r="B35" s="148"/>
      <c r="C35" s="156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="80" zoomScaleNormal="100" zoomScaleSheetLayoutView="80" workbookViewId="0">
      <selection activeCell="D12" sqref="D12"/>
    </sheetView>
  </sheetViews>
  <sheetFormatPr defaultRowHeight="15" x14ac:dyDescent="0.3"/>
  <cols>
    <col min="1" max="1" width="10" style="148" customWidth="1"/>
    <col min="2" max="2" width="20.28515625" style="148" customWidth="1"/>
    <col min="3" max="3" width="30" style="148" customWidth="1"/>
    <col min="4" max="4" width="29" style="148" customWidth="1"/>
    <col min="5" max="5" width="22.5703125" style="148" customWidth="1"/>
    <col min="6" max="6" width="20" style="148" customWidth="1"/>
    <col min="7" max="7" width="29.28515625" style="148" customWidth="1"/>
    <col min="8" max="8" width="27.140625" style="148" customWidth="1"/>
    <col min="9" max="9" width="26.42578125" style="148" customWidth="1"/>
    <col min="10" max="10" width="0.5703125" style="148" customWidth="1"/>
    <col min="11" max="16384" width="9.140625" style="148"/>
  </cols>
  <sheetData>
    <row r="1" spans="1:12" x14ac:dyDescent="0.3">
      <c r="A1" s="50" t="s">
        <v>385</v>
      </c>
      <c r="B1" s="52"/>
      <c r="C1" s="52"/>
      <c r="D1" s="52"/>
      <c r="E1" s="52"/>
      <c r="F1" s="52"/>
      <c r="G1" s="52"/>
      <c r="H1" s="52"/>
      <c r="I1" s="127" t="s">
        <v>198</v>
      </c>
      <c r="J1" s="128"/>
    </row>
    <row r="2" spans="1:12" x14ac:dyDescent="0.3">
      <c r="A2" s="52" t="s">
        <v>140</v>
      </c>
      <c r="B2" s="52"/>
      <c r="C2" s="52"/>
      <c r="D2" s="52"/>
      <c r="E2" s="52"/>
      <c r="F2" s="52"/>
      <c r="G2" s="52"/>
      <c r="H2" s="52"/>
      <c r="I2" s="129" t="str">
        <f>'ფორმა N1'!L2</f>
        <v>01/01/2019-12/31/2019</v>
      </c>
      <c r="J2" s="128"/>
    </row>
    <row r="3" spans="1:12" x14ac:dyDescent="0.3">
      <c r="A3" s="52"/>
      <c r="B3" s="52"/>
      <c r="C3" s="52"/>
      <c r="D3" s="52"/>
      <c r="E3" s="52"/>
      <c r="F3" s="52"/>
      <c r="G3" s="52"/>
      <c r="H3" s="52"/>
      <c r="I3" s="78"/>
      <c r="J3" s="128"/>
    </row>
    <row r="4" spans="1:12" x14ac:dyDescent="0.3">
      <c r="A4" s="53" t="str">
        <f>'[4]ფორმა N2'!A4</f>
        <v>ანგარიშვალდებული პირის დასახელება:</v>
      </c>
      <c r="B4" s="52"/>
      <c r="C4" s="52"/>
      <c r="D4" s="52"/>
      <c r="E4" s="52"/>
      <c r="F4" s="52"/>
      <c r="G4" s="52"/>
      <c r="H4" s="52"/>
      <c r="I4" s="52"/>
      <c r="J4" s="80"/>
    </row>
    <row r="5" spans="1:12" x14ac:dyDescent="0.3">
      <c r="A5" s="172" t="str">
        <f>'ფორმა N1'!A5</f>
        <v>მპგ „საქართველოს ქრისტიან-კონსერვატიული პარტია“</v>
      </c>
      <c r="B5" s="172"/>
      <c r="C5" s="172"/>
      <c r="D5" s="172"/>
      <c r="E5" s="172"/>
      <c r="F5" s="172"/>
      <c r="G5" s="172"/>
      <c r="H5" s="172"/>
      <c r="I5" s="172"/>
      <c r="J5" s="155"/>
    </row>
    <row r="6" spans="1:12" x14ac:dyDescent="0.3">
      <c r="A6" s="53"/>
      <c r="B6" s="52"/>
      <c r="C6" s="52"/>
      <c r="D6" s="52"/>
      <c r="E6" s="52"/>
      <c r="F6" s="52"/>
      <c r="G6" s="52"/>
      <c r="H6" s="52"/>
      <c r="I6" s="52"/>
      <c r="J6" s="80"/>
    </row>
    <row r="7" spans="1:12" x14ac:dyDescent="0.3">
      <c r="A7" s="52"/>
      <c r="B7" s="52"/>
      <c r="C7" s="52"/>
      <c r="D7" s="52"/>
      <c r="E7" s="52"/>
      <c r="F7" s="52"/>
      <c r="G7" s="52"/>
      <c r="H7" s="52"/>
      <c r="I7" s="52"/>
      <c r="J7" s="81"/>
    </row>
    <row r="8" spans="1:12" ht="63.75" customHeight="1" x14ac:dyDescent="0.3">
      <c r="A8" s="130" t="s">
        <v>64</v>
      </c>
      <c r="B8" s="320" t="s">
        <v>363</v>
      </c>
      <c r="C8" s="321" t="s">
        <v>405</v>
      </c>
      <c r="D8" s="321" t="s">
        <v>406</v>
      </c>
      <c r="E8" s="321" t="s">
        <v>364</v>
      </c>
      <c r="F8" s="321" t="s">
        <v>377</v>
      </c>
      <c r="G8" s="321" t="s">
        <v>378</v>
      </c>
      <c r="H8" s="321" t="s">
        <v>410</v>
      </c>
      <c r="I8" s="131" t="s">
        <v>379</v>
      </c>
      <c r="J8" s="81"/>
    </row>
    <row r="9" spans="1:12" ht="30" x14ac:dyDescent="0.3">
      <c r="A9" s="457">
        <v>1</v>
      </c>
      <c r="B9" s="458">
        <v>43823</v>
      </c>
      <c r="C9" s="453" t="s">
        <v>1559</v>
      </c>
      <c r="D9" s="453" t="s">
        <v>1560</v>
      </c>
      <c r="E9" s="459" t="s">
        <v>1561</v>
      </c>
      <c r="F9" s="459"/>
      <c r="G9" s="459">
        <v>90</v>
      </c>
      <c r="H9" s="459">
        <v>0</v>
      </c>
      <c r="I9" s="460">
        <v>90</v>
      </c>
      <c r="J9" s="81"/>
    </row>
    <row r="10" spans="1:12" x14ac:dyDescent="0.3">
      <c r="A10" s="133"/>
      <c r="B10" s="161"/>
      <c r="C10" s="138"/>
      <c r="D10" s="138"/>
      <c r="E10" s="137"/>
      <c r="F10" s="137"/>
      <c r="G10" s="137"/>
      <c r="H10" s="137"/>
      <c r="I10" s="460"/>
      <c r="J10" s="81"/>
    </row>
    <row r="11" spans="1:12" x14ac:dyDescent="0.3">
      <c r="A11" s="133" t="s">
        <v>273</v>
      </c>
      <c r="B11" s="161"/>
      <c r="C11" s="141"/>
      <c r="D11" s="141"/>
      <c r="E11" s="140"/>
      <c r="F11" s="140"/>
      <c r="G11" s="213"/>
      <c r="H11" s="222" t="s">
        <v>398</v>
      </c>
      <c r="I11" s="461">
        <f>SUM(I9:I10)</f>
        <v>90</v>
      </c>
      <c r="J11" s="81"/>
    </row>
    <row r="13" spans="1:12" x14ac:dyDescent="0.3">
      <c r="A13" s="148" t="s">
        <v>428</v>
      </c>
    </row>
    <row r="15" spans="1:12" x14ac:dyDescent="0.3">
      <c r="B15" s="150" t="s">
        <v>107</v>
      </c>
      <c r="F15" s="151"/>
    </row>
    <row r="16" spans="1:12" x14ac:dyDescent="0.3">
      <c r="F16" s="149"/>
      <c r="I16" s="149"/>
      <c r="J16" s="149"/>
      <c r="K16" s="149"/>
      <c r="L16" s="149"/>
    </row>
    <row r="17" spans="1:12" x14ac:dyDescent="0.3">
      <c r="C17" s="152"/>
      <c r="F17" s="152"/>
      <c r="G17" s="152"/>
      <c r="H17" s="155"/>
      <c r="I17" s="153"/>
      <c r="J17" s="149"/>
      <c r="K17" s="149"/>
      <c r="L17" s="149"/>
    </row>
    <row r="18" spans="1:12" x14ac:dyDescent="0.3">
      <c r="A18" s="149"/>
      <c r="C18" s="154" t="s">
        <v>263</v>
      </c>
      <c r="F18" s="155" t="s">
        <v>268</v>
      </c>
      <c r="G18" s="154"/>
      <c r="H18" s="154"/>
      <c r="I18" s="153"/>
      <c r="J18" s="149"/>
      <c r="K18" s="149"/>
      <c r="L18" s="149"/>
    </row>
    <row r="19" spans="1:12" x14ac:dyDescent="0.3">
      <c r="A19" s="149"/>
      <c r="C19" s="156" t="s">
        <v>139</v>
      </c>
      <c r="F19" s="148" t="s">
        <v>264</v>
      </c>
      <c r="I19" s="149"/>
      <c r="J19" s="149"/>
      <c r="K19" s="149"/>
      <c r="L19" s="149"/>
    </row>
    <row r="20" spans="1:12" s="149" customFormat="1" x14ac:dyDescent="0.3">
      <c r="B20" s="148"/>
      <c r="C20" s="156"/>
      <c r="G20" s="156"/>
      <c r="H20" s="156"/>
    </row>
    <row r="21" spans="1:12" s="149" customFormat="1" ht="12.75" x14ac:dyDescent="0.2"/>
    <row r="22" spans="1:12" s="149" customFormat="1" ht="12.75" x14ac:dyDescent="0.2"/>
    <row r="23" spans="1:12" s="149" customFormat="1" ht="12.75" x14ac:dyDescent="0.2"/>
    <row r="24" spans="1:12" s="149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1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8" zoomScaleNormal="100" zoomScaleSheetLayoutView="100" workbookViewId="0">
      <selection activeCell="C18" sqref="C18"/>
    </sheetView>
  </sheetViews>
  <sheetFormatPr defaultRowHeight="12.75" x14ac:dyDescent="0.2"/>
  <cols>
    <col min="1" max="1" width="7.28515625" style="164" customWidth="1"/>
    <col min="2" max="2" width="57.28515625" style="164" customWidth="1"/>
    <col min="3" max="3" width="24.140625" style="164" customWidth="1"/>
    <col min="4" max="16384" width="9.140625" style="164"/>
  </cols>
  <sheetData>
    <row r="1" spans="1:3" s="6" customFormat="1" ht="18.75" customHeight="1" x14ac:dyDescent="0.3">
      <c r="A1" s="508" t="s">
        <v>494</v>
      </c>
      <c r="B1" s="508"/>
      <c r="C1" s="329" t="s">
        <v>109</v>
      </c>
    </row>
    <row r="2" spans="1:3" s="6" customFormat="1" ht="15" x14ac:dyDescent="0.3">
      <c r="A2" s="508"/>
      <c r="B2" s="508"/>
      <c r="C2" s="326" t="str">
        <f>'ფორმა N1'!L2</f>
        <v>01/01/2019-12/31/2019</v>
      </c>
    </row>
    <row r="3" spans="1:3" s="6" customFormat="1" ht="15" x14ac:dyDescent="0.3">
      <c r="A3" s="363" t="s">
        <v>140</v>
      </c>
      <c r="B3" s="327"/>
      <c r="C3" s="328"/>
    </row>
    <row r="4" spans="1:3" s="6" customFormat="1" ht="15" x14ac:dyDescent="0.3">
      <c r="A4" s="90"/>
      <c r="B4" s="327"/>
      <c r="C4" s="328"/>
    </row>
    <row r="5" spans="1:3" s="21" customFormat="1" ht="15" x14ac:dyDescent="0.3">
      <c r="A5" s="509" t="s">
        <v>269</v>
      </c>
      <c r="B5" s="509"/>
      <c r="C5" s="90"/>
    </row>
    <row r="6" spans="1:3" s="21" customFormat="1" ht="15" x14ac:dyDescent="0.3">
      <c r="A6" s="510" t="str">
        <f>'ფორმა N1'!A5</f>
        <v>მპგ „საქართველოს ქრისტიან-კონსერვატიული პარტია“</v>
      </c>
      <c r="B6" s="510"/>
      <c r="C6" s="90"/>
    </row>
    <row r="7" spans="1:3" x14ac:dyDescent="0.2">
      <c r="A7" s="364"/>
      <c r="B7" s="364"/>
      <c r="C7" s="364"/>
    </row>
    <row r="8" spans="1:3" x14ac:dyDescent="0.2">
      <c r="A8" s="364"/>
      <c r="B8" s="364"/>
      <c r="C8" s="364"/>
    </row>
    <row r="9" spans="1:3" ht="30" customHeight="1" x14ac:dyDescent="0.2">
      <c r="A9" s="365" t="s">
        <v>64</v>
      </c>
      <c r="B9" s="365" t="s">
        <v>11</v>
      </c>
      <c r="C9" s="366" t="s">
        <v>9</v>
      </c>
    </row>
    <row r="10" spans="1:3" ht="15" x14ac:dyDescent="0.3">
      <c r="A10" s="367">
        <v>1</v>
      </c>
      <c r="B10" s="368" t="s">
        <v>57</v>
      </c>
      <c r="C10" s="385">
        <f>'ფორმა N4'!D11+'ფორმა N5'!D9+'ფორმა N6'!D10</f>
        <v>538149.65739795926</v>
      </c>
    </row>
    <row r="11" spans="1:3" ht="15" x14ac:dyDescent="0.3">
      <c r="A11" s="369">
        <v>1.1000000000000001</v>
      </c>
      <c r="B11" s="368" t="s">
        <v>495</v>
      </c>
      <c r="C11" s="386">
        <f>'ფორმა N4'!D39+'ფორმა N5'!D37</f>
        <v>0</v>
      </c>
    </row>
    <row r="12" spans="1:3" ht="15" x14ac:dyDescent="0.3">
      <c r="A12" s="370" t="s">
        <v>30</v>
      </c>
      <c r="B12" s="368" t="s">
        <v>496</v>
      </c>
      <c r="C12" s="386">
        <f>'ფორმა N4'!D40+'ფორმა N5'!D38</f>
        <v>0</v>
      </c>
    </row>
    <row r="13" spans="1:3" ht="15" x14ac:dyDescent="0.3">
      <c r="A13" s="369">
        <v>1.2</v>
      </c>
      <c r="B13" s="368" t="s">
        <v>58</v>
      </c>
      <c r="C13" s="386">
        <f>'ფორმა N4'!D12+'ფორმა N5'!D10</f>
        <v>335892.12</v>
      </c>
    </row>
    <row r="14" spans="1:3" ht="15" x14ac:dyDescent="0.3">
      <c r="A14" s="369">
        <v>1.3</v>
      </c>
      <c r="B14" s="368" t="s">
        <v>497</v>
      </c>
      <c r="C14" s="386">
        <f>'ფორმა N4'!D17+'ფორმა N5'!D15+'ფორმა N6'!D17</f>
        <v>740</v>
      </c>
    </row>
    <row r="15" spans="1:3" ht="15" x14ac:dyDescent="0.2">
      <c r="A15" s="507"/>
      <c r="B15" s="507"/>
      <c r="C15" s="507"/>
    </row>
    <row r="16" spans="1:3" ht="30" customHeight="1" x14ac:dyDescent="0.2">
      <c r="A16" s="365" t="s">
        <v>64</v>
      </c>
      <c r="B16" s="365" t="s">
        <v>244</v>
      </c>
      <c r="C16" s="366" t="s">
        <v>67</v>
      </c>
    </row>
    <row r="17" spans="1:4" ht="15" x14ac:dyDescent="0.3">
      <c r="A17" s="367">
        <v>2</v>
      </c>
      <c r="B17" s="368" t="s">
        <v>498</v>
      </c>
      <c r="C17" s="474">
        <f>'ფორმა N2'!D9+'ფორმა N2'!C26+'ფორმა N3'!D9+'ფორმა N3'!C26</f>
        <v>585987.99999999988</v>
      </c>
    </row>
    <row r="18" spans="1:4" ht="15" x14ac:dyDescent="0.3">
      <c r="A18" s="371">
        <v>2.1</v>
      </c>
      <c r="B18" s="368" t="s">
        <v>499</v>
      </c>
      <c r="C18" s="368">
        <f>'ფორმა N2'!D17+'ფორმა N3'!D17</f>
        <v>418402</v>
      </c>
    </row>
    <row r="19" spans="1:4" ht="15" x14ac:dyDescent="0.3">
      <c r="A19" s="371">
        <v>2.2000000000000002</v>
      </c>
      <c r="B19" s="368" t="s">
        <v>500</v>
      </c>
      <c r="C19" s="368">
        <f>'ფორმა N2'!D18+'ფორმა N3'!D18</f>
        <v>112224</v>
      </c>
    </row>
    <row r="20" spans="1:4" ht="15" x14ac:dyDescent="0.3">
      <c r="A20" s="371">
        <v>2.2999999999999998</v>
      </c>
      <c r="B20" s="368" t="s">
        <v>501</v>
      </c>
      <c r="C20" s="372">
        <f>SUM(C21:C25)</f>
        <v>30000</v>
      </c>
    </row>
    <row r="21" spans="1:4" ht="15" x14ac:dyDescent="0.3">
      <c r="A21" s="370" t="s">
        <v>502</v>
      </c>
      <c r="B21" s="373" t="s">
        <v>503</v>
      </c>
      <c r="C21" s="368">
        <f>'ფორმა N2'!D13+'ფორმა N3'!D13</f>
        <v>0</v>
      </c>
    </row>
    <row r="22" spans="1:4" ht="15" x14ac:dyDescent="0.3">
      <c r="A22" s="370" t="s">
        <v>504</v>
      </c>
      <c r="B22" s="373" t="s">
        <v>505</v>
      </c>
      <c r="C22" s="368">
        <f>'ფორმა N2'!C27+'[5]ფორმა N3'!C27</f>
        <v>30000</v>
      </c>
    </row>
    <row r="23" spans="1:4" ht="15" x14ac:dyDescent="0.3">
      <c r="A23" s="370" t="s">
        <v>506</v>
      </c>
      <c r="B23" s="373" t="s">
        <v>507</v>
      </c>
      <c r="C23" s="368">
        <f>'ფორმა N2'!D14+'ფორმა N3'!D14</f>
        <v>0</v>
      </c>
    </row>
    <row r="24" spans="1:4" ht="15" x14ac:dyDescent="0.3">
      <c r="A24" s="370" t="s">
        <v>508</v>
      </c>
      <c r="B24" s="373" t="s">
        <v>509</v>
      </c>
      <c r="C24" s="368">
        <f>'ფორმა N2'!C31+'ფორმა N3'!C31</f>
        <v>0</v>
      </c>
    </row>
    <row r="25" spans="1:4" ht="15" x14ac:dyDescent="0.3">
      <c r="A25" s="370" t="s">
        <v>510</v>
      </c>
      <c r="B25" s="373" t="s">
        <v>511</v>
      </c>
      <c r="C25" s="368">
        <f>'ფორმა N2'!D11+'ფორმა N3'!D11</f>
        <v>0</v>
      </c>
    </row>
    <row r="26" spans="1:4" ht="15" x14ac:dyDescent="0.3">
      <c r="A26" s="380"/>
      <c r="B26" s="379"/>
      <c r="C26" s="378"/>
    </row>
    <row r="27" spans="1:4" ht="15" x14ac:dyDescent="0.3">
      <c r="A27" s="380"/>
      <c r="B27" s="379"/>
      <c r="C27" s="378"/>
    </row>
    <row r="28" spans="1:4" ht="15" x14ac:dyDescent="0.3">
      <c r="A28" s="21"/>
      <c r="B28" s="21"/>
      <c r="C28" s="21"/>
      <c r="D28" s="377"/>
    </row>
    <row r="29" spans="1:4" ht="15" x14ac:dyDescent="0.3">
      <c r="A29" s="162" t="s">
        <v>107</v>
      </c>
      <c r="B29" s="21"/>
      <c r="C29" s="21"/>
      <c r="D29" s="377"/>
    </row>
    <row r="30" spans="1:4" ht="15" x14ac:dyDescent="0.3">
      <c r="A30" s="21"/>
      <c r="B30" s="21"/>
      <c r="C30" s="21"/>
      <c r="D30" s="377"/>
    </row>
    <row r="31" spans="1:4" ht="15" x14ac:dyDescent="0.3">
      <c r="A31" s="21"/>
      <c r="B31" s="21"/>
      <c r="C31" s="21"/>
      <c r="D31" s="376"/>
    </row>
    <row r="32" spans="1:4" ht="15" x14ac:dyDescent="0.3">
      <c r="B32" s="162" t="s">
        <v>266</v>
      </c>
      <c r="C32" s="21"/>
      <c r="D32" s="376"/>
    </row>
    <row r="33" spans="2:4" ht="15" x14ac:dyDescent="0.3">
      <c r="B33" s="21" t="s">
        <v>265</v>
      </c>
      <c r="C33" s="21"/>
      <c r="D33" s="376"/>
    </row>
    <row r="34" spans="2:4" x14ac:dyDescent="0.2">
      <c r="B34" s="375" t="s">
        <v>139</v>
      </c>
      <c r="D34" s="37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43">
        <v>40907</v>
      </c>
      <c r="C2" t="s">
        <v>200</v>
      </c>
      <c r="E2" t="s">
        <v>231</v>
      </c>
      <c r="G2" s="45" t="s">
        <v>236</v>
      </c>
    </row>
    <row r="3" spans="1:7" ht="15" x14ac:dyDescent="0.2">
      <c r="A3" s="43">
        <v>40908</v>
      </c>
      <c r="C3" t="s">
        <v>201</v>
      </c>
      <c r="E3" t="s">
        <v>232</v>
      </c>
      <c r="G3" s="45" t="s">
        <v>237</v>
      </c>
    </row>
    <row r="4" spans="1:7" ht="15" x14ac:dyDescent="0.2">
      <c r="A4" s="43">
        <v>40909</v>
      </c>
      <c r="C4" t="s">
        <v>202</v>
      </c>
      <c r="E4" t="s">
        <v>233</v>
      </c>
      <c r="G4" s="45" t="s">
        <v>238</v>
      </c>
    </row>
    <row r="5" spans="1:7" x14ac:dyDescent="0.2">
      <c r="A5" s="43">
        <v>40910</v>
      </c>
      <c r="C5" t="s">
        <v>203</v>
      </c>
      <c r="E5" t="s">
        <v>234</v>
      </c>
    </row>
    <row r="6" spans="1:7" x14ac:dyDescent="0.2">
      <c r="A6" s="43">
        <v>40911</v>
      </c>
      <c r="C6" t="s">
        <v>204</v>
      </c>
    </row>
    <row r="7" spans="1:7" x14ac:dyDescent="0.2">
      <c r="A7" s="43">
        <v>40912</v>
      </c>
      <c r="C7" t="s">
        <v>205</v>
      </c>
    </row>
    <row r="8" spans="1:7" x14ac:dyDescent="0.2">
      <c r="A8" s="43">
        <v>40913</v>
      </c>
      <c r="C8" t="s">
        <v>206</v>
      </c>
    </row>
    <row r="9" spans="1:7" x14ac:dyDescent="0.2">
      <c r="A9" s="43">
        <v>40914</v>
      </c>
      <c r="C9" t="s">
        <v>207</v>
      </c>
    </row>
    <row r="10" spans="1:7" x14ac:dyDescent="0.2">
      <c r="A10" s="43">
        <v>40915</v>
      </c>
      <c r="C10" t="s">
        <v>208</v>
      </c>
    </row>
    <row r="11" spans="1:7" x14ac:dyDescent="0.2">
      <c r="A11" s="43">
        <v>40916</v>
      </c>
      <c r="C11" t="s">
        <v>209</v>
      </c>
    </row>
    <row r="12" spans="1:7" x14ac:dyDescent="0.2">
      <c r="A12" s="43">
        <v>40917</v>
      </c>
      <c r="C12" t="s">
        <v>210</v>
      </c>
    </row>
    <row r="13" spans="1:7" x14ac:dyDescent="0.2">
      <c r="A13" s="43">
        <v>40918</v>
      </c>
      <c r="C13" t="s">
        <v>211</v>
      </c>
    </row>
    <row r="14" spans="1:7" x14ac:dyDescent="0.2">
      <c r="A14" s="43">
        <v>40919</v>
      </c>
      <c r="C14" t="s">
        <v>212</v>
      </c>
    </row>
    <row r="15" spans="1:7" x14ac:dyDescent="0.2">
      <c r="A15" s="43">
        <v>40920</v>
      </c>
      <c r="C15" t="s">
        <v>213</v>
      </c>
    </row>
    <row r="16" spans="1:7" x14ac:dyDescent="0.2">
      <c r="A16" s="43">
        <v>40921</v>
      </c>
      <c r="C16" t="s">
        <v>214</v>
      </c>
    </row>
    <row r="17" spans="1:3" x14ac:dyDescent="0.2">
      <c r="A17" s="43">
        <v>40922</v>
      </c>
      <c r="C17" t="s">
        <v>215</v>
      </c>
    </row>
    <row r="18" spans="1:3" x14ac:dyDescent="0.2">
      <c r="A18" s="43">
        <v>40923</v>
      </c>
      <c r="C18" t="s">
        <v>216</v>
      </c>
    </row>
    <row r="19" spans="1:3" x14ac:dyDescent="0.2">
      <c r="A19" s="43">
        <v>40924</v>
      </c>
      <c r="C19" t="s">
        <v>217</v>
      </c>
    </row>
    <row r="20" spans="1:3" x14ac:dyDescent="0.2">
      <c r="A20" s="43">
        <v>40925</v>
      </c>
      <c r="C20" t="s">
        <v>218</v>
      </c>
    </row>
    <row r="21" spans="1:3" x14ac:dyDescent="0.2">
      <c r="A21" s="43">
        <v>40926</v>
      </c>
    </row>
    <row r="22" spans="1:3" x14ac:dyDescent="0.2">
      <c r="A22" s="43">
        <v>40927</v>
      </c>
    </row>
    <row r="23" spans="1:3" x14ac:dyDescent="0.2">
      <c r="A23" s="43">
        <v>40928</v>
      </c>
    </row>
    <row r="24" spans="1:3" x14ac:dyDescent="0.2">
      <c r="A24" s="43">
        <v>40929</v>
      </c>
    </row>
    <row r="25" spans="1:3" x14ac:dyDescent="0.2">
      <c r="A25" s="43">
        <v>40930</v>
      </c>
    </row>
    <row r="26" spans="1:3" x14ac:dyDescent="0.2">
      <c r="A26" s="43">
        <v>40931</v>
      </c>
    </row>
    <row r="27" spans="1:3" x14ac:dyDescent="0.2">
      <c r="A27" s="43">
        <v>40932</v>
      </c>
    </row>
    <row r="28" spans="1:3" x14ac:dyDescent="0.2">
      <c r="A28" s="43">
        <v>40933</v>
      </c>
    </row>
    <row r="29" spans="1:3" x14ac:dyDescent="0.2">
      <c r="A29" s="43">
        <v>40934</v>
      </c>
    </row>
    <row r="30" spans="1:3" x14ac:dyDescent="0.2">
      <c r="A30" s="43">
        <v>40935</v>
      </c>
    </row>
    <row r="31" spans="1:3" x14ac:dyDescent="0.2">
      <c r="A31" s="43">
        <v>40936</v>
      </c>
    </row>
    <row r="32" spans="1:3" x14ac:dyDescent="0.2">
      <c r="A32" s="43">
        <v>40937</v>
      </c>
    </row>
    <row r="33" spans="1:1" x14ac:dyDescent="0.2">
      <c r="A33" s="43">
        <v>40938</v>
      </c>
    </row>
    <row r="34" spans="1:1" x14ac:dyDescent="0.2">
      <c r="A34" s="43">
        <v>40939</v>
      </c>
    </row>
    <row r="35" spans="1:1" x14ac:dyDescent="0.2">
      <c r="A35" s="43">
        <v>40941</v>
      </c>
    </row>
    <row r="36" spans="1:1" x14ac:dyDescent="0.2">
      <c r="A36" s="43">
        <v>40942</v>
      </c>
    </row>
    <row r="37" spans="1:1" x14ac:dyDescent="0.2">
      <c r="A37" s="43">
        <v>40943</v>
      </c>
    </row>
    <row r="38" spans="1:1" x14ac:dyDescent="0.2">
      <c r="A38" s="43">
        <v>40944</v>
      </c>
    </row>
    <row r="39" spans="1:1" x14ac:dyDescent="0.2">
      <c r="A39" s="43">
        <v>40945</v>
      </c>
    </row>
    <row r="40" spans="1:1" x14ac:dyDescent="0.2">
      <c r="A40" s="43">
        <v>40946</v>
      </c>
    </row>
    <row r="41" spans="1:1" x14ac:dyDescent="0.2">
      <c r="A41" s="43">
        <v>40947</v>
      </c>
    </row>
    <row r="42" spans="1:1" x14ac:dyDescent="0.2">
      <c r="A42" s="43">
        <v>40948</v>
      </c>
    </row>
    <row r="43" spans="1:1" x14ac:dyDescent="0.2">
      <c r="A43" s="43">
        <v>40949</v>
      </c>
    </row>
    <row r="44" spans="1:1" x14ac:dyDescent="0.2">
      <c r="A44" s="43">
        <v>40950</v>
      </c>
    </row>
    <row r="45" spans="1:1" x14ac:dyDescent="0.2">
      <c r="A45" s="43">
        <v>40951</v>
      </c>
    </row>
    <row r="46" spans="1:1" x14ac:dyDescent="0.2">
      <c r="A46" s="43">
        <v>40952</v>
      </c>
    </row>
    <row r="47" spans="1:1" x14ac:dyDescent="0.2">
      <c r="A47" s="43">
        <v>40953</v>
      </c>
    </row>
    <row r="48" spans="1:1" x14ac:dyDescent="0.2">
      <c r="A48" s="43">
        <v>40954</v>
      </c>
    </row>
    <row r="49" spans="1:1" x14ac:dyDescent="0.2">
      <c r="A49" s="43">
        <v>40955</v>
      </c>
    </row>
    <row r="50" spans="1:1" x14ac:dyDescent="0.2">
      <c r="A50" s="43">
        <v>40956</v>
      </c>
    </row>
    <row r="51" spans="1:1" x14ac:dyDescent="0.2">
      <c r="A51" s="43">
        <v>40957</v>
      </c>
    </row>
    <row r="52" spans="1:1" x14ac:dyDescent="0.2">
      <c r="A52" s="43">
        <v>40958</v>
      </c>
    </row>
    <row r="53" spans="1:1" x14ac:dyDescent="0.2">
      <c r="A53" s="43">
        <v>40959</v>
      </c>
    </row>
    <row r="54" spans="1:1" x14ac:dyDescent="0.2">
      <c r="A54" s="43">
        <v>40960</v>
      </c>
    </row>
    <row r="55" spans="1:1" x14ac:dyDescent="0.2">
      <c r="A55" s="43">
        <v>40961</v>
      </c>
    </row>
    <row r="56" spans="1:1" x14ac:dyDescent="0.2">
      <c r="A56" s="43">
        <v>40962</v>
      </c>
    </row>
    <row r="57" spans="1:1" x14ac:dyDescent="0.2">
      <c r="A57" s="43">
        <v>40963</v>
      </c>
    </row>
    <row r="58" spans="1:1" x14ac:dyDescent="0.2">
      <c r="A58" s="43">
        <v>40964</v>
      </c>
    </row>
    <row r="59" spans="1:1" x14ac:dyDescent="0.2">
      <c r="A59" s="43">
        <v>40965</v>
      </c>
    </row>
    <row r="60" spans="1:1" x14ac:dyDescent="0.2">
      <c r="A60" s="43">
        <v>40966</v>
      </c>
    </row>
    <row r="61" spans="1:1" x14ac:dyDescent="0.2">
      <c r="A61" s="43">
        <v>40967</v>
      </c>
    </row>
    <row r="62" spans="1:1" x14ac:dyDescent="0.2">
      <c r="A62" s="43">
        <v>40968</v>
      </c>
    </row>
    <row r="63" spans="1:1" x14ac:dyDescent="0.2">
      <c r="A63" s="43">
        <v>40969</v>
      </c>
    </row>
    <row r="64" spans="1:1" x14ac:dyDescent="0.2">
      <c r="A64" s="43">
        <v>40970</v>
      </c>
    </row>
    <row r="65" spans="1:1" x14ac:dyDescent="0.2">
      <c r="A65" s="43">
        <v>40971</v>
      </c>
    </row>
    <row r="66" spans="1:1" x14ac:dyDescent="0.2">
      <c r="A66" s="43">
        <v>40972</v>
      </c>
    </row>
    <row r="67" spans="1:1" x14ac:dyDescent="0.2">
      <c r="A67" s="43">
        <v>40973</v>
      </c>
    </row>
    <row r="68" spans="1:1" x14ac:dyDescent="0.2">
      <c r="A68" s="43">
        <v>40974</v>
      </c>
    </row>
    <row r="69" spans="1:1" x14ac:dyDescent="0.2">
      <c r="A69" s="43">
        <v>40975</v>
      </c>
    </row>
    <row r="70" spans="1:1" x14ac:dyDescent="0.2">
      <c r="A70" s="43">
        <v>40976</v>
      </c>
    </row>
    <row r="71" spans="1:1" x14ac:dyDescent="0.2">
      <c r="A71" s="43">
        <v>40977</v>
      </c>
    </row>
    <row r="72" spans="1:1" x14ac:dyDescent="0.2">
      <c r="A72" s="43">
        <v>40978</v>
      </c>
    </row>
    <row r="73" spans="1:1" x14ac:dyDescent="0.2">
      <c r="A73" s="43">
        <v>40979</v>
      </c>
    </row>
    <row r="74" spans="1:1" x14ac:dyDescent="0.2">
      <c r="A74" s="43">
        <v>40980</v>
      </c>
    </row>
    <row r="75" spans="1:1" x14ac:dyDescent="0.2">
      <c r="A75" s="43">
        <v>40981</v>
      </c>
    </row>
    <row r="76" spans="1:1" x14ac:dyDescent="0.2">
      <c r="A76" s="43">
        <v>40982</v>
      </c>
    </row>
    <row r="77" spans="1:1" x14ac:dyDescent="0.2">
      <c r="A77" s="43">
        <v>40983</v>
      </c>
    </row>
    <row r="78" spans="1:1" x14ac:dyDescent="0.2">
      <c r="A78" s="43">
        <v>40984</v>
      </c>
    </row>
    <row r="79" spans="1:1" x14ac:dyDescent="0.2">
      <c r="A79" s="43">
        <v>40985</v>
      </c>
    </row>
    <row r="80" spans="1:1" x14ac:dyDescent="0.2">
      <c r="A80" s="43">
        <v>40986</v>
      </c>
    </row>
    <row r="81" spans="1:1" x14ac:dyDescent="0.2">
      <c r="A81" s="43">
        <v>40987</v>
      </c>
    </row>
    <row r="82" spans="1:1" x14ac:dyDescent="0.2">
      <c r="A82" s="43">
        <v>40988</v>
      </c>
    </row>
    <row r="83" spans="1:1" x14ac:dyDescent="0.2">
      <c r="A83" s="43">
        <v>40989</v>
      </c>
    </row>
    <row r="84" spans="1:1" x14ac:dyDescent="0.2">
      <c r="A84" s="43">
        <v>40990</v>
      </c>
    </row>
    <row r="85" spans="1:1" x14ac:dyDescent="0.2">
      <c r="A85" s="43">
        <v>40991</v>
      </c>
    </row>
    <row r="86" spans="1:1" x14ac:dyDescent="0.2">
      <c r="A86" s="43">
        <v>40992</v>
      </c>
    </row>
    <row r="87" spans="1:1" x14ac:dyDescent="0.2">
      <c r="A87" s="43">
        <v>40993</v>
      </c>
    </row>
    <row r="88" spans="1:1" x14ac:dyDescent="0.2">
      <c r="A88" s="43">
        <v>40994</v>
      </c>
    </row>
    <row r="89" spans="1:1" x14ac:dyDescent="0.2">
      <c r="A89" s="43">
        <v>40995</v>
      </c>
    </row>
    <row r="90" spans="1:1" x14ac:dyDescent="0.2">
      <c r="A90" s="43">
        <v>40996</v>
      </c>
    </row>
    <row r="91" spans="1:1" x14ac:dyDescent="0.2">
      <c r="A91" s="43">
        <v>40997</v>
      </c>
    </row>
    <row r="92" spans="1:1" x14ac:dyDescent="0.2">
      <c r="A92" s="43">
        <v>40998</v>
      </c>
    </row>
    <row r="93" spans="1:1" x14ac:dyDescent="0.2">
      <c r="A93" s="43">
        <v>40999</v>
      </c>
    </row>
    <row r="94" spans="1:1" x14ac:dyDescent="0.2">
      <c r="A94" s="43">
        <v>41000</v>
      </c>
    </row>
    <row r="95" spans="1:1" x14ac:dyDescent="0.2">
      <c r="A95" s="43">
        <v>41001</v>
      </c>
    </row>
    <row r="96" spans="1:1" x14ac:dyDescent="0.2">
      <c r="A96" s="43">
        <v>41002</v>
      </c>
    </row>
    <row r="97" spans="1:1" x14ac:dyDescent="0.2">
      <c r="A97" s="43">
        <v>41003</v>
      </c>
    </row>
    <row r="98" spans="1:1" x14ac:dyDescent="0.2">
      <c r="A98" s="43">
        <v>41004</v>
      </c>
    </row>
    <row r="99" spans="1:1" x14ac:dyDescent="0.2">
      <c r="A99" s="43">
        <v>41005</v>
      </c>
    </row>
    <row r="100" spans="1:1" x14ac:dyDescent="0.2">
      <c r="A100" s="43">
        <v>41006</v>
      </c>
    </row>
    <row r="101" spans="1:1" x14ac:dyDescent="0.2">
      <c r="A101" s="43">
        <v>41007</v>
      </c>
    </row>
    <row r="102" spans="1:1" x14ac:dyDescent="0.2">
      <c r="A102" s="43">
        <v>41008</v>
      </c>
    </row>
    <row r="103" spans="1:1" x14ac:dyDescent="0.2">
      <c r="A103" s="43">
        <v>41009</v>
      </c>
    </row>
    <row r="104" spans="1:1" x14ac:dyDescent="0.2">
      <c r="A104" s="43">
        <v>41010</v>
      </c>
    </row>
    <row r="105" spans="1:1" x14ac:dyDescent="0.2">
      <c r="A105" s="43">
        <v>41011</v>
      </c>
    </row>
    <row r="106" spans="1:1" x14ac:dyDescent="0.2">
      <c r="A106" s="43">
        <v>41012</v>
      </c>
    </row>
    <row r="107" spans="1:1" x14ac:dyDescent="0.2">
      <c r="A107" s="43">
        <v>41013</v>
      </c>
    </row>
    <row r="108" spans="1:1" x14ac:dyDescent="0.2">
      <c r="A108" s="43">
        <v>41014</v>
      </c>
    </row>
    <row r="109" spans="1:1" x14ac:dyDescent="0.2">
      <c r="A109" s="43">
        <v>41015</v>
      </c>
    </row>
    <row r="110" spans="1:1" x14ac:dyDescent="0.2">
      <c r="A110" s="43">
        <v>41016</v>
      </c>
    </row>
    <row r="111" spans="1:1" x14ac:dyDescent="0.2">
      <c r="A111" s="43">
        <v>41017</v>
      </c>
    </row>
    <row r="112" spans="1:1" x14ac:dyDescent="0.2">
      <c r="A112" s="43">
        <v>41018</v>
      </c>
    </row>
    <row r="113" spans="1:1" x14ac:dyDescent="0.2">
      <c r="A113" s="43">
        <v>41019</v>
      </c>
    </row>
    <row r="114" spans="1:1" x14ac:dyDescent="0.2">
      <c r="A114" s="43">
        <v>41020</v>
      </c>
    </row>
    <row r="115" spans="1:1" x14ac:dyDescent="0.2">
      <c r="A115" s="43">
        <v>41021</v>
      </c>
    </row>
    <row r="116" spans="1:1" x14ac:dyDescent="0.2">
      <c r="A116" s="43">
        <v>41022</v>
      </c>
    </row>
    <row r="117" spans="1:1" x14ac:dyDescent="0.2">
      <c r="A117" s="43">
        <v>41023</v>
      </c>
    </row>
    <row r="118" spans="1:1" x14ac:dyDescent="0.2">
      <c r="A118" s="43">
        <v>41024</v>
      </c>
    </row>
    <row r="119" spans="1:1" x14ac:dyDescent="0.2">
      <c r="A119" s="43">
        <v>41025</v>
      </c>
    </row>
    <row r="120" spans="1:1" x14ac:dyDescent="0.2">
      <c r="A120" s="43">
        <v>41026</v>
      </c>
    </row>
    <row r="121" spans="1:1" x14ac:dyDescent="0.2">
      <c r="A121" s="43">
        <v>41027</v>
      </c>
    </row>
    <row r="122" spans="1:1" x14ac:dyDescent="0.2">
      <c r="A122" s="43">
        <v>41028</v>
      </c>
    </row>
    <row r="123" spans="1:1" x14ac:dyDescent="0.2">
      <c r="A123" s="43">
        <v>41029</v>
      </c>
    </row>
    <row r="124" spans="1:1" x14ac:dyDescent="0.2">
      <c r="A124" s="43">
        <v>41030</v>
      </c>
    </row>
    <row r="125" spans="1:1" x14ac:dyDescent="0.2">
      <c r="A125" s="43">
        <v>41031</v>
      </c>
    </row>
    <row r="126" spans="1:1" x14ac:dyDescent="0.2">
      <c r="A126" s="43">
        <v>41032</v>
      </c>
    </row>
    <row r="127" spans="1:1" x14ac:dyDescent="0.2">
      <c r="A127" s="43">
        <v>41033</v>
      </c>
    </row>
    <row r="128" spans="1:1" x14ac:dyDescent="0.2">
      <c r="A128" s="43">
        <v>41034</v>
      </c>
    </row>
    <row r="129" spans="1:1" x14ac:dyDescent="0.2">
      <c r="A129" s="43">
        <v>41035</v>
      </c>
    </row>
    <row r="130" spans="1:1" x14ac:dyDescent="0.2">
      <c r="A130" s="43">
        <v>41036</v>
      </c>
    </row>
    <row r="131" spans="1:1" x14ac:dyDescent="0.2">
      <c r="A131" s="43">
        <v>41037</v>
      </c>
    </row>
    <row r="132" spans="1:1" x14ac:dyDescent="0.2">
      <c r="A132" s="43">
        <v>41038</v>
      </c>
    </row>
    <row r="133" spans="1:1" x14ac:dyDescent="0.2">
      <c r="A133" s="43">
        <v>41039</v>
      </c>
    </row>
    <row r="134" spans="1:1" x14ac:dyDescent="0.2">
      <c r="A134" s="43">
        <v>41040</v>
      </c>
    </row>
    <row r="135" spans="1:1" x14ac:dyDescent="0.2">
      <c r="A135" s="43">
        <v>41041</v>
      </c>
    </row>
    <row r="136" spans="1:1" x14ac:dyDescent="0.2">
      <c r="A136" s="43">
        <v>41042</v>
      </c>
    </row>
    <row r="137" spans="1:1" x14ac:dyDescent="0.2">
      <c r="A137" s="43">
        <v>41043</v>
      </c>
    </row>
    <row r="138" spans="1:1" x14ac:dyDescent="0.2">
      <c r="A138" s="43">
        <v>41044</v>
      </c>
    </row>
    <row r="139" spans="1:1" x14ac:dyDescent="0.2">
      <c r="A139" s="43">
        <v>41045</v>
      </c>
    </row>
    <row r="140" spans="1:1" x14ac:dyDescent="0.2">
      <c r="A140" s="43">
        <v>41046</v>
      </c>
    </row>
    <row r="141" spans="1:1" x14ac:dyDescent="0.2">
      <c r="A141" s="43">
        <v>41047</v>
      </c>
    </row>
    <row r="142" spans="1:1" x14ac:dyDescent="0.2">
      <c r="A142" s="43">
        <v>41048</v>
      </c>
    </row>
    <row r="143" spans="1:1" x14ac:dyDescent="0.2">
      <c r="A143" s="43">
        <v>41049</v>
      </c>
    </row>
    <row r="144" spans="1:1" x14ac:dyDescent="0.2">
      <c r="A144" s="43">
        <v>41050</v>
      </c>
    </row>
    <row r="145" spans="1:1" x14ac:dyDescent="0.2">
      <c r="A145" s="43">
        <v>41051</v>
      </c>
    </row>
    <row r="146" spans="1:1" x14ac:dyDescent="0.2">
      <c r="A146" s="43">
        <v>41052</v>
      </c>
    </row>
    <row r="147" spans="1:1" x14ac:dyDescent="0.2">
      <c r="A147" s="43">
        <v>41053</v>
      </c>
    </row>
    <row r="148" spans="1:1" x14ac:dyDescent="0.2">
      <c r="A148" s="43">
        <v>41054</v>
      </c>
    </row>
    <row r="149" spans="1:1" x14ac:dyDescent="0.2">
      <c r="A149" s="43">
        <v>41055</v>
      </c>
    </row>
    <row r="150" spans="1:1" x14ac:dyDescent="0.2">
      <c r="A150" s="43">
        <v>41056</v>
      </c>
    </row>
    <row r="151" spans="1:1" x14ac:dyDescent="0.2">
      <c r="A151" s="43">
        <v>41057</v>
      </c>
    </row>
    <row r="152" spans="1:1" x14ac:dyDescent="0.2">
      <c r="A152" s="43">
        <v>41058</v>
      </c>
    </row>
    <row r="153" spans="1:1" x14ac:dyDescent="0.2">
      <c r="A153" s="43">
        <v>41059</v>
      </c>
    </row>
    <row r="154" spans="1:1" x14ac:dyDescent="0.2">
      <c r="A154" s="43">
        <v>41060</v>
      </c>
    </row>
    <row r="155" spans="1:1" x14ac:dyDescent="0.2">
      <c r="A155" s="43">
        <v>41061</v>
      </c>
    </row>
    <row r="156" spans="1:1" x14ac:dyDescent="0.2">
      <c r="A156" s="43">
        <v>41062</v>
      </c>
    </row>
    <row r="157" spans="1:1" x14ac:dyDescent="0.2">
      <c r="A157" s="43">
        <v>41063</v>
      </c>
    </row>
    <row r="158" spans="1:1" x14ac:dyDescent="0.2">
      <c r="A158" s="43">
        <v>41064</v>
      </c>
    </row>
    <row r="159" spans="1:1" x14ac:dyDescent="0.2">
      <c r="A159" s="43">
        <v>41065</v>
      </c>
    </row>
    <row r="160" spans="1:1" x14ac:dyDescent="0.2">
      <c r="A160" s="43">
        <v>41066</v>
      </c>
    </row>
    <row r="161" spans="1:1" x14ac:dyDescent="0.2">
      <c r="A161" s="43">
        <v>41067</v>
      </c>
    </row>
    <row r="162" spans="1:1" x14ac:dyDescent="0.2">
      <c r="A162" s="43">
        <v>41068</v>
      </c>
    </row>
    <row r="163" spans="1:1" x14ac:dyDescent="0.2">
      <c r="A163" s="43">
        <v>41069</v>
      </c>
    </row>
    <row r="164" spans="1:1" x14ac:dyDescent="0.2">
      <c r="A164" s="43">
        <v>41070</v>
      </c>
    </row>
    <row r="165" spans="1:1" x14ac:dyDescent="0.2">
      <c r="A165" s="43">
        <v>41071</v>
      </c>
    </row>
    <row r="166" spans="1:1" x14ac:dyDescent="0.2">
      <c r="A166" s="43">
        <v>41072</v>
      </c>
    </row>
    <row r="167" spans="1:1" x14ac:dyDescent="0.2">
      <c r="A167" s="43">
        <v>41073</v>
      </c>
    </row>
    <row r="168" spans="1:1" x14ac:dyDescent="0.2">
      <c r="A168" s="43">
        <v>41074</v>
      </c>
    </row>
    <row r="169" spans="1:1" x14ac:dyDescent="0.2">
      <c r="A169" s="43">
        <v>41075</v>
      </c>
    </row>
    <row r="170" spans="1:1" x14ac:dyDescent="0.2">
      <c r="A170" s="43">
        <v>41076</v>
      </c>
    </row>
    <row r="171" spans="1:1" x14ac:dyDescent="0.2">
      <c r="A171" s="43">
        <v>41077</v>
      </c>
    </row>
    <row r="172" spans="1:1" x14ac:dyDescent="0.2">
      <c r="A172" s="43">
        <v>41078</v>
      </c>
    </row>
    <row r="173" spans="1:1" x14ac:dyDescent="0.2">
      <c r="A173" s="43">
        <v>41079</v>
      </c>
    </row>
    <row r="174" spans="1:1" x14ac:dyDescent="0.2">
      <c r="A174" s="43">
        <v>41080</v>
      </c>
    </row>
    <row r="175" spans="1:1" x14ac:dyDescent="0.2">
      <c r="A175" s="43">
        <v>41081</v>
      </c>
    </row>
    <row r="176" spans="1:1" x14ac:dyDescent="0.2">
      <c r="A176" s="43">
        <v>41082</v>
      </c>
    </row>
    <row r="177" spans="1:1" x14ac:dyDescent="0.2">
      <c r="A177" s="43">
        <v>41083</v>
      </c>
    </row>
    <row r="178" spans="1:1" x14ac:dyDescent="0.2">
      <c r="A178" s="43">
        <v>41084</v>
      </c>
    </row>
    <row r="179" spans="1:1" x14ac:dyDescent="0.2">
      <c r="A179" s="43">
        <v>41085</v>
      </c>
    </row>
    <row r="180" spans="1:1" x14ac:dyDescent="0.2">
      <c r="A180" s="43">
        <v>41086</v>
      </c>
    </row>
    <row r="181" spans="1:1" x14ac:dyDescent="0.2">
      <c r="A181" s="43">
        <v>41087</v>
      </c>
    </row>
    <row r="182" spans="1:1" x14ac:dyDescent="0.2">
      <c r="A182" s="43">
        <v>41088</v>
      </c>
    </row>
    <row r="183" spans="1:1" x14ac:dyDescent="0.2">
      <c r="A183" s="43">
        <v>41089</v>
      </c>
    </row>
    <row r="184" spans="1:1" x14ac:dyDescent="0.2">
      <c r="A184" s="43">
        <v>41090</v>
      </c>
    </row>
    <row r="185" spans="1:1" x14ac:dyDescent="0.2">
      <c r="A185" s="43">
        <v>41091</v>
      </c>
    </row>
    <row r="186" spans="1:1" x14ac:dyDescent="0.2">
      <c r="A186" s="43">
        <v>41092</v>
      </c>
    </row>
    <row r="187" spans="1:1" x14ac:dyDescent="0.2">
      <c r="A187" s="43">
        <v>41093</v>
      </c>
    </row>
    <row r="188" spans="1:1" x14ac:dyDescent="0.2">
      <c r="A188" s="43">
        <v>41094</v>
      </c>
    </row>
    <row r="189" spans="1:1" x14ac:dyDescent="0.2">
      <c r="A189" s="43">
        <v>41095</v>
      </c>
    </row>
    <row r="190" spans="1:1" x14ac:dyDescent="0.2">
      <c r="A190" s="43">
        <v>41096</v>
      </c>
    </row>
    <row r="191" spans="1:1" x14ac:dyDescent="0.2">
      <c r="A191" s="43">
        <v>41097</v>
      </c>
    </row>
    <row r="192" spans="1:1" x14ac:dyDescent="0.2">
      <c r="A192" s="43">
        <v>41098</v>
      </c>
    </row>
    <row r="193" spans="1:1" x14ac:dyDescent="0.2">
      <c r="A193" s="43">
        <v>41099</v>
      </c>
    </row>
    <row r="194" spans="1:1" x14ac:dyDescent="0.2">
      <c r="A194" s="43">
        <v>41100</v>
      </c>
    </row>
    <row r="195" spans="1:1" x14ac:dyDescent="0.2">
      <c r="A195" s="43">
        <v>41101</v>
      </c>
    </row>
    <row r="196" spans="1:1" x14ac:dyDescent="0.2">
      <c r="A196" s="43">
        <v>41102</v>
      </c>
    </row>
    <row r="197" spans="1:1" x14ac:dyDescent="0.2">
      <c r="A197" s="43">
        <v>41103</v>
      </c>
    </row>
    <row r="198" spans="1:1" x14ac:dyDescent="0.2">
      <c r="A198" s="43">
        <v>41104</v>
      </c>
    </row>
    <row r="199" spans="1:1" x14ac:dyDescent="0.2">
      <c r="A199" s="43">
        <v>41105</v>
      </c>
    </row>
    <row r="200" spans="1:1" x14ac:dyDescent="0.2">
      <c r="A200" s="43">
        <v>41106</v>
      </c>
    </row>
    <row r="201" spans="1:1" x14ac:dyDescent="0.2">
      <c r="A201" s="43">
        <v>41107</v>
      </c>
    </row>
    <row r="202" spans="1:1" x14ac:dyDescent="0.2">
      <c r="A202" s="43">
        <v>41108</v>
      </c>
    </row>
    <row r="203" spans="1:1" x14ac:dyDescent="0.2">
      <c r="A203" s="43">
        <v>41109</v>
      </c>
    </row>
    <row r="204" spans="1:1" x14ac:dyDescent="0.2">
      <c r="A204" s="43">
        <v>41110</v>
      </c>
    </row>
    <row r="205" spans="1:1" x14ac:dyDescent="0.2">
      <c r="A205" s="43">
        <v>41111</v>
      </c>
    </row>
    <row r="206" spans="1:1" x14ac:dyDescent="0.2">
      <c r="A206" s="43">
        <v>41112</v>
      </c>
    </row>
    <row r="207" spans="1:1" x14ac:dyDescent="0.2">
      <c r="A207" s="43">
        <v>41113</v>
      </c>
    </row>
    <row r="208" spans="1:1" x14ac:dyDescent="0.2">
      <c r="A208" s="43">
        <v>41114</v>
      </c>
    </row>
    <row r="209" spans="1:1" x14ac:dyDescent="0.2">
      <c r="A209" s="43">
        <v>41115</v>
      </c>
    </row>
    <row r="210" spans="1:1" x14ac:dyDescent="0.2">
      <c r="A210" s="43">
        <v>41116</v>
      </c>
    </row>
    <row r="211" spans="1:1" x14ac:dyDescent="0.2">
      <c r="A211" s="43">
        <v>41117</v>
      </c>
    </row>
    <row r="212" spans="1:1" x14ac:dyDescent="0.2">
      <c r="A212" s="43">
        <v>41118</v>
      </c>
    </row>
    <row r="213" spans="1:1" x14ac:dyDescent="0.2">
      <c r="A213" s="43">
        <v>41119</v>
      </c>
    </row>
    <row r="214" spans="1:1" x14ac:dyDescent="0.2">
      <c r="A214" s="43">
        <v>41120</v>
      </c>
    </row>
    <row r="215" spans="1:1" x14ac:dyDescent="0.2">
      <c r="A215" s="43">
        <v>41121</v>
      </c>
    </row>
    <row r="216" spans="1:1" x14ac:dyDescent="0.2">
      <c r="A216" s="43">
        <v>41122</v>
      </c>
    </row>
    <row r="217" spans="1:1" x14ac:dyDescent="0.2">
      <c r="A217" s="43">
        <v>41123</v>
      </c>
    </row>
    <row r="218" spans="1:1" x14ac:dyDescent="0.2">
      <c r="A218" s="43">
        <v>41124</v>
      </c>
    </row>
    <row r="219" spans="1:1" x14ac:dyDescent="0.2">
      <c r="A219" s="43">
        <v>41125</v>
      </c>
    </row>
    <row r="220" spans="1:1" x14ac:dyDescent="0.2">
      <c r="A220" s="43">
        <v>41126</v>
      </c>
    </row>
    <row r="221" spans="1:1" x14ac:dyDescent="0.2">
      <c r="A221" s="43">
        <v>41127</v>
      </c>
    </row>
    <row r="222" spans="1:1" x14ac:dyDescent="0.2">
      <c r="A222" s="43">
        <v>41128</v>
      </c>
    </row>
    <row r="223" spans="1:1" x14ac:dyDescent="0.2">
      <c r="A223" s="43">
        <v>41129</v>
      </c>
    </row>
    <row r="224" spans="1:1" x14ac:dyDescent="0.2">
      <c r="A224" s="43">
        <v>41130</v>
      </c>
    </row>
    <row r="225" spans="1:1" x14ac:dyDescent="0.2">
      <c r="A225" s="43">
        <v>41131</v>
      </c>
    </row>
    <row r="226" spans="1:1" x14ac:dyDescent="0.2">
      <c r="A226" s="43">
        <v>41132</v>
      </c>
    </row>
    <row r="227" spans="1:1" x14ac:dyDescent="0.2">
      <c r="A227" s="43">
        <v>41133</v>
      </c>
    </row>
    <row r="228" spans="1:1" x14ac:dyDescent="0.2">
      <c r="A228" s="43">
        <v>41134</v>
      </c>
    </row>
    <row r="229" spans="1:1" x14ac:dyDescent="0.2">
      <c r="A229" s="43">
        <v>41135</v>
      </c>
    </row>
    <row r="230" spans="1:1" x14ac:dyDescent="0.2">
      <c r="A230" s="43">
        <v>41136</v>
      </c>
    </row>
    <row r="231" spans="1:1" x14ac:dyDescent="0.2">
      <c r="A231" s="43">
        <v>41137</v>
      </c>
    </row>
    <row r="232" spans="1:1" x14ac:dyDescent="0.2">
      <c r="A232" s="43">
        <v>41138</v>
      </c>
    </row>
    <row r="233" spans="1:1" x14ac:dyDescent="0.2">
      <c r="A233" s="43">
        <v>41139</v>
      </c>
    </row>
    <row r="234" spans="1:1" x14ac:dyDescent="0.2">
      <c r="A234" s="43">
        <v>41140</v>
      </c>
    </row>
    <row r="235" spans="1:1" x14ac:dyDescent="0.2">
      <c r="A235" s="43">
        <v>41141</v>
      </c>
    </row>
    <row r="236" spans="1:1" x14ac:dyDescent="0.2">
      <c r="A236" s="43">
        <v>41142</v>
      </c>
    </row>
    <row r="237" spans="1:1" x14ac:dyDescent="0.2">
      <c r="A237" s="43">
        <v>41143</v>
      </c>
    </row>
    <row r="238" spans="1:1" x14ac:dyDescent="0.2">
      <c r="A238" s="43">
        <v>41144</v>
      </c>
    </row>
    <row r="239" spans="1:1" x14ac:dyDescent="0.2">
      <c r="A239" s="43">
        <v>41145</v>
      </c>
    </row>
    <row r="240" spans="1:1" x14ac:dyDescent="0.2">
      <c r="A240" s="43">
        <v>41146</v>
      </c>
    </row>
    <row r="241" spans="1:1" x14ac:dyDescent="0.2">
      <c r="A241" s="43">
        <v>41147</v>
      </c>
    </row>
    <row r="242" spans="1:1" x14ac:dyDescent="0.2">
      <c r="A242" s="43">
        <v>41148</v>
      </c>
    </row>
    <row r="243" spans="1:1" x14ac:dyDescent="0.2">
      <c r="A243" s="43">
        <v>41149</v>
      </c>
    </row>
    <row r="244" spans="1:1" x14ac:dyDescent="0.2">
      <c r="A244" s="43">
        <v>41150</v>
      </c>
    </row>
    <row r="245" spans="1:1" x14ac:dyDescent="0.2">
      <c r="A245" s="43">
        <v>41151</v>
      </c>
    </row>
    <row r="246" spans="1:1" x14ac:dyDescent="0.2">
      <c r="A246" s="43">
        <v>41152</v>
      </c>
    </row>
    <row r="247" spans="1:1" x14ac:dyDescent="0.2">
      <c r="A247" s="43">
        <v>41153</v>
      </c>
    </row>
    <row r="248" spans="1:1" x14ac:dyDescent="0.2">
      <c r="A248" s="43">
        <v>41154</v>
      </c>
    </row>
    <row r="249" spans="1:1" x14ac:dyDescent="0.2">
      <c r="A249" s="43">
        <v>41155</v>
      </c>
    </row>
    <row r="250" spans="1:1" x14ac:dyDescent="0.2">
      <c r="A250" s="43">
        <v>41156</v>
      </c>
    </row>
    <row r="251" spans="1:1" x14ac:dyDescent="0.2">
      <c r="A251" s="43">
        <v>41157</v>
      </c>
    </row>
    <row r="252" spans="1:1" x14ac:dyDescent="0.2">
      <c r="A252" s="43">
        <v>41158</v>
      </c>
    </row>
    <row r="253" spans="1:1" x14ac:dyDescent="0.2">
      <c r="A253" s="43">
        <v>41159</v>
      </c>
    </row>
    <row r="254" spans="1:1" x14ac:dyDescent="0.2">
      <c r="A254" s="43">
        <v>41160</v>
      </c>
    </row>
    <row r="255" spans="1:1" x14ac:dyDescent="0.2">
      <c r="A255" s="43">
        <v>41161</v>
      </c>
    </row>
    <row r="256" spans="1:1" x14ac:dyDescent="0.2">
      <c r="A256" s="43">
        <v>41162</v>
      </c>
    </row>
    <row r="257" spans="1:1" x14ac:dyDescent="0.2">
      <c r="A257" s="43">
        <v>41163</v>
      </c>
    </row>
    <row r="258" spans="1:1" x14ac:dyDescent="0.2">
      <c r="A258" s="43">
        <v>41164</v>
      </c>
    </row>
    <row r="259" spans="1:1" x14ac:dyDescent="0.2">
      <c r="A259" s="43">
        <v>41165</v>
      </c>
    </row>
    <row r="260" spans="1:1" x14ac:dyDescent="0.2">
      <c r="A260" s="43">
        <v>41166</v>
      </c>
    </row>
    <row r="261" spans="1:1" x14ac:dyDescent="0.2">
      <c r="A261" s="43">
        <v>41167</v>
      </c>
    </row>
    <row r="262" spans="1:1" x14ac:dyDescent="0.2">
      <c r="A262" s="43">
        <v>41168</v>
      </c>
    </row>
    <row r="263" spans="1:1" x14ac:dyDescent="0.2">
      <c r="A263" s="43">
        <v>41169</v>
      </c>
    </row>
    <row r="264" spans="1:1" x14ac:dyDescent="0.2">
      <c r="A264" s="43">
        <v>41170</v>
      </c>
    </row>
    <row r="265" spans="1:1" x14ac:dyDescent="0.2">
      <c r="A265" s="43">
        <v>41171</v>
      </c>
    </row>
    <row r="266" spans="1:1" x14ac:dyDescent="0.2">
      <c r="A266" s="43">
        <v>41172</v>
      </c>
    </row>
    <row r="267" spans="1:1" x14ac:dyDescent="0.2">
      <c r="A267" s="43">
        <v>41173</v>
      </c>
    </row>
    <row r="268" spans="1:1" x14ac:dyDescent="0.2">
      <c r="A268" s="43">
        <v>41174</v>
      </c>
    </row>
    <row r="269" spans="1:1" x14ac:dyDescent="0.2">
      <c r="A269" s="43">
        <v>41175</v>
      </c>
    </row>
    <row r="270" spans="1:1" x14ac:dyDescent="0.2">
      <c r="A270" s="43">
        <v>41176</v>
      </c>
    </row>
    <row r="271" spans="1:1" x14ac:dyDescent="0.2">
      <c r="A271" s="43">
        <v>41177</v>
      </c>
    </row>
    <row r="272" spans="1:1" x14ac:dyDescent="0.2">
      <c r="A272" s="43">
        <v>41178</v>
      </c>
    </row>
    <row r="273" spans="1:1" x14ac:dyDescent="0.2">
      <c r="A273" s="43">
        <v>41179</v>
      </c>
    </row>
    <row r="274" spans="1:1" x14ac:dyDescent="0.2">
      <c r="A274" s="43">
        <v>41180</v>
      </c>
    </row>
    <row r="275" spans="1:1" x14ac:dyDescent="0.2">
      <c r="A275" s="43">
        <v>41181</v>
      </c>
    </row>
    <row r="276" spans="1:1" x14ac:dyDescent="0.2">
      <c r="A276" s="43">
        <v>41182</v>
      </c>
    </row>
    <row r="277" spans="1:1" x14ac:dyDescent="0.2">
      <c r="A277" s="43">
        <v>41183</v>
      </c>
    </row>
    <row r="278" spans="1:1" x14ac:dyDescent="0.2">
      <c r="A278" s="43">
        <v>41184</v>
      </c>
    </row>
    <row r="279" spans="1:1" x14ac:dyDescent="0.2">
      <c r="A279" s="43">
        <v>41185</v>
      </c>
    </row>
    <row r="280" spans="1:1" x14ac:dyDescent="0.2">
      <c r="A280" s="43">
        <v>41186</v>
      </c>
    </row>
    <row r="281" spans="1:1" x14ac:dyDescent="0.2">
      <c r="A281" s="43">
        <v>41187</v>
      </c>
    </row>
    <row r="282" spans="1:1" x14ac:dyDescent="0.2">
      <c r="A282" s="43">
        <v>41188</v>
      </c>
    </row>
    <row r="283" spans="1:1" x14ac:dyDescent="0.2">
      <c r="A283" s="43">
        <v>41189</v>
      </c>
    </row>
    <row r="284" spans="1:1" x14ac:dyDescent="0.2">
      <c r="A284" s="43">
        <v>41190</v>
      </c>
    </row>
    <row r="285" spans="1:1" x14ac:dyDescent="0.2">
      <c r="A285" s="43">
        <v>41191</v>
      </c>
    </row>
    <row r="286" spans="1:1" x14ac:dyDescent="0.2">
      <c r="A286" s="43">
        <v>41192</v>
      </c>
    </row>
    <row r="287" spans="1:1" x14ac:dyDescent="0.2">
      <c r="A287" s="43">
        <v>41193</v>
      </c>
    </row>
    <row r="288" spans="1:1" x14ac:dyDescent="0.2">
      <c r="A288" s="43">
        <v>41194</v>
      </c>
    </row>
    <row r="289" spans="1:1" x14ac:dyDescent="0.2">
      <c r="A289" s="43">
        <v>41195</v>
      </c>
    </row>
    <row r="290" spans="1:1" x14ac:dyDescent="0.2">
      <c r="A290" s="43">
        <v>41196</v>
      </c>
    </row>
    <row r="291" spans="1:1" x14ac:dyDescent="0.2">
      <c r="A291" s="43">
        <v>41197</v>
      </c>
    </row>
    <row r="292" spans="1:1" x14ac:dyDescent="0.2">
      <c r="A292" s="43">
        <v>41198</v>
      </c>
    </row>
    <row r="293" spans="1:1" x14ac:dyDescent="0.2">
      <c r="A293" s="43">
        <v>41199</v>
      </c>
    </row>
    <row r="294" spans="1:1" x14ac:dyDescent="0.2">
      <c r="A294" s="43">
        <v>41200</v>
      </c>
    </row>
    <row r="295" spans="1:1" x14ac:dyDescent="0.2">
      <c r="A295" s="43">
        <v>41201</v>
      </c>
    </row>
    <row r="296" spans="1:1" x14ac:dyDescent="0.2">
      <c r="A296" s="43">
        <v>41202</v>
      </c>
    </row>
    <row r="297" spans="1:1" x14ac:dyDescent="0.2">
      <c r="A297" s="43">
        <v>41203</v>
      </c>
    </row>
    <row r="298" spans="1:1" x14ac:dyDescent="0.2">
      <c r="A298" s="43">
        <v>41204</v>
      </c>
    </row>
    <row r="299" spans="1:1" x14ac:dyDescent="0.2">
      <c r="A299" s="43">
        <v>41205</v>
      </c>
    </row>
    <row r="300" spans="1:1" x14ac:dyDescent="0.2">
      <c r="A300" s="43">
        <v>41206</v>
      </c>
    </row>
    <row r="301" spans="1:1" x14ac:dyDescent="0.2">
      <c r="A301" s="43">
        <v>41207</v>
      </c>
    </row>
    <row r="302" spans="1:1" x14ac:dyDescent="0.2">
      <c r="A302" s="43">
        <v>41208</v>
      </c>
    </row>
    <row r="303" spans="1:1" x14ac:dyDescent="0.2">
      <c r="A303" s="43">
        <v>41209</v>
      </c>
    </row>
    <row r="304" spans="1:1" x14ac:dyDescent="0.2">
      <c r="A304" s="43">
        <v>41210</v>
      </c>
    </row>
    <row r="305" spans="1:1" x14ac:dyDescent="0.2">
      <c r="A305" s="43">
        <v>41211</v>
      </c>
    </row>
    <row r="306" spans="1:1" x14ac:dyDescent="0.2">
      <c r="A306" s="43">
        <v>41212</v>
      </c>
    </row>
    <row r="307" spans="1:1" x14ac:dyDescent="0.2">
      <c r="A307" s="43">
        <v>41213</v>
      </c>
    </row>
    <row r="308" spans="1:1" x14ac:dyDescent="0.2">
      <c r="A308" s="43">
        <v>41214</v>
      </c>
    </row>
    <row r="309" spans="1:1" x14ac:dyDescent="0.2">
      <c r="A309" s="43">
        <v>41215</v>
      </c>
    </row>
    <row r="310" spans="1:1" x14ac:dyDescent="0.2">
      <c r="A310" s="43">
        <v>41216</v>
      </c>
    </row>
    <row r="311" spans="1:1" x14ac:dyDescent="0.2">
      <c r="A311" s="43">
        <v>41217</v>
      </c>
    </row>
    <row r="312" spans="1:1" x14ac:dyDescent="0.2">
      <c r="A312" s="43">
        <v>41218</v>
      </c>
    </row>
    <row r="313" spans="1:1" x14ac:dyDescent="0.2">
      <c r="A313" s="43">
        <v>41219</v>
      </c>
    </row>
    <row r="314" spans="1:1" x14ac:dyDescent="0.2">
      <c r="A314" s="43">
        <v>41220</v>
      </c>
    </row>
    <row r="315" spans="1:1" x14ac:dyDescent="0.2">
      <c r="A315" s="43">
        <v>41221</v>
      </c>
    </row>
    <row r="316" spans="1:1" x14ac:dyDescent="0.2">
      <c r="A316" s="43">
        <v>41222</v>
      </c>
    </row>
    <row r="317" spans="1:1" x14ac:dyDescent="0.2">
      <c r="A317" s="43">
        <v>41223</v>
      </c>
    </row>
    <row r="318" spans="1:1" x14ac:dyDescent="0.2">
      <c r="A318" s="43">
        <v>41224</v>
      </c>
    </row>
    <row r="319" spans="1:1" x14ac:dyDescent="0.2">
      <c r="A319" s="43">
        <v>41225</v>
      </c>
    </row>
    <row r="320" spans="1:1" x14ac:dyDescent="0.2">
      <c r="A320" s="43">
        <v>41226</v>
      </c>
    </row>
    <row r="321" spans="1:1" x14ac:dyDescent="0.2">
      <c r="A321" s="43">
        <v>41227</v>
      </c>
    </row>
    <row r="322" spans="1:1" x14ac:dyDescent="0.2">
      <c r="A322" s="43">
        <v>41228</v>
      </c>
    </row>
    <row r="323" spans="1:1" x14ac:dyDescent="0.2">
      <c r="A323" s="43">
        <v>41229</v>
      </c>
    </row>
    <row r="324" spans="1:1" x14ac:dyDescent="0.2">
      <c r="A324" s="43">
        <v>41230</v>
      </c>
    </row>
    <row r="325" spans="1:1" x14ac:dyDescent="0.2">
      <c r="A325" s="43">
        <v>41231</v>
      </c>
    </row>
    <row r="326" spans="1:1" x14ac:dyDescent="0.2">
      <c r="A326" s="43">
        <v>41232</v>
      </c>
    </row>
    <row r="327" spans="1:1" x14ac:dyDescent="0.2">
      <c r="A327" s="43">
        <v>41233</v>
      </c>
    </row>
    <row r="328" spans="1:1" x14ac:dyDescent="0.2">
      <c r="A328" s="43">
        <v>41234</v>
      </c>
    </row>
    <row r="329" spans="1:1" x14ac:dyDescent="0.2">
      <c r="A329" s="43">
        <v>41235</v>
      </c>
    </row>
    <row r="330" spans="1:1" x14ac:dyDescent="0.2">
      <c r="A330" s="43">
        <v>41236</v>
      </c>
    </row>
    <row r="331" spans="1:1" x14ac:dyDescent="0.2">
      <c r="A331" s="43">
        <v>41237</v>
      </c>
    </row>
    <row r="332" spans="1:1" x14ac:dyDescent="0.2">
      <c r="A332" s="43">
        <v>41238</v>
      </c>
    </row>
    <row r="333" spans="1:1" x14ac:dyDescent="0.2">
      <c r="A333" s="43">
        <v>41239</v>
      </c>
    </row>
    <row r="334" spans="1:1" x14ac:dyDescent="0.2">
      <c r="A334" s="43">
        <v>41240</v>
      </c>
    </row>
    <row r="335" spans="1:1" x14ac:dyDescent="0.2">
      <c r="A335" s="43">
        <v>41241</v>
      </c>
    </row>
    <row r="336" spans="1:1" x14ac:dyDescent="0.2">
      <c r="A336" s="43">
        <v>41242</v>
      </c>
    </row>
    <row r="337" spans="1:1" x14ac:dyDescent="0.2">
      <c r="A337" s="43">
        <v>41243</v>
      </c>
    </row>
    <row r="338" spans="1:1" x14ac:dyDescent="0.2">
      <c r="A338" s="43">
        <v>41244</v>
      </c>
    </row>
    <row r="339" spans="1:1" x14ac:dyDescent="0.2">
      <c r="A339" s="43">
        <v>41245</v>
      </c>
    </row>
    <row r="340" spans="1:1" x14ac:dyDescent="0.2">
      <c r="A340" s="43">
        <v>41246</v>
      </c>
    </row>
    <row r="341" spans="1:1" x14ac:dyDescent="0.2">
      <c r="A341" s="43">
        <v>41247</v>
      </c>
    </row>
    <row r="342" spans="1:1" x14ac:dyDescent="0.2">
      <c r="A342" s="43">
        <v>41248</v>
      </c>
    </row>
    <row r="343" spans="1:1" x14ac:dyDescent="0.2">
      <c r="A343" s="43">
        <v>41249</v>
      </c>
    </row>
    <row r="344" spans="1:1" x14ac:dyDescent="0.2">
      <c r="A344" s="43">
        <v>41250</v>
      </c>
    </row>
    <row r="345" spans="1:1" x14ac:dyDescent="0.2">
      <c r="A345" s="43">
        <v>41251</v>
      </c>
    </row>
    <row r="346" spans="1:1" x14ac:dyDescent="0.2">
      <c r="A346" s="43">
        <v>41252</v>
      </c>
    </row>
    <row r="347" spans="1:1" x14ac:dyDescent="0.2">
      <c r="A347" s="43">
        <v>41253</v>
      </c>
    </row>
    <row r="348" spans="1:1" x14ac:dyDescent="0.2">
      <c r="A348" s="43">
        <v>41254</v>
      </c>
    </row>
    <row r="349" spans="1:1" x14ac:dyDescent="0.2">
      <c r="A349" s="43">
        <v>41255</v>
      </c>
    </row>
    <row r="350" spans="1:1" x14ac:dyDescent="0.2">
      <c r="A350" s="43">
        <v>41256</v>
      </c>
    </row>
    <row r="351" spans="1:1" x14ac:dyDescent="0.2">
      <c r="A351" s="43">
        <v>41257</v>
      </c>
    </row>
    <row r="352" spans="1:1" x14ac:dyDescent="0.2">
      <c r="A352" s="43">
        <v>41258</v>
      </c>
    </row>
    <row r="353" spans="1:1" x14ac:dyDescent="0.2">
      <c r="A353" s="43">
        <v>41259</v>
      </c>
    </row>
    <row r="354" spans="1:1" x14ac:dyDescent="0.2">
      <c r="A354" s="43">
        <v>41260</v>
      </c>
    </row>
    <row r="355" spans="1:1" x14ac:dyDescent="0.2">
      <c r="A355" s="43">
        <v>41261</v>
      </c>
    </row>
    <row r="356" spans="1:1" x14ac:dyDescent="0.2">
      <c r="A356" s="43">
        <v>41262</v>
      </c>
    </row>
    <row r="357" spans="1:1" x14ac:dyDescent="0.2">
      <c r="A357" s="43">
        <v>41263</v>
      </c>
    </row>
    <row r="358" spans="1:1" x14ac:dyDescent="0.2">
      <c r="A358" s="43">
        <v>41264</v>
      </c>
    </row>
    <row r="359" spans="1:1" x14ac:dyDescent="0.2">
      <c r="A359" s="43">
        <v>41265</v>
      </c>
    </row>
    <row r="360" spans="1:1" x14ac:dyDescent="0.2">
      <c r="A360" s="43">
        <v>41266</v>
      </c>
    </row>
    <row r="361" spans="1:1" x14ac:dyDescent="0.2">
      <c r="A361" s="43">
        <v>41267</v>
      </c>
    </row>
    <row r="362" spans="1:1" x14ac:dyDescent="0.2">
      <c r="A362" s="43">
        <v>41268</v>
      </c>
    </row>
    <row r="363" spans="1:1" x14ac:dyDescent="0.2">
      <c r="A363" s="43">
        <v>41269</v>
      </c>
    </row>
    <row r="364" spans="1:1" x14ac:dyDescent="0.2">
      <c r="A364" s="43">
        <v>41270</v>
      </c>
    </row>
    <row r="365" spans="1:1" x14ac:dyDescent="0.2">
      <c r="A365" s="43">
        <v>41271</v>
      </c>
    </row>
    <row r="366" spans="1:1" x14ac:dyDescent="0.2">
      <c r="A366" s="43">
        <v>41272</v>
      </c>
    </row>
    <row r="367" spans="1:1" x14ac:dyDescent="0.2">
      <c r="A367" s="43">
        <v>41273</v>
      </c>
    </row>
    <row r="368" spans="1:1" x14ac:dyDescent="0.2">
      <c r="A368" s="43">
        <v>41274</v>
      </c>
    </row>
    <row r="369" spans="1:1" x14ac:dyDescent="0.2">
      <c r="A369" s="43">
        <v>41275</v>
      </c>
    </row>
    <row r="370" spans="1:1" x14ac:dyDescent="0.2">
      <c r="A370" s="43">
        <v>41276</v>
      </c>
    </row>
    <row r="371" spans="1:1" x14ac:dyDescent="0.2">
      <c r="A371" s="43">
        <v>41277</v>
      </c>
    </row>
    <row r="372" spans="1:1" x14ac:dyDescent="0.2">
      <c r="A372" s="43">
        <v>41278</v>
      </c>
    </row>
    <row r="373" spans="1:1" x14ac:dyDescent="0.2">
      <c r="A373" s="43">
        <v>41279</v>
      </c>
    </row>
    <row r="374" spans="1:1" x14ac:dyDescent="0.2">
      <c r="A374" s="43">
        <v>41280</v>
      </c>
    </row>
    <row r="375" spans="1:1" x14ac:dyDescent="0.2">
      <c r="A375" s="43">
        <v>41281</v>
      </c>
    </row>
    <row r="376" spans="1:1" x14ac:dyDescent="0.2">
      <c r="A376" s="43">
        <v>41282</v>
      </c>
    </row>
    <row r="377" spans="1:1" x14ac:dyDescent="0.2">
      <c r="A377" s="43">
        <v>41283</v>
      </c>
    </row>
    <row r="378" spans="1:1" x14ac:dyDescent="0.2">
      <c r="A378" s="43">
        <v>41284</v>
      </c>
    </row>
    <row r="379" spans="1:1" x14ac:dyDescent="0.2">
      <c r="A379" s="43">
        <v>41285</v>
      </c>
    </row>
    <row r="380" spans="1:1" x14ac:dyDescent="0.2">
      <c r="A380" s="43">
        <v>41286</v>
      </c>
    </row>
    <row r="381" spans="1:1" x14ac:dyDescent="0.2">
      <c r="A381" s="43">
        <v>41287</v>
      </c>
    </row>
    <row r="382" spans="1:1" x14ac:dyDescent="0.2">
      <c r="A382" s="43">
        <v>41288</v>
      </c>
    </row>
    <row r="383" spans="1:1" x14ac:dyDescent="0.2">
      <c r="A383" s="43">
        <v>41289</v>
      </c>
    </row>
    <row r="384" spans="1:1" x14ac:dyDescent="0.2">
      <c r="A384" s="43">
        <v>41290</v>
      </c>
    </row>
    <row r="385" spans="1:1" x14ac:dyDescent="0.2">
      <c r="A385" s="43">
        <v>41291</v>
      </c>
    </row>
    <row r="386" spans="1:1" x14ac:dyDescent="0.2">
      <c r="A386" s="43">
        <v>41292</v>
      </c>
    </row>
    <row r="387" spans="1:1" x14ac:dyDescent="0.2">
      <c r="A387" s="43">
        <v>41293</v>
      </c>
    </row>
    <row r="388" spans="1:1" x14ac:dyDescent="0.2">
      <c r="A388" s="43">
        <v>41294</v>
      </c>
    </row>
    <row r="389" spans="1:1" x14ac:dyDescent="0.2">
      <c r="A389" s="43">
        <v>41295</v>
      </c>
    </row>
    <row r="390" spans="1:1" x14ac:dyDescent="0.2">
      <c r="A390" s="43">
        <v>41296</v>
      </c>
    </row>
    <row r="391" spans="1:1" x14ac:dyDescent="0.2">
      <c r="A391" s="43">
        <v>41297</v>
      </c>
    </row>
    <row r="392" spans="1:1" x14ac:dyDescent="0.2">
      <c r="A392" s="43">
        <v>41298</v>
      </c>
    </row>
    <row r="393" spans="1:1" x14ac:dyDescent="0.2">
      <c r="A393" s="43">
        <v>41299</v>
      </c>
    </row>
    <row r="394" spans="1:1" x14ac:dyDescent="0.2">
      <c r="A394" s="43">
        <v>41300</v>
      </c>
    </row>
    <row r="395" spans="1:1" x14ac:dyDescent="0.2">
      <c r="A395" s="43">
        <v>41301</v>
      </c>
    </row>
    <row r="396" spans="1:1" x14ac:dyDescent="0.2">
      <c r="A396" s="43">
        <v>41302</v>
      </c>
    </row>
    <row r="397" spans="1:1" x14ac:dyDescent="0.2">
      <c r="A397" s="43">
        <v>41303</v>
      </c>
    </row>
    <row r="398" spans="1:1" x14ac:dyDescent="0.2">
      <c r="A398" s="43">
        <v>41304</v>
      </c>
    </row>
    <row r="399" spans="1:1" x14ac:dyDescent="0.2">
      <c r="A399" s="43">
        <v>41305</v>
      </c>
    </row>
    <row r="400" spans="1:1" x14ac:dyDescent="0.2">
      <c r="A400" s="43">
        <v>41306</v>
      </c>
    </row>
    <row r="401" spans="1:1" x14ac:dyDescent="0.2">
      <c r="A401" s="43">
        <v>41307</v>
      </c>
    </row>
    <row r="402" spans="1:1" x14ac:dyDescent="0.2">
      <c r="A402" s="43">
        <v>41308</v>
      </c>
    </row>
    <row r="403" spans="1:1" x14ac:dyDescent="0.2">
      <c r="A403" s="43">
        <v>41309</v>
      </c>
    </row>
    <row r="404" spans="1:1" x14ac:dyDescent="0.2">
      <c r="A404" s="43">
        <v>41310</v>
      </c>
    </row>
    <row r="405" spans="1:1" x14ac:dyDescent="0.2">
      <c r="A405" s="43">
        <v>41311</v>
      </c>
    </row>
    <row r="406" spans="1:1" x14ac:dyDescent="0.2">
      <c r="A406" s="43">
        <v>41312</v>
      </c>
    </row>
    <row r="407" spans="1:1" x14ac:dyDescent="0.2">
      <c r="A407" s="43">
        <v>41313</v>
      </c>
    </row>
    <row r="408" spans="1:1" x14ac:dyDescent="0.2">
      <c r="A408" s="43">
        <v>41314</v>
      </c>
    </row>
    <row r="409" spans="1:1" x14ac:dyDescent="0.2">
      <c r="A409" s="43">
        <v>41315</v>
      </c>
    </row>
    <row r="410" spans="1:1" x14ac:dyDescent="0.2">
      <c r="A410" s="43">
        <v>41316</v>
      </c>
    </row>
    <row r="411" spans="1:1" x14ac:dyDescent="0.2">
      <c r="A411" s="43">
        <v>41317</v>
      </c>
    </row>
    <row r="412" spans="1:1" x14ac:dyDescent="0.2">
      <c r="A412" s="43">
        <v>41318</v>
      </c>
    </row>
    <row r="413" spans="1:1" x14ac:dyDescent="0.2">
      <c r="A413" s="43">
        <v>41319</v>
      </c>
    </row>
    <row r="414" spans="1:1" x14ac:dyDescent="0.2">
      <c r="A414" s="43">
        <v>41320</v>
      </c>
    </row>
    <row r="415" spans="1:1" x14ac:dyDescent="0.2">
      <c r="A415" s="43">
        <v>41321</v>
      </c>
    </row>
    <row r="416" spans="1:1" x14ac:dyDescent="0.2">
      <c r="A416" s="43">
        <v>41322</v>
      </c>
    </row>
    <row r="417" spans="1:1" x14ac:dyDescent="0.2">
      <c r="A417" s="43">
        <v>41323</v>
      </c>
    </row>
    <row r="418" spans="1:1" x14ac:dyDescent="0.2">
      <c r="A418" s="43">
        <v>41324</v>
      </c>
    </row>
    <row r="419" spans="1:1" x14ac:dyDescent="0.2">
      <c r="A419" s="43">
        <v>41325</v>
      </c>
    </row>
    <row r="420" spans="1:1" x14ac:dyDescent="0.2">
      <c r="A420" s="43">
        <v>41326</v>
      </c>
    </row>
    <row r="421" spans="1:1" x14ac:dyDescent="0.2">
      <c r="A421" s="43">
        <v>41327</v>
      </c>
    </row>
    <row r="422" spans="1:1" x14ac:dyDescent="0.2">
      <c r="A422" s="43">
        <v>41328</v>
      </c>
    </row>
    <row r="423" spans="1:1" x14ac:dyDescent="0.2">
      <c r="A423" s="43">
        <v>41329</v>
      </c>
    </row>
    <row r="424" spans="1:1" x14ac:dyDescent="0.2">
      <c r="A424" s="43">
        <v>41330</v>
      </c>
    </row>
    <row r="425" spans="1:1" x14ac:dyDescent="0.2">
      <c r="A425" s="43">
        <v>41331</v>
      </c>
    </row>
    <row r="426" spans="1:1" x14ac:dyDescent="0.2">
      <c r="A426" s="43">
        <v>41332</v>
      </c>
    </row>
    <row r="427" spans="1:1" x14ac:dyDescent="0.2">
      <c r="A427" s="43">
        <v>41333</v>
      </c>
    </row>
    <row r="428" spans="1:1" x14ac:dyDescent="0.2">
      <c r="A428" s="43">
        <v>41334</v>
      </c>
    </row>
    <row r="429" spans="1:1" x14ac:dyDescent="0.2">
      <c r="A429" s="43">
        <v>41335</v>
      </c>
    </row>
    <row r="430" spans="1:1" x14ac:dyDescent="0.2">
      <c r="A430" s="43">
        <v>41336</v>
      </c>
    </row>
    <row r="431" spans="1:1" x14ac:dyDescent="0.2">
      <c r="A431" s="43">
        <v>41337</v>
      </c>
    </row>
    <row r="432" spans="1:1" x14ac:dyDescent="0.2">
      <c r="A432" s="43">
        <v>41338</v>
      </c>
    </row>
    <row r="433" spans="1:1" x14ac:dyDescent="0.2">
      <c r="A433" s="43">
        <v>41339</v>
      </c>
    </row>
    <row r="434" spans="1:1" x14ac:dyDescent="0.2">
      <c r="A434" s="43">
        <v>41340</v>
      </c>
    </row>
    <row r="435" spans="1:1" x14ac:dyDescent="0.2">
      <c r="A435" s="43">
        <v>41341</v>
      </c>
    </row>
    <row r="436" spans="1:1" x14ac:dyDescent="0.2">
      <c r="A436" s="43">
        <v>41342</v>
      </c>
    </row>
    <row r="437" spans="1:1" x14ac:dyDescent="0.2">
      <c r="A437" s="43">
        <v>41343</v>
      </c>
    </row>
    <row r="438" spans="1:1" x14ac:dyDescent="0.2">
      <c r="A438" s="43">
        <v>41344</v>
      </c>
    </row>
    <row r="439" spans="1:1" x14ac:dyDescent="0.2">
      <c r="A439" s="43">
        <v>41345</v>
      </c>
    </row>
    <row r="440" spans="1:1" x14ac:dyDescent="0.2">
      <c r="A440" s="43">
        <v>41346</v>
      </c>
    </row>
    <row r="441" spans="1:1" x14ac:dyDescent="0.2">
      <c r="A441" s="43">
        <v>41347</v>
      </c>
    </row>
    <row r="442" spans="1:1" x14ac:dyDescent="0.2">
      <c r="A442" s="43">
        <v>41348</v>
      </c>
    </row>
    <row r="443" spans="1:1" x14ac:dyDescent="0.2">
      <c r="A443" s="43">
        <v>41349</v>
      </c>
    </row>
    <row r="444" spans="1:1" x14ac:dyDescent="0.2">
      <c r="A444" s="43">
        <v>41350</v>
      </c>
    </row>
    <row r="445" spans="1:1" x14ac:dyDescent="0.2">
      <c r="A445" s="43">
        <v>41351</v>
      </c>
    </row>
    <row r="446" spans="1:1" x14ac:dyDescent="0.2">
      <c r="A446" s="43">
        <v>41352</v>
      </c>
    </row>
    <row r="447" spans="1:1" x14ac:dyDescent="0.2">
      <c r="A447" s="43">
        <v>41353</v>
      </c>
    </row>
    <row r="448" spans="1:1" x14ac:dyDescent="0.2">
      <c r="A448" s="43">
        <v>41354</v>
      </c>
    </row>
    <row r="449" spans="1:1" x14ac:dyDescent="0.2">
      <c r="A449" s="43">
        <v>41355</v>
      </c>
    </row>
    <row r="450" spans="1:1" x14ac:dyDescent="0.2">
      <c r="A450" s="43">
        <v>41356</v>
      </c>
    </row>
    <row r="451" spans="1:1" x14ac:dyDescent="0.2">
      <c r="A451" s="43">
        <v>41357</v>
      </c>
    </row>
    <row r="452" spans="1:1" x14ac:dyDescent="0.2">
      <c r="A452" s="43">
        <v>41358</v>
      </c>
    </row>
    <row r="453" spans="1:1" x14ac:dyDescent="0.2">
      <c r="A453" s="43">
        <v>41359</v>
      </c>
    </row>
    <row r="454" spans="1:1" x14ac:dyDescent="0.2">
      <c r="A454" s="43">
        <v>41360</v>
      </c>
    </row>
    <row r="455" spans="1:1" x14ac:dyDescent="0.2">
      <c r="A455" s="43">
        <v>41361</v>
      </c>
    </row>
    <row r="456" spans="1:1" x14ac:dyDescent="0.2">
      <c r="A456" s="43">
        <v>41362</v>
      </c>
    </row>
    <row r="457" spans="1:1" x14ac:dyDescent="0.2">
      <c r="A457" s="43">
        <v>41363</v>
      </c>
    </row>
    <row r="458" spans="1:1" x14ac:dyDescent="0.2">
      <c r="A458" s="43">
        <v>41364</v>
      </c>
    </row>
    <row r="459" spans="1:1" x14ac:dyDescent="0.2">
      <c r="A459" s="43">
        <v>41365</v>
      </c>
    </row>
    <row r="460" spans="1:1" x14ac:dyDescent="0.2">
      <c r="A460" s="43">
        <v>41366</v>
      </c>
    </row>
    <row r="461" spans="1:1" x14ac:dyDescent="0.2">
      <c r="A461" s="43">
        <v>41367</v>
      </c>
    </row>
    <row r="462" spans="1:1" x14ac:dyDescent="0.2">
      <c r="A462" s="43">
        <v>41368</v>
      </c>
    </row>
    <row r="463" spans="1:1" x14ac:dyDescent="0.2">
      <c r="A463" s="43">
        <v>41369</v>
      </c>
    </row>
    <row r="464" spans="1:1" x14ac:dyDescent="0.2">
      <c r="A464" s="43">
        <v>41370</v>
      </c>
    </row>
    <row r="465" spans="1:1" x14ac:dyDescent="0.2">
      <c r="A465" s="43">
        <v>41371</v>
      </c>
    </row>
    <row r="466" spans="1:1" x14ac:dyDescent="0.2">
      <c r="A466" s="43">
        <v>41372</v>
      </c>
    </row>
    <row r="467" spans="1:1" x14ac:dyDescent="0.2">
      <c r="A467" s="43">
        <v>41373</v>
      </c>
    </row>
    <row r="468" spans="1:1" x14ac:dyDescent="0.2">
      <c r="A468" s="43">
        <v>41374</v>
      </c>
    </row>
    <row r="469" spans="1:1" x14ac:dyDescent="0.2">
      <c r="A469" s="43">
        <v>41375</v>
      </c>
    </row>
    <row r="470" spans="1:1" x14ac:dyDescent="0.2">
      <c r="A470" s="43">
        <v>41376</v>
      </c>
    </row>
    <row r="471" spans="1:1" x14ac:dyDescent="0.2">
      <c r="A471" s="43">
        <v>41377</v>
      </c>
    </row>
    <row r="472" spans="1:1" x14ac:dyDescent="0.2">
      <c r="A472" s="43">
        <v>41378</v>
      </c>
    </row>
    <row r="473" spans="1:1" x14ac:dyDescent="0.2">
      <c r="A473" s="43">
        <v>41379</v>
      </c>
    </row>
    <row r="474" spans="1:1" x14ac:dyDescent="0.2">
      <c r="A474" s="43">
        <v>41380</v>
      </c>
    </row>
    <row r="475" spans="1:1" x14ac:dyDescent="0.2">
      <c r="A475" s="43">
        <v>41381</v>
      </c>
    </row>
    <row r="476" spans="1:1" x14ac:dyDescent="0.2">
      <c r="A476" s="43">
        <v>41382</v>
      </c>
    </row>
    <row r="477" spans="1:1" x14ac:dyDescent="0.2">
      <c r="A477" s="43">
        <v>41383</v>
      </c>
    </row>
    <row r="478" spans="1:1" x14ac:dyDescent="0.2">
      <c r="A478" s="43">
        <v>41384</v>
      </c>
    </row>
    <row r="479" spans="1:1" x14ac:dyDescent="0.2">
      <c r="A479" s="43">
        <v>41385</v>
      </c>
    </row>
    <row r="480" spans="1:1" x14ac:dyDescent="0.2">
      <c r="A480" s="43">
        <v>41386</v>
      </c>
    </row>
    <row r="481" spans="1:1" x14ac:dyDescent="0.2">
      <c r="A481" s="43">
        <v>41387</v>
      </c>
    </row>
    <row r="482" spans="1:1" x14ac:dyDescent="0.2">
      <c r="A482" s="43">
        <v>41388</v>
      </c>
    </row>
    <row r="483" spans="1:1" x14ac:dyDescent="0.2">
      <c r="A483" s="43">
        <v>41389</v>
      </c>
    </row>
    <row r="484" spans="1:1" x14ac:dyDescent="0.2">
      <c r="A484" s="43">
        <v>41390</v>
      </c>
    </row>
    <row r="485" spans="1:1" x14ac:dyDescent="0.2">
      <c r="A485" s="43">
        <v>41391</v>
      </c>
    </row>
    <row r="486" spans="1:1" x14ac:dyDescent="0.2">
      <c r="A486" s="43">
        <v>41392</v>
      </c>
    </row>
    <row r="487" spans="1:1" x14ac:dyDescent="0.2">
      <c r="A487" s="43">
        <v>41393</v>
      </c>
    </row>
    <row r="488" spans="1:1" x14ac:dyDescent="0.2">
      <c r="A488" s="43">
        <v>41394</v>
      </c>
    </row>
    <row r="489" spans="1:1" x14ac:dyDescent="0.2">
      <c r="A489" s="43">
        <v>41395</v>
      </c>
    </row>
    <row r="490" spans="1:1" x14ac:dyDescent="0.2">
      <c r="A490" s="43">
        <v>41396</v>
      </c>
    </row>
    <row r="491" spans="1:1" x14ac:dyDescent="0.2">
      <c r="A491" s="43">
        <v>41397</v>
      </c>
    </row>
    <row r="492" spans="1:1" x14ac:dyDescent="0.2">
      <c r="A492" s="43">
        <v>41398</v>
      </c>
    </row>
    <row r="493" spans="1:1" x14ac:dyDescent="0.2">
      <c r="A493" s="43">
        <v>41399</v>
      </c>
    </row>
    <row r="494" spans="1:1" x14ac:dyDescent="0.2">
      <c r="A494" s="43">
        <v>41400</v>
      </c>
    </row>
    <row r="495" spans="1:1" x14ac:dyDescent="0.2">
      <c r="A495" s="43">
        <v>41401</v>
      </c>
    </row>
    <row r="496" spans="1:1" x14ac:dyDescent="0.2">
      <c r="A496" s="43">
        <v>41402</v>
      </c>
    </row>
    <row r="497" spans="1:1" x14ac:dyDescent="0.2">
      <c r="A497" s="43">
        <v>41403</v>
      </c>
    </row>
    <row r="498" spans="1:1" x14ac:dyDescent="0.2">
      <c r="A498" s="43">
        <v>41404</v>
      </c>
    </row>
    <row r="499" spans="1:1" x14ac:dyDescent="0.2">
      <c r="A499" s="43">
        <v>41405</v>
      </c>
    </row>
    <row r="500" spans="1:1" x14ac:dyDescent="0.2">
      <c r="A500" s="43">
        <v>41406</v>
      </c>
    </row>
    <row r="501" spans="1:1" x14ac:dyDescent="0.2">
      <c r="A501" s="43">
        <v>41407</v>
      </c>
    </row>
    <row r="502" spans="1:1" x14ac:dyDescent="0.2">
      <c r="A502" s="43">
        <v>41408</v>
      </c>
    </row>
    <row r="503" spans="1:1" x14ac:dyDescent="0.2">
      <c r="A503" s="43">
        <v>41409</v>
      </c>
    </row>
    <row r="504" spans="1:1" x14ac:dyDescent="0.2">
      <c r="A504" s="43">
        <v>41410</v>
      </c>
    </row>
    <row r="505" spans="1:1" x14ac:dyDescent="0.2">
      <c r="A505" s="43">
        <v>41411</v>
      </c>
    </row>
    <row r="506" spans="1:1" x14ac:dyDescent="0.2">
      <c r="A506" s="43">
        <v>41412</v>
      </c>
    </row>
    <row r="507" spans="1:1" x14ac:dyDescent="0.2">
      <c r="A507" s="43">
        <v>41413</v>
      </c>
    </row>
    <row r="508" spans="1:1" x14ac:dyDescent="0.2">
      <c r="A508" s="43">
        <v>41414</v>
      </c>
    </row>
    <row r="509" spans="1:1" x14ac:dyDescent="0.2">
      <c r="A509" s="43">
        <v>41415</v>
      </c>
    </row>
    <row r="510" spans="1:1" x14ac:dyDescent="0.2">
      <c r="A510" s="43">
        <v>41416</v>
      </c>
    </row>
    <row r="511" spans="1:1" x14ac:dyDescent="0.2">
      <c r="A511" s="43">
        <v>41417</v>
      </c>
    </row>
    <row r="512" spans="1:1" x14ac:dyDescent="0.2">
      <c r="A512" s="43">
        <v>41418</v>
      </c>
    </row>
    <row r="513" spans="1:1" x14ac:dyDescent="0.2">
      <c r="A513" s="43">
        <v>41419</v>
      </c>
    </row>
    <row r="514" spans="1:1" x14ac:dyDescent="0.2">
      <c r="A514" s="43">
        <v>41420</v>
      </c>
    </row>
    <row r="515" spans="1:1" x14ac:dyDescent="0.2">
      <c r="A515" s="43">
        <v>41421</v>
      </c>
    </row>
    <row r="516" spans="1:1" x14ac:dyDescent="0.2">
      <c r="A516" s="43">
        <v>41422</v>
      </c>
    </row>
    <row r="517" spans="1:1" x14ac:dyDescent="0.2">
      <c r="A517" s="43">
        <v>41423</v>
      </c>
    </row>
    <row r="518" spans="1:1" x14ac:dyDescent="0.2">
      <c r="A518" s="43">
        <v>41424</v>
      </c>
    </row>
    <row r="519" spans="1:1" x14ac:dyDescent="0.2">
      <c r="A519" s="43">
        <v>41425</v>
      </c>
    </row>
    <row r="520" spans="1:1" x14ac:dyDescent="0.2">
      <c r="A520" s="43">
        <v>41426</v>
      </c>
    </row>
    <row r="521" spans="1:1" x14ac:dyDescent="0.2">
      <c r="A521" s="43">
        <v>41427</v>
      </c>
    </row>
    <row r="522" spans="1:1" x14ac:dyDescent="0.2">
      <c r="A522" s="43">
        <v>41428</v>
      </c>
    </row>
    <row r="523" spans="1:1" x14ac:dyDescent="0.2">
      <c r="A523" s="43">
        <v>41429</v>
      </c>
    </row>
    <row r="524" spans="1:1" x14ac:dyDescent="0.2">
      <c r="A524" s="43">
        <v>41430</v>
      </c>
    </row>
    <row r="525" spans="1:1" x14ac:dyDescent="0.2">
      <c r="A525" s="43">
        <v>41431</v>
      </c>
    </row>
    <row r="526" spans="1:1" x14ac:dyDescent="0.2">
      <c r="A526" s="43">
        <v>41432</v>
      </c>
    </row>
    <row r="527" spans="1:1" x14ac:dyDescent="0.2">
      <c r="A527" s="43">
        <v>41433</v>
      </c>
    </row>
    <row r="528" spans="1:1" x14ac:dyDescent="0.2">
      <c r="A528" s="43">
        <v>41434</v>
      </c>
    </row>
    <row r="529" spans="1:1" x14ac:dyDescent="0.2">
      <c r="A529" s="43">
        <v>41435</v>
      </c>
    </row>
    <row r="530" spans="1:1" x14ac:dyDescent="0.2">
      <c r="A530" s="43">
        <v>41436</v>
      </c>
    </row>
    <row r="531" spans="1:1" x14ac:dyDescent="0.2">
      <c r="A531" s="43">
        <v>41437</v>
      </c>
    </row>
    <row r="532" spans="1:1" x14ac:dyDescent="0.2">
      <c r="A532" s="43">
        <v>41438</v>
      </c>
    </row>
    <row r="533" spans="1:1" x14ac:dyDescent="0.2">
      <c r="A533" s="43">
        <v>41439</v>
      </c>
    </row>
    <row r="534" spans="1:1" x14ac:dyDescent="0.2">
      <c r="A534" s="43">
        <v>41440</v>
      </c>
    </row>
    <row r="535" spans="1:1" x14ac:dyDescent="0.2">
      <c r="A535" s="43">
        <v>41441</v>
      </c>
    </row>
    <row r="536" spans="1:1" x14ac:dyDescent="0.2">
      <c r="A536" s="43">
        <v>41442</v>
      </c>
    </row>
    <row r="537" spans="1:1" x14ac:dyDescent="0.2">
      <c r="A537" s="43">
        <v>41443</v>
      </c>
    </row>
    <row r="538" spans="1:1" x14ac:dyDescent="0.2">
      <c r="A538" s="43">
        <v>41444</v>
      </c>
    </row>
    <row r="539" spans="1:1" x14ac:dyDescent="0.2">
      <c r="A539" s="43">
        <v>41445</v>
      </c>
    </row>
    <row r="540" spans="1:1" x14ac:dyDescent="0.2">
      <c r="A540" s="43">
        <v>41446</v>
      </c>
    </row>
    <row r="541" spans="1:1" x14ac:dyDescent="0.2">
      <c r="A541" s="43">
        <v>41447</v>
      </c>
    </row>
    <row r="542" spans="1:1" x14ac:dyDescent="0.2">
      <c r="A542" s="43">
        <v>41448</v>
      </c>
    </row>
    <row r="543" spans="1:1" x14ac:dyDescent="0.2">
      <c r="A543" s="43">
        <v>41449</v>
      </c>
    </row>
    <row r="544" spans="1:1" x14ac:dyDescent="0.2">
      <c r="A544" s="43">
        <v>41450</v>
      </c>
    </row>
    <row r="545" spans="1:1" x14ac:dyDescent="0.2">
      <c r="A545" s="43">
        <v>41451</v>
      </c>
    </row>
    <row r="546" spans="1:1" x14ac:dyDescent="0.2">
      <c r="A546" s="43">
        <v>41452</v>
      </c>
    </row>
    <row r="547" spans="1:1" x14ac:dyDescent="0.2">
      <c r="A547" s="43">
        <v>41453</v>
      </c>
    </row>
    <row r="548" spans="1:1" x14ac:dyDescent="0.2">
      <c r="A548" s="43">
        <v>41454</v>
      </c>
    </row>
    <row r="549" spans="1:1" x14ac:dyDescent="0.2">
      <c r="A549" s="43">
        <v>41455</v>
      </c>
    </row>
    <row r="550" spans="1:1" x14ac:dyDescent="0.2">
      <c r="A550" s="43">
        <v>41456</v>
      </c>
    </row>
    <row r="551" spans="1:1" x14ac:dyDescent="0.2">
      <c r="A551" s="43">
        <v>41457</v>
      </c>
    </row>
    <row r="552" spans="1:1" x14ac:dyDescent="0.2">
      <c r="A552" s="43">
        <v>41458</v>
      </c>
    </row>
    <row r="553" spans="1:1" x14ac:dyDescent="0.2">
      <c r="A553" s="43">
        <v>41459</v>
      </c>
    </row>
    <row r="554" spans="1:1" x14ac:dyDescent="0.2">
      <c r="A554" s="43">
        <v>41460</v>
      </c>
    </row>
    <row r="555" spans="1:1" x14ac:dyDescent="0.2">
      <c r="A555" s="43">
        <v>41461</v>
      </c>
    </row>
    <row r="556" spans="1:1" x14ac:dyDescent="0.2">
      <c r="A556" s="43">
        <v>41462</v>
      </c>
    </row>
    <row r="557" spans="1:1" x14ac:dyDescent="0.2">
      <c r="A557" s="43">
        <v>41463</v>
      </c>
    </row>
    <row r="558" spans="1:1" x14ac:dyDescent="0.2">
      <c r="A558" s="43">
        <v>41464</v>
      </c>
    </row>
    <row r="559" spans="1:1" x14ac:dyDescent="0.2">
      <c r="A559" s="43">
        <v>41465</v>
      </c>
    </row>
    <row r="560" spans="1:1" x14ac:dyDescent="0.2">
      <c r="A560" s="43">
        <v>41466</v>
      </c>
    </row>
    <row r="561" spans="1:1" x14ac:dyDescent="0.2">
      <c r="A561" s="43">
        <v>41467</v>
      </c>
    </row>
    <row r="562" spans="1:1" x14ac:dyDescent="0.2">
      <c r="A562" s="43">
        <v>41468</v>
      </c>
    </row>
    <row r="563" spans="1:1" x14ac:dyDescent="0.2">
      <c r="A563" s="43">
        <v>41469</v>
      </c>
    </row>
    <row r="564" spans="1:1" x14ac:dyDescent="0.2">
      <c r="A564" s="43">
        <v>41470</v>
      </c>
    </row>
    <row r="565" spans="1:1" x14ac:dyDescent="0.2">
      <c r="A565" s="43">
        <v>41471</v>
      </c>
    </row>
    <row r="566" spans="1:1" x14ac:dyDescent="0.2">
      <c r="A566" s="43">
        <v>41472</v>
      </c>
    </row>
    <row r="567" spans="1:1" x14ac:dyDescent="0.2">
      <c r="A567" s="43">
        <v>41473</v>
      </c>
    </row>
    <row r="568" spans="1:1" x14ac:dyDescent="0.2">
      <c r="A568" s="43">
        <v>41474</v>
      </c>
    </row>
    <row r="569" spans="1:1" x14ac:dyDescent="0.2">
      <c r="A569" s="43">
        <v>41475</v>
      </c>
    </row>
    <row r="570" spans="1:1" x14ac:dyDescent="0.2">
      <c r="A570" s="43">
        <v>41476</v>
      </c>
    </row>
    <row r="571" spans="1:1" x14ac:dyDescent="0.2">
      <c r="A571" s="43">
        <v>41477</v>
      </c>
    </row>
    <row r="572" spans="1:1" x14ac:dyDescent="0.2">
      <c r="A572" s="43">
        <v>41478</v>
      </c>
    </row>
    <row r="573" spans="1:1" x14ac:dyDescent="0.2">
      <c r="A573" s="43">
        <v>41479</v>
      </c>
    </row>
    <row r="574" spans="1:1" x14ac:dyDescent="0.2">
      <c r="A574" s="43">
        <v>41480</v>
      </c>
    </row>
    <row r="575" spans="1:1" x14ac:dyDescent="0.2">
      <c r="A575" s="43">
        <v>41481</v>
      </c>
    </row>
    <row r="576" spans="1:1" x14ac:dyDescent="0.2">
      <c r="A576" s="43">
        <v>41482</v>
      </c>
    </row>
    <row r="577" spans="1:1" x14ac:dyDescent="0.2">
      <c r="A577" s="43">
        <v>41483</v>
      </c>
    </row>
    <row r="578" spans="1:1" x14ac:dyDescent="0.2">
      <c r="A578" s="43">
        <v>41484</v>
      </c>
    </row>
    <row r="579" spans="1:1" x14ac:dyDescent="0.2">
      <c r="A579" s="43">
        <v>41485</v>
      </c>
    </row>
    <row r="580" spans="1:1" x14ac:dyDescent="0.2">
      <c r="A580" s="43">
        <v>41486</v>
      </c>
    </row>
    <row r="581" spans="1:1" x14ac:dyDescent="0.2">
      <c r="A581" s="43">
        <v>41487</v>
      </c>
    </row>
    <row r="582" spans="1:1" x14ac:dyDescent="0.2">
      <c r="A582" s="43">
        <v>41488</v>
      </c>
    </row>
    <row r="583" spans="1:1" x14ac:dyDescent="0.2">
      <c r="A583" s="43">
        <v>41489</v>
      </c>
    </row>
    <row r="584" spans="1:1" x14ac:dyDescent="0.2">
      <c r="A584" s="43">
        <v>41490</v>
      </c>
    </row>
    <row r="585" spans="1:1" x14ac:dyDescent="0.2">
      <c r="A585" s="43">
        <v>41491</v>
      </c>
    </row>
    <row r="586" spans="1:1" x14ac:dyDescent="0.2">
      <c r="A586" s="43">
        <v>41492</v>
      </c>
    </row>
    <row r="587" spans="1:1" x14ac:dyDescent="0.2">
      <c r="A587" s="43">
        <v>41493</v>
      </c>
    </row>
    <row r="588" spans="1:1" x14ac:dyDescent="0.2">
      <c r="A588" s="43">
        <v>41494</v>
      </c>
    </row>
    <row r="589" spans="1:1" x14ac:dyDescent="0.2">
      <c r="A589" s="43">
        <v>41495</v>
      </c>
    </row>
    <row r="590" spans="1:1" x14ac:dyDescent="0.2">
      <c r="A590" s="43">
        <v>41496</v>
      </c>
    </row>
    <row r="591" spans="1:1" x14ac:dyDescent="0.2">
      <c r="A591" s="43">
        <v>41497</v>
      </c>
    </row>
    <row r="592" spans="1:1" x14ac:dyDescent="0.2">
      <c r="A592" s="43">
        <v>41498</v>
      </c>
    </row>
    <row r="593" spans="1:1" x14ac:dyDescent="0.2">
      <c r="A593" s="43">
        <v>41499</v>
      </c>
    </row>
    <row r="594" spans="1:1" x14ac:dyDescent="0.2">
      <c r="A594" s="43">
        <v>41500</v>
      </c>
    </row>
    <row r="595" spans="1:1" x14ac:dyDescent="0.2">
      <c r="A595" s="43">
        <v>41501</v>
      </c>
    </row>
    <row r="596" spans="1:1" x14ac:dyDescent="0.2">
      <c r="A596" s="43">
        <v>41502</v>
      </c>
    </row>
    <row r="597" spans="1:1" x14ac:dyDescent="0.2">
      <c r="A597" s="43">
        <v>41503</v>
      </c>
    </row>
    <row r="598" spans="1:1" x14ac:dyDescent="0.2">
      <c r="A598" s="43">
        <v>41504</v>
      </c>
    </row>
    <row r="599" spans="1:1" x14ac:dyDescent="0.2">
      <c r="A599" s="43">
        <v>41505</v>
      </c>
    </row>
    <row r="600" spans="1:1" x14ac:dyDescent="0.2">
      <c r="A600" s="43">
        <v>41506</v>
      </c>
    </row>
    <row r="601" spans="1:1" x14ac:dyDescent="0.2">
      <c r="A601" s="43">
        <v>41507</v>
      </c>
    </row>
    <row r="602" spans="1:1" x14ac:dyDescent="0.2">
      <c r="A602" s="43">
        <v>41508</v>
      </c>
    </row>
    <row r="603" spans="1:1" x14ac:dyDescent="0.2">
      <c r="A603" s="43">
        <v>41509</v>
      </c>
    </row>
    <row r="604" spans="1:1" x14ac:dyDescent="0.2">
      <c r="A604" s="43">
        <v>41510</v>
      </c>
    </row>
    <row r="605" spans="1:1" x14ac:dyDescent="0.2">
      <c r="A605" s="43">
        <v>41511</v>
      </c>
    </row>
    <row r="606" spans="1:1" x14ac:dyDescent="0.2">
      <c r="A606" s="43">
        <v>41512</v>
      </c>
    </row>
    <row r="607" spans="1:1" x14ac:dyDescent="0.2">
      <c r="A607" s="43">
        <v>41513</v>
      </c>
    </row>
    <row r="608" spans="1:1" x14ac:dyDescent="0.2">
      <c r="A608" s="43">
        <v>41514</v>
      </c>
    </row>
    <row r="609" spans="1:1" x14ac:dyDescent="0.2">
      <c r="A609" s="43">
        <v>41515</v>
      </c>
    </row>
    <row r="610" spans="1:1" x14ac:dyDescent="0.2">
      <c r="A610" s="43">
        <v>41516</v>
      </c>
    </row>
    <row r="611" spans="1:1" x14ac:dyDescent="0.2">
      <c r="A611" s="43">
        <v>41517</v>
      </c>
    </row>
    <row r="612" spans="1:1" x14ac:dyDescent="0.2">
      <c r="A612" s="43">
        <v>41518</v>
      </c>
    </row>
    <row r="613" spans="1:1" x14ac:dyDescent="0.2">
      <c r="A613" s="43">
        <v>41519</v>
      </c>
    </row>
    <row r="614" spans="1:1" x14ac:dyDescent="0.2">
      <c r="A614" s="43">
        <v>41520</v>
      </c>
    </row>
    <row r="615" spans="1:1" x14ac:dyDescent="0.2">
      <c r="A615" s="43">
        <v>41521</v>
      </c>
    </row>
    <row r="616" spans="1:1" x14ac:dyDescent="0.2">
      <c r="A616" s="43">
        <v>41522</v>
      </c>
    </row>
    <row r="617" spans="1:1" x14ac:dyDescent="0.2">
      <c r="A617" s="43">
        <v>41523</v>
      </c>
    </row>
    <row r="618" spans="1:1" x14ac:dyDescent="0.2">
      <c r="A618" s="43">
        <v>41524</v>
      </c>
    </row>
    <row r="619" spans="1:1" x14ac:dyDescent="0.2">
      <c r="A619" s="43">
        <v>41525</v>
      </c>
    </row>
    <row r="620" spans="1:1" x14ac:dyDescent="0.2">
      <c r="A620" s="43">
        <v>41526</v>
      </c>
    </row>
    <row r="621" spans="1:1" x14ac:dyDescent="0.2">
      <c r="A621" s="43">
        <v>41527</v>
      </c>
    </row>
    <row r="622" spans="1:1" x14ac:dyDescent="0.2">
      <c r="A622" s="43">
        <v>41528</v>
      </c>
    </row>
    <row r="623" spans="1:1" x14ac:dyDescent="0.2">
      <c r="A623" s="43">
        <v>41529</v>
      </c>
    </row>
    <row r="624" spans="1:1" x14ac:dyDescent="0.2">
      <c r="A624" s="43">
        <v>41530</v>
      </c>
    </row>
    <row r="625" spans="1:1" x14ac:dyDescent="0.2">
      <c r="A625" s="43">
        <v>41531</v>
      </c>
    </row>
    <row r="626" spans="1:1" x14ac:dyDescent="0.2">
      <c r="A626" s="43">
        <v>41532</v>
      </c>
    </row>
    <row r="627" spans="1:1" x14ac:dyDescent="0.2">
      <c r="A627" s="43">
        <v>41533</v>
      </c>
    </row>
    <row r="628" spans="1:1" x14ac:dyDescent="0.2">
      <c r="A628" s="43">
        <v>41534</v>
      </c>
    </row>
    <row r="629" spans="1:1" x14ac:dyDescent="0.2">
      <c r="A629" s="43">
        <v>41535</v>
      </c>
    </row>
    <row r="630" spans="1:1" x14ac:dyDescent="0.2">
      <c r="A630" s="43">
        <v>41536</v>
      </c>
    </row>
    <row r="631" spans="1:1" x14ac:dyDescent="0.2">
      <c r="A631" s="43">
        <v>41537</v>
      </c>
    </row>
    <row r="632" spans="1:1" x14ac:dyDescent="0.2">
      <c r="A632" s="43">
        <v>41538</v>
      </c>
    </row>
    <row r="633" spans="1:1" x14ac:dyDescent="0.2">
      <c r="A633" s="43">
        <v>41539</v>
      </c>
    </row>
    <row r="634" spans="1:1" x14ac:dyDescent="0.2">
      <c r="A634" s="43">
        <v>41540</v>
      </c>
    </row>
    <row r="635" spans="1:1" x14ac:dyDescent="0.2">
      <c r="A635" s="43">
        <v>41541</v>
      </c>
    </row>
    <row r="636" spans="1:1" x14ac:dyDescent="0.2">
      <c r="A636" s="43">
        <v>41542</v>
      </c>
    </row>
    <row r="637" spans="1:1" x14ac:dyDescent="0.2">
      <c r="A637" s="43">
        <v>41543</v>
      </c>
    </row>
    <row r="638" spans="1:1" x14ac:dyDescent="0.2">
      <c r="A638" s="43">
        <v>41544</v>
      </c>
    </row>
    <row r="639" spans="1:1" x14ac:dyDescent="0.2">
      <c r="A639" s="43">
        <v>41545</v>
      </c>
    </row>
    <row r="640" spans="1:1" x14ac:dyDescent="0.2">
      <c r="A640" s="43">
        <v>41546</v>
      </c>
    </row>
    <row r="641" spans="1:1" x14ac:dyDescent="0.2">
      <c r="A641" s="43">
        <v>41547</v>
      </c>
    </row>
    <row r="642" spans="1:1" x14ac:dyDescent="0.2">
      <c r="A642" s="43">
        <v>41548</v>
      </c>
    </row>
    <row r="643" spans="1:1" x14ac:dyDescent="0.2">
      <c r="A643" s="43">
        <v>41549</v>
      </c>
    </row>
    <row r="644" spans="1:1" x14ac:dyDescent="0.2">
      <c r="A644" s="43">
        <v>41550</v>
      </c>
    </row>
    <row r="645" spans="1:1" x14ac:dyDescent="0.2">
      <c r="A645" s="43">
        <v>41551</v>
      </c>
    </row>
    <row r="646" spans="1:1" x14ac:dyDescent="0.2">
      <c r="A646" s="43">
        <v>41552</v>
      </c>
    </row>
    <row r="647" spans="1:1" x14ac:dyDescent="0.2">
      <c r="A647" s="43">
        <v>41553</v>
      </c>
    </row>
    <row r="648" spans="1:1" x14ac:dyDescent="0.2">
      <c r="A648" s="43">
        <v>41554</v>
      </c>
    </row>
    <row r="649" spans="1:1" x14ac:dyDescent="0.2">
      <c r="A649" s="43">
        <v>41555</v>
      </c>
    </row>
    <row r="650" spans="1:1" x14ac:dyDescent="0.2">
      <c r="A650" s="43">
        <v>41556</v>
      </c>
    </row>
    <row r="651" spans="1:1" x14ac:dyDescent="0.2">
      <c r="A651" s="43">
        <v>41557</v>
      </c>
    </row>
    <row r="652" spans="1:1" x14ac:dyDescent="0.2">
      <c r="A652" s="43">
        <v>41558</v>
      </c>
    </row>
    <row r="653" spans="1:1" x14ac:dyDescent="0.2">
      <c r="A653" s="43">
        <v>41559</v>
      </c>
    </row>
    <row r="654" spans="1:1" x14ac:dyDescent="0.2">
      <c r="A654" s="43">
        <v>41560</v>
      </c>
    </row>
    <row r="655" spans="1:1" x14ac:dyDescent="0.2">
      <c r="A655" s="43">
        <v>41561</v>
      </c>
    </row>
    <row r="656" spans="1:1" x14ac:dyDescent="0.2">
      <c r="A656" s="43">
        <v>41562</v>
      </c>
    </row>
    <row r="657" spans="1:1" x14ac:dyDescent="0.2">
      <c r="A657" s="43">
        <v>41563</v>
      </c>
    </row>
    <row r="658" spans="1:1" x14ac:dyDescent="0.2">
      <c r="A658" s="43">
        <v>41564</v>
      </c>
    </row>
    <row r="659" spans="1:1" x14ac:dyDescent="0.2">
      <c r="A659" s="43">
        <v>41565</v>
      </c>
    </row>
    <row r="660" spans="1:1" x14ac:dyDescent="0.2">
      <c r="A660" s="43">
        <v>41566</v>
      </c>
    </row>
    <row r="661" spans="1:1" x14ac:dyDescent="0.2">
      <c r="A661" s="43">
        <v>41567</v>
      </c>
    </row>
    <row r="662" spans="1:1" x14ac:dyDescent="0.2">
      <c r="A662" s="43">
        <v>41568</v>
      </c>
    </row>
    <row r="663" spans="1:1" x14ac:dyDescent="0.2">
      <c r="A663" s="43">
        <v>41569</v>
      </c>
    </row>
    <row r="664" spans="1:1" x14ac:dyDescent="0.2">
      <c r="A664" s="43">
        <v>41570</v>
      </c>
    </row>
    <row r="665" spans="1:1" x14ac:dyDescent="0.2">
      <c r="A665" s="43">
        <v>41571</v>
      </c>
    </row>
    <row r="666" spans="1:1" x14ac:dyDescent="0.2">
      <c r="A666" s="43">
        <v>41572</v>
      </c>
    </row>
    <row r="667" spans="1:1" x14ac:dyDescent="0.2">
      <c r="A667" s="43">
        <v>41573</v>
      </c>
    </row>
    <row r="668" spans="1:1" x14ac:dyDescent="0.2">
      <c r="A668" s="43">
        <v>41574</v>
      </c>
    </row>
    <row r="669" spans="1:1" x14ac:dyDescent="0.2">
      <c r="A669" s="43">
        <v>41575</v>
      </c>
    </row>
    <row r="670" spans="1:1" x14ac:dyDescent="0.2">
      <c r="A670" s="43">
        <v>41576</v>
      </c>
    </row>
    <row r="671" spans="1:1" x14ac:dyDescent="0.2">
      <c r="A671" s="43">
        <v>41577</v>
      </c>
    </row>
    <row r="672" spans="1:1" x14ac:dyDescent="0.2">
      <c r="A672" s="43">
        <v>41578</v>
      </c>
    </row>
    <row r="673" spans="1:1" x14ac:dyDescent="0.2">
      <c r="A673" s="43">
        <v>41579</v>
      </c>
    </row>
    <row r="674" spans="1:1" x14ac:dyDescent="0.2">
      <c r="A674" s="43">
        <v>41580</v>
      </c>
    </row>
    <row r="675" spans="1:1" x14ac:dyDescent="0.2">
      <c r="A675" s="43">
        <v>41581</v>
      </c>
    </row>
    <row r="676" spans="1:1" x14ac:dyDescent="0.2">
      <c r="A676" s="43">
        <v>41582</v>
      </c>
    </row>
    <row r="677" spans="1:1" x14ac:dyDescent="0.2">
      <c r="A677" s="43">
        <v>41583</v>
      </c>
    </row>
    <row r="678" spans="1:1" x14ac:dyDescent="0.2">
      <c r="A678" s="43">
        <v>41584</v>
      </c>
    </row>
    <row r="679" spans="1:1" x14ac:dyDescent="0.2">
      <c r="A679" s="43">
        <v>41585</v>
      </c>
    </row>
    <row r="680" spans="1:1" x14ac:dyDescent="0.2">
      <c r="A680" s="43">
        <v>41586</v>
      </c>
    </row>
    <row r="681" spans="1:1" x14ac:dyDescent="0.2">
      <c r="A681" s="43">
        <v>41587</v>
      </c>
    </row>
    <row r="682" spans="1:1" x14ac:dyDescent="0.2">
      <c r="A682" s="43">
        <v>41588</v>
      </c>
    </row>
    <row r="683" spans="1:1" x14ac:dyDescent="0.2">
      <c r="A683" s="43">
        <v>41589</v>
      </c>
    </row>
    <row r="684" spans="1:1" x14ac:dyDescent="0.2">
      <c r="A684" s="43">
        <v>41590</v>
      </c>
    </row>
    <row r="685" spans="1:1" x14ac:dyDescent="0.2">
      <c r="A685" s="43">
        <v>41591</v>
      </c>
    </row>
    <row r="686" spans="1:1" x14ac:dyDescent="0.2">
      <c r="A686" s="43">
        <v>41592</v>
      </c>
    </row>
    <row r="687" spans="1:1" x14ac:dyDescent="0.2">
      <c r="A687" s="43">
        <v>41593</v>
      </c>
    </row>
    <row r="688" spans="1:1" x14ac:dyDescent="0.2">
      <c r="A688" s="43">
        <v>41594</v>
      </c>
    </row>
    <row r="689" spans="1:1" x14ac:dyDescent="0.2">
      <c r="A689" s="43">
        <v>41595</v>
      </c>
    </row>
    <row r="690" spans="1:1" x14ac:dyDescent="0.2">
      <c r="A690" s="43">
        <v>41596</v>
      </c>
    </row>
    <row r="691" spans="1:1" x14ac:dyDescent="0.2">
      <c r="A691" s="43">
        <v>41597</v>
      </c>
    </row>
    <row r="692" spans="1:1" x14ac:dyDescent="0.2">
      <c r="A692" s="43">
        <v>41598</v>
      </c>
    </row>
    <row r="693" spans="1:1" x14ac:dyDescent="0.2">
      <c r="A693" s="43">
        <v>41599</v>
      </c>
    </row>
    <row r="694" spans="1:1" x14ac:dyDescent="0.2">
      <c r="A694" s="43">
        <v>41600</v>
      </c>
    </row>
    <row r="695" spans="1:1" x14ac:dyDescent="0.2">
      <c r="A695" s="43">
        <v>41601</v>
      </c>
    </row>
    <row r="696" spans="1:1" x14ac:dyDescent="0.2">
      <c r="A696" s="43">
        <v>41602</v>
      </c>
    </row>
    <row r="697" spans="1:1" x14ac:dyDescent="0.2">
      <c r="A697" s="43">
        <v>41603</v>
      </c>
    </row>
    <row r="698" spans="1:1" x14ac:dyDescent="0.2">
      <c r="A698" s="43">
        <v>41604</v>
      </c>
    </row>
    <row r="699" spans="1:1" x14ac:dyDescent="0.2">
      <c r="A699" s="43">
        <v>41605</v>
      </c>
    </row>
    <row r="700" spans="1:1" x14ac:dyDescent="0.2">
      <c r="A700" s="43">
        <v>41606</v>
      </c>
    </row>
    <row r="701" spans="1:1" x14ac:dyDescent="0.2">
      <c r="A701" s="43">
        <v>41607</v>
      </c>
    </row>
    <row r="702" spans="1:1" x14ac:dyDescent="0.2">
      <c r="A702" s="43">
        <v>41608</v>
      </c>
    </row>
    <row r="703" spans="1:1" x14ac:dyDescent="0.2">
      <c r="A703" s="43">
        <v>41609</v>
      </c>
    </row>
    <row r="704" spans="1:1" x14ac:dyDescent="0.2">
      <c r="A704" s="43">
        <v>41610</v>
      </c>
    </row>
    <row r="705" spans="1:1" x14ac:dyDescent="0.2">
      <c r="A705" s="43">
        <v>41611</v>
      </c>
    </row>
    <row r="706" spans="1:1" x14ac:dyDescent="0.2">
      <c r="A706" s="43">
        <v>41612</v>
      </c>
    </row>
    <row r="707" spans="1:1" x14ac:dyDescent="0.2">
      <c r="A707" s="43">
        <v>41613</v>
      </c>
    </row>
    <row r="708" spans="1:1" x14ac:dyDescent="0.2">
      <c r="A708" s="43">
        <v>41614</v>
      </c>
    </row>
    <row r="709" spans="1:1" x14ac:dyDescent="0.2">
      <c r="A709" s="43">
        <v>41615</v>
      </c>
    </row>
    <row r="710" spans="1:1" x14ac:dyDescent="0.2">
      <c r="A710" s="43">
        <v>41616</v>
      </c>
    </row>
    <row r="711" spans="1:1" x14ac:dyDescent="0.2">
      <c r="A711" s="43">
        <v>41617</v>
      </c>
    </row>
    <row r="712" spans="1:1" x14ac:dyDescent="0.2">
      <c r="A712" s="43">
        <v>41618</v>
      </c>
    </row>
    <row r="713" spans="1:1" x14ac:dyDescent="0.2">
      <c r="A713" s="43">
        <v>41619</v>
      </c>
    </row>
    <row r="714" spans="1:1" x14ac:dyDescent="0.2">
      <c r="A714" s="43">
        <v>41620</v>
      </c>
    </row>
    <row r="715" spans="1:1" x14ac:dyDescent="0.2">
      <c r="A715" s="43">
        <v>41621</v>
      </c>
    </row>
    <row r="716" spans="1:1" x14ac:dyDescent="0.2">
      <c r="A716" s="43">
        <v>41622</v>
      </c>
    </row>
    <row r="717" spans="1:1" x14ac:dyDescent="0.2">
      <c r="A717" s="43">
        <v>41623</v>
      </c>
    </row>
    <row r="718" spans="1:1" x14ac:dyDescent="0.2">
      <c r="A718" s="43">
        <v>41624</v>
      </c>
    </row>
    <row r="719" spans="1:1" x14ac:dyDescent="0.2">
      <c r="A719" s="43">
        <v>41625</v>
      </c>
    </row>
    <row r="720" spans="1:1" x14ac:dyDescent="0.2">
      <c r="A720" s="43">
        <v>41626</v>
      </c>
    </row>
    <row r="721" spans="1:1" x14ac:dyDescent="0.2">
      <c r="A721" s="43">
        <v>41627</v>
      </c>
    </row>
    <row r="722" spans="1:1" x14ac:dyDescent="0.2">
      <c r="A722" s="43">
        <v>41628</v>
      </c>
    </row>
    <row r="723" spans="1:1" x14ac:dyDescent="0.2">
      <c r="A723" s="43">
        <v>41629</v>
      </c>
    </row>
    <row r="724" spans="1:1" x14ac:dyDescent="0.2">
      <c r="A724" s="43">
        <v>41630</v>
      </c>
    </row>
    <row r="725" spans="1:1" x14ac:dyDescent="0.2">
      <c r="A725" s="43">
        <v>41631</v>
      </c>
    </row>
    <row r="726" spans="1:1" x14ac:dyDescent="0.2">
      <c r="A726" s="43">
        <v>41632</v>
      </c>
    </row>
    <row r="727" spans="1:1" x14ac:dyDescent="0.2">
      <c r="A727" s="43">
        <v>41633</v>
      </c>
    </row>
    <row r="728" spans="1:1" x14ac:dyDescent="0.2">
      <c r="A728" s="43">
        <v>41634</v>
      </c>
    </row>
    <row r="729" spans="1:1" x14ac:dyDescent="0.2">
      <c r="A729" s="43">
        <v>41635</v>
      </c>
    </row>
    <row r="730" spans="1:1" x14ac:dyDescent="0.2">
      <c r="A730" s="43">
        <v>41636</v>
      </c>
    </row>
    <row r="731" spans="1:1" x14ac:dyDescent="0.2">
      <c r="A731" s="43">
        <v>41637</v>
      </c>
    </row>
    <row r="732" spans="1:1" x14ac:dyDescent="0.2">
      <c r="A732" s="43">
        <v>41638</v>
      </c>
    </row>
    <row r="733" spans="1:1" x14ac:dyDescent="0.2">
      <c r="A733" s="4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opLeftCell="A13" zoomScale="80" zoomScaleNormal="80" zoomScaleSheetLayoutView="80" workbookViewId="0">
      <selection activeCell="C10" sqref="C10"/>
    </sheetView>
  </sheetViews>
  <sheetFormatPr defaultRowHeight="15" x14ac:dyDescent="0.3"/>
  <cols>
    <col min="1" max="1" width="14.28515625" style="21" bestFit="1" customWidth="1"/>
    <col min="2" max="2" width="80" style="20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50" t="s">
        <v>267</v>
      </c>
      <c r="B1" s="202"/>
      <c r="C1" s="486" t="s">
        <v>109</v>
      </c>
      <c r="D1" s="486"/>
      <c r="E1" s="89"/>
    </row>
    <row r="2" spans="1:12" s="6" customFormat="1" x14ac:dyDescent="0.3">
      <c r="A2" s="52" t="s">
        <v>140</v>
      </c>
      <c r="B2" s="202"/>
      <c r="C2" s="487" t="str">
        <f>'ფორმა N1'!L2</f>
        <v>01/01/2019-12/31/2019</v>
      </c>
      <c r="D2" s="488"/>
      <c r="E2" s="89"/>
    </row>
    <row r="3" spans="1:12" s="6" customFormat="1" x14ac:dyDescent="0.3">
      <c r="A3" s="52"/>
      <c r="B3" s="202"/>
      <c r="C3" s="384"/>
      <c r="D3" s="384"/>
      <c r="E3" s="89"/>
    </row>
    <row r="4" spans="1:12" s="2" customFormat="1" x14ac:dyDescent="0.3">
      <c r="A4" s="53" t="str">
        <f>'[1]ფორმა N2'!A4</f>
        <v>ანგარიშვალდებული პირის დასახელება:</v>
      </c>
      <c r="B4" s="203"/>
      <c r="C4" s="52"/>
      <c r="D4" s="52"/>
      <c r="E4" s="84"/>
      <c r="L4" s="6"/>
    </row>
    <row r="5" spans="1:12" s="2" customFormat="1" x14ac:dyDescent="0.3">
      <c r="A5" s="93" t="str">
        <f>'[1]ფორმა N1'!A5</f>
        <v>მპგ „საქართველოს ქრისტიან-კონსერვატიული პარტია“</v>
      </c>
      <c r="B5" s="204"/>
      <c r="C5" s="42"/>
      <c r="D5" s="42"/>
      <c r="E5" s="84"/>
    </row>
    <row r="6" spans="1:12" s="2" customFormat="1" x14ac:dyDescent="0.3">
      <c r="A6" s="53"/>
      <c r="B6" s="203"/>
      <c r="C6" s="52"/>
      <c r="D6" s="52"/>
      <c r="E6" s="84"/>
    </row>
    <row r="7" spans="1:12" s="6" customFormat="1" ht="18" x14ac:dyDescent="0.3">
      <c r="A7" s="382"/>
      <c r="B7" s="88"/>
      <c r="C7" s="54"/>
      <c r="D7" s="54"/>
      <c r="E7" s="89"/>
    </row>
    <row r="8" spans="1:12" s="6" customFormat="1" ht="30" x14ac:dyDescent="0.3">
      <c r="A8" s="82" t="s">
        <v>64</v>
      </c>
      <c r="B8" s="55" t="s">
        <v>244</v>
      </c>
      <c r="C8" s="55" t="s">
        <v>66</v>
      </c>
      <c r="D8" s="55" t="s">
        <v>67</v>
      </c>
      <c r="E8" s="89"/>
      <c r="F8" s="20"/>
    </row>
    <row r="9" spans="1:12" s="7" customFormat="1" x14ac:dyDescent="0.3">
      <c r="A9" s="189">
        <v>1</v>
      </c>
      <c r="B9" s="189" t="s">
        <v>65</v>
      </c>
      <c r="C9" s="388">
        <f>SUM(C10,C26)</f>
        <v>148201.46</v>
      </c>
      <c r="D9" s="388">
        <f>SUM(D10,D26)</f>
        <v>136201.46</v>
      </c>
      <c r="E9" s="89"/>
      <c r="H9" s="389"/>
    </row>
    <row r="10" spans="1:12" s="7" customFormat="1" x14ac:dyDescent="0.3">
      <c r="A10" s="63">
        <v>1.1000000000000001</v>
      </c>
      <c r="B10" s="63" t="s">
        <v>80</v>
      </c>
      <c r="C10" s="61">
        <f>SUM(C11,C12,C16,C19,C24,C25)</f>
        <v>132436.12</v>
      </c>
      <c r="D10" s="61">
        <f>SUM(D11,D12,D16,D19,D24,D25)</f>
        <v>132436.12</v>
      </c>
      <c r="E10" s="89"/>
      <c r="H10" s="389"/>
    </row>
    <row r="11" spans="1:12" s="9" customFormat="1" ht="18" x14ac:dyDescent="0.3">
      <c r="A11" s="64" t="s">
        <v>30</v>
      </c>
      <c r="B11" s="64" t="s">
        <v>79</v>
      </c>
      <c r="C11" s="8"/>
      <c r="D11" s="8"/>
      <c r="E11" s="89"/>
      <c r="H11" s="390"/>
    </row>
    <row r="12" spans="1:12" s="10" customFormat="1" x14ac:dyDescent="0.3">
      <c r="A12" s="64" t="s">
        <v>31</v>
      </c>
      <c r="B12" s="64" t="s">
        <v>302</v>
      </c>
      <c r="C12" s="83">
        <f>SUM(C14:C15)</f>
        <v>0</v>
      </c>
      <c r="D12" s="83">
        <f>SUM(D14:D15)</f>
        <v>0</v>
      </c>
      <c r="E12" s="89"/>
      <c r="H12" s="391"/>
    </row>
    <row r="13" spans="1:12" s="3" customFormat="1" x14ac:dyDescent="0.3">
      <c r="A13" s="73" t="s">
        <v>81</v>
      </c>
      <c r="B13" s="73" t="s">
        <v>305</v>
      </c>
      <c r="C13" s="8"/>
      <c r="D13" s="8"/>
      <c r="E13" s="89"/>
      <c r="H13" s="392"/>
    </row>
    <row r="14" spans="1:12" s="3" customFormat="1" x14ac:dyDescent="0.3">
      <c r="A14" s="73" t="s">
        <v>470</v>
      </c>
      <c r="B14" s="73" t="s">
        <v>469</v>
      </c>
      <c r="C14" s="8"/>
      <c r="D14" s="8"/>
      <c r="E14" s="89"/>
      <c r="H14" s="392"/>
    </row>
    <row r="15" spans="1:12" s="3" customFormat="1" x14ac:dyDescent="0.3">
      <c r="A15" s="73" t="s">
        <v>471</v>
      </c>
      <c r="B15" s="73" t="s">
        <v>97</v>
      </c>
      <c r="C15" s="8"/>
      <c r="D15" s="8"/>
      <c r="E15" s="89"/>
      <c r="H15" s="392"/>
    </row>
    <row r="16" spans="1:12" s="3" customFormat="1" x14ac:dyDescent="0.3">
      <c r="A16" s="64" t="s">
        <v>82</v>
      </c>
      <c r="B16" s="64" t="s">
        <v>83</v>
      </c>
      <c r="C16" s="83">
        <f>SUM(C17:C18)</f>
        <v>130748</v>
      </c>
      <c r="D16" s="83">
        <f>SUM(D17:D18)</f>
        <v>130748</v>
      </c>
      <c r="E16" s="89"/>
      <c r="H16" s="392"/>
    </row>
    <row r="17" spans="1:8" s="3" customFormat="1" x14ac:dyDescent="0.3">
      <c r="A17" s="73" t="s">
        <v>84</v>
      </c>
      <c r="B17" s="73" t="s">
        <v>86</v>
      </c>
      <c r="C17" s="8">
        <v>102692</v>
      </c>
      <c r="D17" s="8">
        <v>102692</v>
      </c>
      <c r="E17" s="89"/>
      <c r="H17" s="392"/>
    </row>
    <row r="18" spans="1:8" s="3" customFormat="1" ht="30" x14ac:dyDescent="0.3">
      <c r="A18" s="73" t="s">
        <v>85</v>
      </c>
      <c r="B18" s="73" t="s">
        <v>110</v>
      </c>
      <c r="C18" s="8">
        <v>28056</v>
      </c>
      <c r="D18" s="8">
        <v>28056</v>
      </c>
      <c r="E18" s="89"/>
      <c r="H18" s="392"/>
    </row>
    <row r="19" spans="1:8" s="3" customFormat="1" x14ac:dyDescent="0.3">
      <c r="A19" s="64" t="s">
        <v>87</v>
      </c>
      <c r="B19" s="64" t="s">
        <v>395</v>
      </c>
      <c r="C19" s="83">
        <f>SUM(C20:C23)</f>
        <v>0</v>
      </c>
      <c r="D19" s="83">
        <f>SUM(D20:D23)</f>
        <v>0</v>
      </c>
      <c r="E19" s="89"/>
      <c r="H19" s="392"/>
    </row>
    <row r="20" spans="1:8" s="3" customFormat="1" x14ac:dyDescent="0.3">
      <c r="A20" s="73" t="s">
        <v>88</v>
      </c>
      <c r="B20" s="73" t="s">
        <v>89</v>
      </c>
      <c r="C20" s="8"/>
      <c r="D20" s="8"/>
      <c r="E20" s="89"/>
      <c r="H20" s="392"/>
    </row>
    <row r="21" spans="1:8" s="3" customFormat="1" ht="30" x14ac:dyDescent="0.3">
      <c r="A21" s="73" t="s">
        <v>92</v>
      </c>
      <c r="B21" s="73" t="s">
        <v>90</v>
      </c>
      <c r="C21" s="8"/>
      <c r="D21" s="8"/>
      <c r="E21" s="89"/>
      <c r="H21" s="392"/>
    </row>
    <row r="22" spans="1:8" s="3" customFormat="1" x14ac:dyDescent="0.3">
      <c r="A22" s="73" t="s">
        <v>93</v>
      </c>
      <c r="B22" s="73" t="s">
        <v>91</v>
      </c>
      <c r="C22" s="8"/>
      <c r="D22" s="8"/>
      <c r="E22" s="89"/>
      <c r="H22" s="392"/>
    </row>
    <row r="23" spans="1:8" s="3" customFormat="1" x14ac:dyDescent="0.3">
      <c r="A23" s="73" t="s">
        <v>94</v>
      </c>
      <c r="B23" s="73" t="s">
        <v>412</v>
      </c>
      <c r="C23" s="8"/>
      <c r="D23" s="8"/>
      <c r="E23" s="89"/>
      <c r="H23" s="392"/>
    </row>
    <row r="24" spans="1:8" s="3" customFormat="1" x14ac:dyDescent="0.3">
      <c r="A24" s="64" t="s">
        <v>95</v>
      </c>
      <c r="B24" s="64" t="s">
        <v>413</v>
      </c>
      <c r="C24" s="214"/>
      <c r="D24" s="8"/>
      <c r="E24" s="89"/>
      <c r="H24" s="392"/>
    </row>
    <row r="25" spans="1:8" s="3" customFormat="1" x14ac:dyDescent="0.3">
      <c r="A25" s="64" t="s">
        <v>246</v>
      </c>
      <c r="B25" s="64" t="s">
        <v>419</v>
      </c>
      <c r="C25" s="8">
        <v>1688.1200000000001</v>
      </c>
      <c r="D25" s="8">
        <v>1688.1200000000001</v>
      </c>
      <c r="E25" s="89"/>
      <c r="H25" s="392"/>
    </row>
    <row r="26" spans="1:8" x14ac:dyDescent="0.3">
      <c r="A26" s="63">
        <v>1.2</v>
      </c>
      <c r="B26" s="63" t="s">
        <v>96</v>
      </c>
      <c r="C26" s="61">
        <f>SUM(C27,C35)</f>
        <v>15765.34</v>
      </c>
      <c r="D26" s="61">
        <f>SUM(D27,D35)</f>
        <v>3765.34</v>
      </c>
      <c r="E26" s="89"/>
      <c r="H26" s="393"/>
    </row>
    <row r="27" spans="1:8" x14ac:dyDescent="0.3">
      <c r="A27" s="64" t="s">
        <v>32</v>
      </c>
      <c r="B27" s="64" t="s">
        <v>305</v>
      </c>
      <c r="C27" s="83">
        <f>SUM(C28:C30)</f>
        <v>12000</v>
      </c>
      <c r="D27" s="83">
        <f>SUM(D28:D30)</f>
        <v>0</v>
      </c>
      <c r="E27" s="89"/>
      <c r="H27" s="393"/>
    </row>
    <row r="28" spans="1:8" x14ac:dyDescent="0.3">
      <c r="A28" s="197" t="s">
        <v>98</v>
      </c>
      <c r="B28" s="197" t="s">
        <v>303</v>
      </c>
      <c r="C28" s="8"/>
      <c r="D28" s="8"/>
      <c r="E28" s="89"/>
      <c r="H28" s="393"/>
    </row>
    <row r="29" spans="1:8" x14ac:dyDescent="0.3">
      <c r="A29" s="197" t="s">
        <v>99</v>
      </c>
      <c r="B29" s="197" t="s">
        <v>306</v>
      </c>
      <c r="C29" s="8"/>
      <c r="D29" s="8"/>
      <c r="E29" s="89"/>
      <c r="H29" s="393"/>
    </row>
    <row r="30" spans="1:8" x14ac:dyDescent="0.3">
      <c r="A30" s="197" t="s">
        <v>421</v>
      </c>
      <c r="B30" s="197" t="s">
        <v>304</v>
      </c>
      <c r="C30" s="8">
        <v>12000</v>
      </c>
      <c r="D30" s="8"/>
      <c r="E30" s="89"/>
      <c r="H30" s="393"/>
    </row>
    <row r="31" spans="1:8" x14ac:dyDescent="0.3">
      <c r="A31" s="64" t="s">
        <v>33</v>
      </c>
      <c r="B31" s="64" t="s">
        <v>469</v>
      </c>
      <c r="C31" s="83">
        <f>SUM(C32:C34)</f>
        <v>0</v>
      </c>
      <c r="D31" s="83">
        <f>SUM(D32:D34)</f>
        <v>0</v>
      </c>
      <c r="E31" s="89"/>
      <c r="H31" s="393"/>
    </row>
    <row r="32" spans="1:8" x14ac:dyDescent="0.3">
      <c r="A32" s="197" t="s">
        <v>12</v>
      </c>
      <c r="B32" s="197" t="s">
        <v>472</v>
      </c>
      <c r="C32" s="8"/>
      <c r="D32" s="8"/>
      <c r="E32" s="89"/>
      <c r="H32" s="393"/>
    </row>
    <row r="33" spans="1:9" x14ac:dyDescent="0.3">
      <c r="A33" s="197" t="s">
        <v>13</v>
      </c>
      <c r="B33" s="197" t="s">
        <v>473</v>
      </c>
      <c r="C33" s="8"/>
      <c r="D33" s="8"/>
      <c r="E33" s="89"/>
      <c r="H33" s="393"/>
    </row>
    <row r="34" spans="1:9" x14ac:dyDescent="0.3">
      <c r="A34" s="197" t="s">
        <v>276</v>
      </c>
      <c r="B34" s="197" t="s">
        <v>474</v>
      </c>
      <c r="C34" s="8"/>
      <c r="D34" s="8"/>
      <c r="E34" s="89"/>
      <c r="H34" s="393"/>
    </row>
    <row r="35" spans="1:9" s="23" customFormat="1" x14ac:dyDescent="0.3">
      <c r="A35" s="64" t="s">
        <v>34</v>
      </c>
      <c r="B35" s="211" t="s">
        <v>418</v>
      </c>
      <c r="C35" s="8">
        <v>3765.34</v>
      </c>
      <c r="D35" s="8">
        <v>3765.34</v>
      </c>
      <c r="H35" s="394"/>
    </row>
    <row r="36" spans="1:9" s="2" customFormat="1" x14ac:dyDescent="0.3">
      <c r="A36" s="1"/>
      <c r="B36" s="205"/>
      <c r="E36" s="383"/>
    </row>
    <row r="37" spans="1:9" s="2" customFormat="1" x14ac:dyDescent="0.3">
      <c r="B37" s="205"/>
      <c r="E37" s="383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49" t="s">
        <v>107</v>
      </c>
      <c r="B40" s="205"/>
      <c r="E40" s="383"/>
    </row>
    <row r="41" spans="1:9" s="2" customFormat="1" x14ac:dyDescent="0.3">
      <c r="B41" s="205"/>
      <c r="E41"/>
      <c r="F41"/>
      <c r="G41"/>
      <c r="H41"/>
      <c r="I41"/>
    </row>
    <row r="42" spans="1:9" s="2" customFormat="1" x14ac:dyDescent="0.3">
      <c r="B42" s="205"/>
      <c r="D42" s="12"/>
      <c r="E42"/>
      <c r="F42"/>
      <c r="G42"/>
      <c r="H42"/>
      <c r="I42"/>
    </row>
    <row r="43" spans="1:9" s="2" customFormat="1" x14ac:dyDescent="0.3">
      <c r="A43"/>
      <c r="B43" s="207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05" t="s">
        <v>265</v>
      </c>
      <c r="D44" s="12"/>
      <c r="E44"/>
      <c r="F44"/>
      <c r="G44"/>
      <c r="H44"/>
      <c r="I44"/>
    </row>
    <row r="45" spans="1:9" customFormat="1" ht="12.75" x14ac:dyDescent="0.2">
      <c r="B45" s="208" t="s">
        <v>139</v>
      </c>
    </row>
    <row r="46" spans="1:9" customFormat="1" ht="12.75" x14ac:dyDescent="0.2">
      <c r="B46" s="20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topLeftCell="A23" zoomScaleNormal="100" zoomScaleSheetLayoutView="80" workbookViewId="0">
      <selection activeCell="D11" sqref="D11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7" s="6" customFormat="1" x14ac:dyDescent="0.3">
      <c r="A1" s="50" t="s">
        <v>478</v>
      </c>
      <c r="B1" s="186"/>
      <c r="C1" s="486" t="s">
        <v>109</v>
      </c>
      <c r="D1" s="486"/>
      <c r="E1" s="67"/>
    </row>
    <row r="2" spans="1:7" s="6" customFormat="1" x14ac:dyDescent="0.3">
      <c r="A2" s="333" t="s">
        <v>480</v>
      </c>
      <c r="B2" s="186"/>
      <c r="C2" s="484" t="str">
        <f>'ფორმა N1'!L2</f>
        <v>01/01/2019-12/31/2019</v>
      </c>
      <c r="D2" s="485"/>
      <c r="E2" s="67"/>
    </row>
    <row r="3" spans="1:7" s="6" customFormat="1" x14ac:dyDescent="0.3">
      <c r="A3" s="333" t="s">
        <v>479</v>
      </c>
      <c r="B3" s="186"/>
      <c r="C3" s="187"/>
      <c r="D3" s="187"/>
      <c r="E3" s="67"/>
    </row>
    <row r="4" spans="1:7" s="6" customFormat="1" x14ac:dyDescent="0.3">
      <c r="A4" s="52" t="s">
        <v>140</v>
      </c>
      <c r="B4" s="186"/>
      <c r="C4" s="187"/>
      <c r="D4" s="187"/>
      <c r="E4" s="67"/>
    </row>
    <row r="5" spans="1:7" s="6" customFormat="1" x14ac:dyDescent="0.3">
      <c r="A5" s="52"/>
      <c r="B5" s="186"/>
      <c r="C5" s="187"/>
      <c r="D5" s="187"/>
      <c r="E5" s="67"/>
    </row>
    <row r="6" spans="1:7" x14ac:dyDescent="0.3">
      <c r="A6" s="53" t="str">
        <f>'[2]ფორმა N2'!A4</f>
        <v>ანგარიშვალდებული პირის დასახელება:</v>
      </c>
      <c r="B6" s="53"/>
      <c r="C6" s="52"/>
      <c r="D6" s="52"/>
      <c r="E6" s="68"/>
    </row>
    <row r="7" spans="1:7" x14ac:dyDescent="0.3">
      <c r="A7" s="188" t="str">
        <f>'ფორმა N1'!A5</f>
        <v>მპგ „საქართველოს ქრისტიან-კონსერვატიული პარტია“</v>
      </c>
      <c r="B7" s="56"/>
      <c r="C7" s="57"/>
      <c r="D7" s="57"/>
      <c r="E7" s="68"/>
    </row>
    <row r="8" spans="1:7" x14ac:dyDescent="0.3">
      <c r="A8" s="53"/>
      <c r="B8" s="53"/>
      <c r="C8" s="52"/>
      <c r="D8" s="52"/>
      <c r="E8" s="68"/>
    </row>
    <row r="9" spans="1:7" s="6" customFormat="1" x14ac:dyDescent="0.3">
      <c r="A9" s="186"/>
      <c r="B9" s="186"/>
      <c r="C9" s="54"/>
      <c r="D9" s="54"/>
      <c r="E9" s="67"/>
    </row>
    <row r="10" spans="1:7" s="6" customFormat="1" ht="30" x14ac:dyDescent="0.3">
      <c r="A10" s="65" t="s">
        <v>64</v>
      </c>
      <c r="B10" s="66" t="s">
        <v>11</v>
      </c>
      <c r="C10" s="55" t="s">
        <v>10</v>
      </c>
      <c r="D10" s="55" t="s">
        <v>9</v>
      </c>
      <c r="E10" s="67"/>
    </row>
    <row r="11" spans="1:7" s="7" customFormat="1" x14ac:dyDescent="0.2">
      <c r="A11" s="189">
        <v>1</v>
      </c>
      <c r="B11" s="189" t="s">
        <v>57</v>
      </c>
      <c r="C11" s="58">
        <f>SUM(C12,C16,C56,C59,C60,C61,C79)</f>
        <v>358666.18739795929</v>
      </c>
      <c r="D11" s="58">
        <f>SUM(D12,D16,D56,D59,D60,D61,D67,D75,D76)</f>
        <v>399002.11739795929</v>
      </c>
      <c r="E11" s="190"/>
      <c r="G11" s="450"/>
    </row>
    <row r="12" spans="1:7" s="9" customFormat="1" ht="18" x14ac:dyDescent="0.2">
      <c r="A12" s="63">
        <v>1.1000000000000001</v>
      </c>
      <c r="B12" s="63" t="s">
        <v>58</v>
      </c>
      <c r="C12" s="59">
        <f>SUM(C13:C15)</f>
        <v>252850.8</v>
      </c>
      <c r="D12" s="59">
        <f>SUM(D13:D15)</f>
        <v>252850.8</v>
      </c>
      <c r="E12" s="69"/>
    </row>
    <row r="13" spans="1:7" s="10" customFormat="1" x14ac:dyDescent="0.2">
      <c r="A13" s="64" t="s">
        <v>30</v>
      </c>
      <c r="B13" s="64" t="s">
        <v>59</v>
      </c>
      <c r="C13" s="4">
        <v>252850.8</v>
      </c>
      <c r="D13" s="4">
        <v>252850.8</v>
      </c>
      <c r="E13" s="70"/>
      <c r="G13" s="48"/>
    </row>
    <row r="14" spans="1:7" s="3" customFormat="1" x14ac:dyDescent="0.2">
      <c r="A14" s="64" t="s">
        <v>31</v>
      </c>
      <c r="B14" s="64" t="s">
        <v>0</v>
      </c>
      <c r="C14" s="4"/>
      <c r="D14" s="4"/>
      <c r="E14" s="71"/>
    </row>
    <row r="15" spans="1:7" s="3" customFormat="1" x14ac:dyDescent="0.3">
      <c r="A15" s="337" t="s">
        <v>482</v>
      </c>
      <c r="B15" s="338" t="s">
        <v>483</v>
      </c>
      <c r="C15" s="338"/>
      <c r="D15" s="338"/>
      <c r="E15" s="71"/>
    </row>
    <row r="16" spans="1:7" s="7" customFormat="1" x14ac:dyDescent="0.2">
      <c r="A16" s="63">
        <v>1.2</v>
      </c>
      <c r="B16" s="63" t="s">
        <v>60</v>
      </c>
      <c r="C16" s="60">
        <f>SUM(C17,C20,C32,C33,C34,C35,C38,C39,C46:C50,C54,C55)</f>
        <v>93024.63</v>
      </c>
      <c r="D16" s="60">
        <f>SUM(D17,D20,D32,D33,D34,D35,D38,D39,D46:D50,D54,D55)</f>
        <v>93024.63</v>
      </c>
      <c r="E16" s="190"/>
    </row>
    <row r="17" spans="1:6" s="3" customFormat="1" x14ac:dyDescent="0.2">
      <c r="A17" s="64" t="s">
        <v>32</v>
      </c>
      <c r="B17" s="64" t="s">
        <v>1</v>
      </c>
      <c r="C17" s="59">
        <f>SUM(C18:C19)</f>
        <v>650</v>
      </c>
      <c r="D17" s="59">
        <f>SUM(D18:D19)</f>
        <v>650</v>
      </c>
      <c r="E17" s="71"/>
    </row>
    <row r="18" spans="1:6" s="3" customFormat="1" x14ac:dyDescent="0.2">
      <c r="A18" s="73" t="s">
        <v>98</v>
      </c>
      <c r="B18" s="73" t="s">
        <v>61</v>
      </c>
      <c r="C18" s="4">
        <v>650</v>
      </c>
      <c r="D18" s="191">
        <v>650</v>
      </c>
      <c r="E18" s="71"/>
    </row>
    <row r="19" spans="1:6" s="3" customFormat="1" x14ac:dyDescent="0.2">
      <c r="A19" s="73" t="s">
        <v>99</v>
      </c>
      <c r="B19" s="73" t="s">
        <v>62</v>
      </c>
      <c r="C19" s="4"/>
      <c r="D19" s="191"/>
      <c r="E19" s="71"/>
    </row>
    <row r="20" spans="1:6" s="3" customFormat="1" x14ac:dyDescent="0.2">
      <c r="A20" s="64" t="s">
        <v>33</v>
      </c>
      <c r="B20" s="64" t="s">
        <v>2</v>
      </c>
      <c r="C20" s="59">
        <f>SUM(C21:C26,C31)</f>
        <v>10497.109999999999</v>
      </c>
      <c r="D20" s="59">
        <f>SUM(D21:D26,D31)</f>
        <v>10497.109999999999</v>
      </c>
      <c r="E20" s="192"/>
      <c r="F20" s="193"/>
    </row>
    <row r="21" spans="1:6" s="196" customFormat="1" ht="30" x14ac:dyDescent="0.3">
      <c r="A21" s="73" t="s">
        <v>12</v>
      </c>
      <c r="B21" s="73" t="s">
        <v>245</v>
      </c>
      <c r="C21" s="396">
        <v>7557.2</v>
      </c>
      <c r="D21" s="397">
        <v>7557.2</v>
      </c>
      <c r="E21" s="195"/>
    </row>
    <row r="22" spans="1:6" s="196" customFormat="1" x14ac:dyDescent="0.3">
      <c r="A22" s="73" t="s">
        <v>13</v>
      </c>
      <c r="B22" s="73" t="s">
        <v>14</v>
      </c>
      <c r="C22" s="396"/>
      <c r="D22" s="407"/>
      <c r="E22" s="195"/>
    </row>
    <row r="23" spans="1:6" s="196" customFormat="1" ht="30" x14ac:dyDescent="0.3">
      <c r="A23" s="73" t="s">
        <v>276</v>
      </c>
      <c r="B23" s="73" t="s">
        <v>22</v>
      </c>
      <c r="C23" s="396">
        <v>1234.45</v>
      </c>
      <c r="D23" s="408">
        <v>1234.45</v>
      </c>
      <c r="E23" s="195"/>
    </row>
    <row r="24" spans="1:6" s="196" customFormat="1" ht="16.5" customHeight="1" x14ac:dyDescent="0.3">
      <c r="A24" s="73" t="s">
        <v>277</v>
      </c>
      <c r="B24" s="73" t="s">
        <v>15</v>
      </c>
      <c r="C24" s="396">
        <v>836</v>
      </c>
      <c r="D24" s="408">
        <v>836</v>
      </c>
      <c r="E24" s="195"/>
    </row>
    <row r="25" spans="1:6" s="196" customFormat="1" ht="16.5" customHeight="1" x14ac:dyDescent="0.2">
      <c r="A25" s="73" t="s">
        <v>278</v>
      </c>
      <c r="B25" s="73" t="s">
        <v>16</v>
      </c>
      <c r="C25" s="194"/>
      <c r="D25" s="33"/>
      <c r="E25" s="195"/>
    </row>
    <row r="26" spans="1:6" s="196" customFormat="1" ht="16.5" customHeight="1" x14ac:dyDescent="0.2">
      <c r="A26" s="73" t="s">
        <v>279</v>
      </c>
      <c r="B26" s="73" t="s">
        <v>17</v>
      </c>
      <c r="C26" s="59">
        <f>SUM(C27:C30)</f>
        <v>869.45999999999981</v>
      </c>
      <c r="D26" s="59">
        <f>SUM(D27:D30)</f>
        <v>869.45999999999981</v>
      </c>
      <c r="E26" s="195"/>
    </row>
    <row r="27" spans="1:6" s="196" customFormat="1" ht="16.5" customHeight="1" x14ac:dyDescent="0.3">
      <c r="A27" s="197" t="s">
        <v>280</v>
      </c>
      <c r="B27" s="197" t="s">
        <v>18</v>
      </c>
      <c r="C27" s="396">
        <v>813.4699999999998</v>
      </c>
      <c r="D27" s="408">
        <v>813.4699999999998</v>
      </c>
      <c r="E27" s="195"/>
    </row>
    <row r="28" spans="1:6" s="196" customFormat="1" ht="16.5" customHeight="1" x14ac:dyDescent="0.3">
      <c r="A28" s="197" t="s">
        <v>281</v>
      </c>
      <c r="B28" s="197" t="s">
        <v>19</v>
      </c>
      <c r="C28" s="396">
        <v>55.99</v>
      </c>
      <c r="D28" s="408">
        <v>55.99</v>
      </c>
      <c r="E28" s="195"/>
    </row>
    <row r="29" spans="1:6" s="196" customFormat="1" ht="16.5" customHeight="1" x14ac:dyDescent="0.2">
      <c r="A29" s="197" t="s">
        <v>282</v>
      </c>
      <c r="B29" s="197" t="s">
        <v>20</v>
      </c>
      <c r="C29" s="194"/>
      <c r="D29" s="33"/>
      <c r="E29" s="195"/>
    </row>
    <row r="30" spans="1:6" s="196" customFormat="1" ht="16.5" customHeight="1" x14ac:dyDescent="0.2">
      <c r="A30" s="197" t="s">
        <v>283</v>
      </c>
      <c r="B30" s="197" t="s">
        <v>23</v>
      </c>
      <c r="C30" s="194"/>
      <c r="D30" s="34"/>
      <c r="E30" s="195"/>
    </row>
    <row r="31" spans="1:6" s="196" customFormat="1" ht="16.5" customHeight="1" x14ac:dyDescent="0.2">
      <c r="A31" s="73" t="s">
        <v>284</v>
      </c>
      <c r="B31" s="73" t="s">
        <v>21</v>
      </c>
      <c r="C31" s="194"/>
      <c r="D31" s="34"/>
      <c r="E31" s="195"/>
    </row>
    <row r="32" spans="1:6" s="3" customFormat="1" ht="16.5" customHeight="1" x14ac:dyDescent="0.2">
      <c r="A32" s="64" t="s">
        <v>34</v>
      </c>
      <c r="B32" s="64" t="s">
        <v>3</v>
      </c>
      <c r="C32" s="4"/>
      <c r="D32" s="191"/>
      <c r="E32" s="192"/>
    </row>
    <row r="33" spans="1:5" s="3" customFormat="1" ht="16.5" customHeight="1" x14ac:dyDescent="0.2">
      <c r="A33" s="64" t="s">
        <v>35</v>
      </c>
      <c r="B33" s="64" t="s">
        <v>4</v>
      </c>
      <c r="C33" s="4"/>
      <c r="D33" s="191"/>
      <c r="E33" s="71"/>
    </row>
    <row r="34" spans="1:5" s="3" customFormat="1" ht="16.5" customHeight="1" x14ac:dyDescent="0.2">
      <c r="A34" s="64" t="s">
        <v>36</v>
      </c>
      <c r="B34" s="64" t="s">
        <v>5</v>
      </c>
      <c r="C34" s="4"/>
      <c r="D34" s="191"/>
      <c r="E34" s="71"/>
    </row>
    <row r="35" spans="1:5" s="3" customFormat="1" x14ac:dyDescent="0.2">
      <c r="A35" s="64" t="s">
        <v>37</v>
      </c>
      <c r="B35" s="64" t="s">
        <v>63</v>
      </c>
      <c r="C35" s="59">
        <f>SUM(C36:C37)</f>
        <v>20188.2</v>
      </c>
      <c r="D35" s="59">
        <f>SUM(D36:D37)</f>
        <v>20188.2</v>
      </c>
      <c r="E35" s="71"/>
    </row>
    <row r="36" spans="1:5" s="3" customFormat="1" ht="16.5" customHeight="1" x14ac:dyDescent="0.3">
      <c r="A36" s="73" t="s">
        <v>285</v>
      </c>
      <c r="B36" s="73" t="s">
        <v>56</v>
      </c>
      <c r="C36" s="409">
        <v>15983.2</v>
      </c>
      <c r="D36" s="410">
        <v>15983.2</v>
      </c>
      <c r="E36" s="71"/>
    </row>
    <row r="37" spans="1:5" s="3" customFormat="1" ht="16.5" customHeight="1" x14ac:dyDescent="0.3">
      <c r="A37" s="73" t="s">
        <v>286</v>
      </c>
      <c r="B37" s="73" t="s">
        <v>55</v>
      </c>
      <c r="C37" s="409">
        <v>4205</v>
      </c>
      <c r="D37" s="410">
        <v>4205</v>
      </c>
      <c r="E37" s="71"/>
    </row>
    <row r="38" spans="1:5" s="3" customFormat="1" ht="16.5" customHeight="1" x14ac:dyDescent="0.3">
      <c r="A38" s="64" t="s">
        <v>38</v>
      </c>
      <c r="B38" s="64" t="s">
        <v>49</v>
      </c>
      <c r="C38" s="409">
        <v>221.85999999999939</v>
      </c>
      <c r="D38" s="410">
        <v>221.85999999999939</v>
      </c>
      <c r="E38" s="71"/>
    </row>
    <row r="39" spans="1:5" s="3" customFormat="1" ht="16.5" customHeight="1" x14ac:dyDescent="0.2">
      <c r="A39" s="64" t="s">
        <v>39</v>
      </c>
      <c r="B39" s="64" t="s">
        <v>386</v>
      </c>
      <c r="C39" s="59">
        <f>SUM(C40:C45)</f>
        <v>0</v>
      </c>
      <c r="D39" s="59">
        <f>SUM(D40:D45)</f>
        <v>0</v>
      </c>
      <c r="E39" s="71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191"/>
      <c r="E40" s="71"/>
    </row>
    <row r="41" spans="1:5" s="3" customFormat="1" ht="16.5" customHeight="1" x14ac:dyDescent="0.2">
      <c r="A41" s="17" t="s">
        <v>342</v>
      </c>
      <c r="B41" s="17" t="s">
        <v>346</v>
      </c>
      <c r="C41" s="4"/>
      <c r="D41" s="191"/>
      <c r="E41" s="71"/>
    </row>
    <row r="42" spans="1:5" s="3" customFormat="1" ht="16.5" customHeight="1" x14ac:dyDescent="0.2">
      <c r="A42" s="17" t="s">
        <v>343</v>
      </c>
      <c r="B42" s="17" t="s">
        <v>349</v>
      </c>
      <c r="C42" s="4"/>
      <c r="D42" s="191"/>
      <c r="E42" s="71"/>
    </row>
    <row r="43" spans="1:5" s="3" customFormat="1" ht="16.5" customHeight="1" x14ac:dyDescent="0.2">
      <c r="A43" s="17" t="s">
        <v>348</v>
      </c>
      <c r="B43" s="17" t="s">
        <v>350</v>
      </c>
      <c r="C43" s="4"/>
      <c r="D43" s="191"/>
      <c r="E43" s="71"/>
    </row>
    <row r="44" spans="1:5" s="3" customFormat="1" ht="16.5" customHeight="1" x14ac:dyDescent="0.2">
      <c r="A44" s="17" t="s">
        <v>351</v>
      </c>
      <c r="B44" s="17" t="s">
        <v>462</v>
      </c>
      <c r="C44" s="4"/>
      <c r="D44" s="191"/>
      <c r="E44" s="71"/>
    </row>
    <row r="45" spans="1:5" s="3" customFormat="1" ht="16.5" customHeight="1" x14ac:dyDescent="0.2">
      <c r="A45" s="17" t="s">
        <v>463</v>
      </c>
      <c r="B45" s="17" t="s">
        <v>347</v>
      </c>
      <c r="C45" s="4"/>
      <c r="D45" s="191"/>
      <c r="E45" s="71"/>
    </row>
    <row r="46" spans="1:5" s="3" customFormat="1" ht="30" x14ac:dyDescent="0.3">
      <c r="A46" s="64" t="s">
        <v>40</v>
      </c>
      <c r="B46" s="64" t="s">
        <v>28</v>
      </c>
      <c r="C46" s="409">
        <v>17312.22</v>
      </c>
      <c r="D46" s="410">
        <v>17312.22</v>
      </c>
      <c r="E46" s="71"/>
    </row>
    <row r="47" spans="1:5" s="3" customFormat="1" ht="16.5" customHeight="1" x14ac:dyDescent="0.3">
      <c r="A47" s="64" t="s">
        <v>41</v>
      </c>
      <c r="B47" s="64" t="s">
        <v>24</v>
      </c>
      <c r="C47" s="409">
        <v>1200</v>
      </c>
      <c r="D47" s="410">
        <v>1200</v>
      </c>
      <c r="E47" s="71"/>
    </row>
    <row r="48" spans="1:5" s="3" customFormat="1" ht="16.5" customHeight="1" x14ac:dyDescent="0.3">
      <c r="A48" s="64" t="s">
        <v>42</v>
      </c>
      <c r="B48" s="64" t="s">
        <v>25</v>
      </c>
      <c r="C48" s="409">
        <v>7000</v>
      </c>
      <c r="D48" s="410">
        <v>7000</v>
      </c>
      <c r="E48" s="71"/>
    </row>
    <row r="49" spans="1:6" s="3" customFormat="1" ht="16.5" customHeight="1" x14ac:dyDescent="0.3">
      <c r="A49" s="64" t="s">
        <v>43</v>
      </c>
      <c r="B49" s="64" t="s">
        <v>26</v>
      </c>
      <c r="C49" s="409">
        <v>800</v>
      </c>
      <c r="D49" s="410">
        <v>800</v>
      </c>
      <c r="E49" s="71"/>
    </row>
    <row r="50" spans="1:6" s="3" customFormat="1" ht="16.5" customHeight="1" x14ac:dyDescent="0.2">
      <c r="A50" s="64" t="s">
        <v>44</v>
      </c>
      <c r="B50" s="64" t="s">
        <v>387</v>
      </c>
      <c r="C50" s="59">
        <f>SUM(C51:C53)</f>
        <v>35025.24</v>
      </c>
      <c r="D50" s="59">
        <f>SUM(D51:D53)</f>
        <v>35025.24</v>
      </c>
      <c r="E50" s="71"/>
    </row>
    <row r="51" spans="1:6" s="3" customFormat="1" ht="16.5" customHeight="1" x14ac:dyDescent="0.3">
      <c r="A51" s="73" t="s">
        <v>357</v>
      </c>
      <c r="B51" s="73" t="s">
        <v>360</v>
      </c>
      <c r="C51" s="409">
        <v>35025.24</v>
      </c>
      <c r="D51" s="410">
        <v>35025.24</v>
      </c>
      <c r="E51" s="71"/>
    </row>
    <row r="52" spans="1:6" s="3" customFormat="1" ht="16.5" customHeight="1" x14ac:dyDescent="0.2">
      <c r="A52" s="73" t="s">
        <v>358</v>
      </c>
      <c r="B52" s="73" t="s">
        <v>359</v>
      </c>
      <c r="C52" s="4"/>
      <c r="D52" s="191"/>
      <c r="E52" s="71"/>
    </row>
    <row r="53" spans="1:6" s="3" customFormat="1" ht="16.5" customHeight="1" x14ac:dyDescent="0.2">
      <c r="A53" s="73" t="s">
        <v>361</v>
      </c>
      <c r="B53" s="73" t="s">
        <v>362</v>
      </c>
      <c r="C53" s="4"/>
      <c r="D53" s="191"/>
      <c r="E53" s="71"/>
    </row>
    <row r="54" spans="1:6" s="3" customFormat="1" x14ac:dyDescent="0.2">
      <c r="A54" s="64" t="s">
        <v>45</v>
      </c>
      <c r="B54" s="64" t="s">
        <v>29</v>
      </c>
      <c r="C54" s="4"/>
      <c r="D54" s="191"/>
      <c r="E54" s="71"/>
    </row>
    <row r="55" spans="1:6" s="3" customFormat="1" ht="16.5" customHeight="1" x14ac:dyDescent="0.2">
      <c r="A55" s="64" t="s">
        <v>46</v>
      </c>
      <c r="B55" s="64" t="s">
        <v>6</v>
      </c>
      <c r="C55" s="27">
        <v>130</v>
      </c>
      <c r="D55" s="28">
        <v>130</v>
      </c>
      <c r="E55" s="192"/>
      <c r="F55" s="193"/>
    </row>
    <row r="56" spans="1:6" s="3" customFormat="1" ht="30" x14ac:dyDescent="0.2">
      <c r="A56" s="63">
        <v>1.3</v>
      </c>
      <c r="B56" s="63" t="s">
        <v>392</v>
      </c>
      <c r="C56" s="60">
        <f>SUM(C57:C58)</f>
        <v>0</v>
      </c>
      <c r="D56" s="60">
        <f>SUM(D57:D58)</f>
        <v>0</v>
      </c>
      <c r="E56" s="192"/>
      <c r="F56" s="193"/>
    </row>
    <row r="57" spans="1:6" s="3" customFormat="1" ht="30" x14ac:dyDescent="0.2">
      <c r="A57" s="64" t="s">
        <v>50</v>
      </c>
      <c r="B57" s="64" t="s">
        <v>48</v>
      </c>
      <c r="C57" s="4"/>
      <c r="D57" s="191"/>
      <c r="E57" s="192"/>
      <c r="F57" s="193"/>
    </row>
    <row r="58" spans="1:6" s="3" customFormat="1" ht="16.5" customHeight="1" x14ac:dyDescent="0.2">
      <c r="A58" s="64" t="s">
        <v>51</v>
      </c>
      <c r="B58" s="64" t="s">
        <v>47</v>
      </c>
      <c r="C58" s="4"/>
      <c r="D58" s="191"/>
      <c r="E58" s="192"/>
      <c r="F58" s="193"/>
    </row>
    <row r="59" spans="1:6" s="3" customFormat="1" x14ac:dyDescent="0.2">
      <c r="A59" s="63">
        <v>1.4</v>
      </c>
      <c r="B59" s="63" t="s">
        <v>394</v>
      </c>
      <c r="C59" s="4"/>
      <c r="D59" s="191"/>
      <c r="E59" s="192"/>
      <c r="F59" s="193"/>
    </row>
    <row r="60" spans="1:6" s="196" customFormat="1" x14ac:dyDescent="0.2">
      <c r="A60" s="63">
        <v>1.5</v>
      </c>
      <c r="B60" s="63" t="s">
        <v>7</v>
      </c>
      <c r="C60" s="194"/>
      <c r="D60" s="33"/>
      <c r="E60" s="195"/>
    </row>
    <row r="61" spans="1:6" s="196" customFormat="1" x14ac:dyDescent="0.3">
      <c r="A61" s="63">
        <v>1.6</v>
      </c>
      <c r="B61" s="38" t="s">
        <v>8</v>
      </c>
      <c r="C61" s="61">
        <f>SUM(C62:C66)</f>
        <v>12790.757397959294</v>
      </c>
      <c r="D61" s="62">
        <f>SUM(D62:D66)</f>
        <v>12790.757397959294</v>
      </c>
      <c r="E61" s="195"/>
    </row>
    <row r="62" spans="1:6" s="196" customFormat="1" x14ac:dyDescent="0.3">
      <c r="A62" s="64" t="s">
        <v>292</v>
      </c>
      <c r="B62" s="39" t="s">
        <v>52</v>
      </c>
      <c r="C62" s="396">
        <v>3932.5899999999992</v>
      </c>
      <c r="D62" s="408">
        <v>3932.5899999999992</v>
      </c>
      <c r="E62" s="195"/>
    </row>
    <row r="63" spans="1:6" s="196" customFormat="1" ht="30" x14ac:dyDescent="0.3">
      <c r="A63" s="64" t="s">
        <v>293</v>
      </c>
      <c r="B63" s="39" t="s">
        <v>54</v>
      </c>
      <c r="C63" s="408">
        <v>7922.1673979592952</v>
      </c>
      <c r="D63" s="408">
        <v>7922.1673979592952</v>
      </c>
      <c r="E63" s="195"/>
      <c r="F63" s="449"/>
    </row>
    <row r="64" spans="1:6" s="196" customFormat="1" x14ac:dyDescent="0.2">
      <c r="A64" s="64" t="s">
        <v>294</v>
      </c>
      <c r="B64" s="39" t="s">
        <v>53</v>
      </c>
      <c r="C64" s="33"/>
      <c r="D64" s="33"/>
      <c r="E64" s="195"/>
    </row>
    <row r="65" spans="1:5" s="196" customFormat="1" x14ac:dyDescent="0.3">
      <c r="A65" s="64" t="s">
        <v>295</v>
      </c>
      <c r="B65" s="39" t="s">
        <v>27</v>
      </c>
      <c r="C65" s="396">
        <v>936</v>
      </c>
      <c r="D65" s="408">
        <v>936</v>
      </c>
      <c r="E65" s="195"/>
    </row>
    <row r="66" spans="1:5" s="196" customFormat="1" x14ac:dyDescent="0.2">
      <c r="A66" s="64" t="s">
        <v>323</v>
      </c>
      <c r="B66" s="39" t="s">
        <v>324</v>
      </c>
      <c r="C66" s="194"/>
      <c r="D66" s="33"/>
      <c r="E66" s="195"/>
    </row>
    <row r="67" spans="1:5" x14ac:dyDescent="0.3">
      <c r="A67" s="189">
        <v>2</v>
      </c>
      <c r="B67" s="189" t="s">
        <v>388</v>
      </c>
      <c r="C67" s="198"/>
      <c r="D67" s="61">
        <f>SUM(D68:D74)</f>
        <v>40335.93</v>
      </c>
      <c r="E67" s="72"/>
    </row>
    <row r="68" spans="1:5" x14ac:dyDescent="0.3">
      <c r="A68" s="74">
        <v>2.1</v>
      </c>
      <c r="B68" s="199" t="s">
        <v>100</v>
      </c>
      <c r="C68" s="200"/>
      <c r="D68" s="22">
        <v>37557</v>
      </c>
      <c r="E68" s="72"/>
    </row>
    <row r="69" spans="1:5" x14ac:dyDescent="0.3">
      <c r="A69" s="74">
        <v>2.2000000000000002</v>
      </c>
      <c r="B69" s="199" t="s">
        <v>389</v>
      </c>
      <c r="C69" s="200"/>
      <c r="D69" s="22"/>
      <c r="E69" s="72"/>
    </row>
    <row r="70" spans="1:5" x14ac:dyDescent="0.3">
      <c r="A70" s="74">
        <v>2.2999999999999998</v>
      </c>
      <c r="B70" s="199" t="s">
        <v>104</v>
      </c>
      <c r="C70" s="200"/>
      <c r="D70" s="22"/>
      <c r="E70" s="72"/>
    </row>
    <row r="71" spans="1:5" x14ac:dyDescent="0.3">
      <c r="A71" s="74">
        <v>2.4</v>
      </c>
      <c r="B71" s="199" t="s">
        <v>103</v>
      </c>
      <c r="C71" s="200"/>
      <c r="D71" s="22"/>
      <c r="E71" s="72"/>
    </row>
    <row r="72" spans="1:5" x14ac:dyDescent="0.3">
      <c r="A72" s="74">
        <v>2.5</v>
      </c>
      <c r="B72" s="199" t="s">
        <v>390</v>
      </c>
      <c r="C72" s="200"/>
      <c r="D72" s="22">
        <v>2778.9300000000003</v>
      </c>
      <c r="E72" s="72"/>
    </row>
    <row r="73" spans="1:5" x14ac:dyDescent="0.3">
      <c r="A73" s="74">
        <v>2.6</v>
      </c>
      <c r="B73" s="199" t="s">
        <v>101</v>
      </c>
      <c r="C73" s="200"/>
      <c r="D73" s="22"/>
      <c r="E73" s="72"/>
    </row>
    <row r="74" spans="1:5" x14ac:dyDescent="0.3">
      <c r="A74" s="74">
        <v>2.7</v>
      </c>
      <c r="B74" s="199" t="s">
        <v>102</v>
      </c>
      <c r="C74" s="201"/>
      <c r="D74" s="22"/>
      <c r="E74" s="72"/>
    </row>
    <row r="75" spans="1:5" x14ac:dyDescent="0.3">
      <c r="A75" s="189">
        <v>3</v>
      </c>
      <c r="B75" s="189" t="s">
        <v>417</v>
      </c>
      <c r="C75" s="61"/>
      <c r="D75" s="22"/>
      <c r="E75" s="72"/>
    </row>
    <row r="76" spans="1:5" x14ac:dyDescent="0.3">
      <c r="A76" s="189">
        <v>4</v>
      </c>
      <c r="B76" s="189" t="s">
        <v>247</v>
      </c>
      <c r="C76" s="61"/>
      <c r="D76" s="61">
        <f>SUM(D77:D78)</f>
        <v>0</v>
      </c>
      <c r="E76" s="72"/>
    </row>
    <row r="77" spans="1:5" x14ac:dyDescent="0.3">
      <c r="A77" s="74">
        <v>4.0999999999999996</v>
      </c>
      <c r="B77" s="74" t="s">
        <v>248</v>
      </c>
      <c r="C77" s="200"/>
      <c r="D77" s="8"/>
      <c r="E77" s="72"/>
    </row>
    <row r="78" spans="1:5" x14ac:dyDescent="0.3">
      <c r="A78" s="74">
        <v>4.2</v>
      </c>
      <c r="B78" s="74" t="s">
        <v>249</v>
      </c>
      <c r="C78" s="201"/>
      <c r="D78" s="8"/>
      <c r="E78" s="72"/>
    </row>
    <row r="79" spans="1:5" x14ac:dyDescent="0.3">
      <c r="A79" s="189">
        <v>5</v>
      </c>
      <c r="B79" s="189" t="s">
        <v>274</v>
      </c>
      <c r="C79" s="216"/>
      <c r="D79" s="201"/>
      <c r="E79" s="72"/>
    </row>
    <row r="80" spans="1:5" x14ac:dyDescent="0.3">
      <c r="B80" s="37"/>
    </row>
    <row r="81" spans="1:9" x14ac:dyDescent="0.3">
      <c r="A81" s="489" t="s">
        <v>464</v>
      </c>
      <c r="B81" s="489"/>
      <c r="C81" s="489"/>
      <c r="D81" s="489"/>
      <c r="E81" s="5"/>
    </row>
    <row r="82" spans="1:9" x14ac:dyDescent="0.3">
      <c r="B82" s="37"/>
    </row>
    <row r="83" spans="1:9" s="23" customFormat="1" ht="12.75" x14ac:dyDescent="0.2"/>
    <row r="84" spans="1:9" x14ac:dyDescent="0.3">
      <c r="A84" s="49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4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46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ignoredErrors>
    <ignoredError sqref="C35:D3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I10" sqref="I10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50" t="s">
        <v>313</v>
      </c>
      <c r="B1" s="53"/>
      <c r="C1" s="486" t="s">
        <v>109</v>
      </c>
      <c r="D1" s="486"/>
      <c r="E1" s="67"/>
    </row>
    <row r="2" spans="1:5" s="6" customFormat="1" x14ac:dyDescent="0.3">
      <c r="A2" s="50" t="s">
        <v>314</v>
      </c>
      <c r="B2" s="53"/>
      <c r="C2" s="484" t="str">
        <f>'ფორმა N1'!L2</f>
        <v>01/01/2019-12/31/2019</v>
      </c>
      <c r="D2" s="484"/>
      <c r="E2" s="67"/>
    </row>
    <row r="3" spans="1:5" s="6" customFormat="1" x14ac:dyDescent="0.3">
      <c r="A3" s="52" t="s">
        <v>140</v>
      </c>
      <c r="B3" s="50"/>
      <c r="C3" s="124"/>
      <c r="D3" s="124"/>
      <c r="E3" s="67"/>
    </row>
    <row r="4" spans="1:5" s="6" customFormat="1" x14ac:dyDescent="0.3">
      <c r="A4" s="52"/>
      <c r="B4" s="52"/>
      <c r="C4" s="124"/>
      <c r="D4" s="124"/>
      <c r="E4" s="67"/>
    </row>
    <row r="5" spans="1:5" x14ac:dyDescent="0.3">
      <c r="A5" s="53" t="str">
        <f>'ფორმა N2'!A4</f>
        <v>ანგარიშვალდებული პირის დასახელება:</v>
      </c>
      <c r="B5" s="53"/>
      <c r="C5" s="52"/>
      <c r="D5" s="52"/>
      <c r="E5" s="68"/>
    </row>
    <row r="6" spans="1:5" x14ac:dyDescent="0.3">
      <c r="A6" s="381" t="str">
        <f>'ფორმა N1'!A5</f>
        <v>მპგ „საქართველოს ქრისტიან-კონსერვატიული პარტია“</v>
      </c>
      <c r="B6" s="56"/>
      <c r="C6" s="57"/>
      <c r="D6" s="57"/>
      <c r="E6" s="68"/>
    </row>
    <row r="7" spans="1:5" x14ac:dyDescent="0.3">
      <c r="A7" s="53"/>
      <c r="B7" s="53"/>
      <c r="C7" s="52"/>
      <c r="D7" s="52"/>
      <c r="E7" s="68"/>
    </row>
    <row r="8" spans="1:5" s="6" customFormat="1" x14ac:dyDescent="0.3">
      <c r="A8" s="123"/>
      <c r="B8" s="123"/>
      <c r="C8" s="54"/>
      <c r="D8" s="54"/>
      <c r="E8" s="67"/>
    </row>
    <row r="9" spans="1:5" s="6" customFormat="1" ht="30" x14ac:dyDescent="0.3">
      <c r="A9" s="65" t="s">
        <v>64</v>
      </c>
      <c r="B9" s="65" t="s">
        <v>319</v>
      </c>
      <c r="C9" s="55" t="s">
        <v>10</v>
      </c>
      <c r="D9" s="55" t="s">
        <v>9</v>
      </c>
      <c r="E9" s="67"/>
    </row>
    <row r="10" spans="1:5" s="9" customFormat="1" ht="18" x14ac:dyDescent="0.2">
      <c r="A10" s="74" t="s">
        <v>315</v>
      </c>
      <c r="B10" s="74"/>
      <c r="C10" s="4"/>
      <c r="D10" s="4"/>
      <c r="E10" s="69"/>
    </row>
    <row r="11" spans="1:5" s="10" customFormat="1" x14ac:dyDescent="0.2">
      <c r="A11" s="74" t="s">
        <v>316</v>
      </c>
      <c r="B11" s="74"/>
      <c r="C11" s="4"/>
      <c r="D11" s="4"/>
      <c r="E11" s="70"/>
    </row>
    <row r="12" spans="1:5" s="10" customFormat="1" x14ac:dyDescent="0.2">
      <c r="A12" s="63" t="s">
        <v>273</v>
      </c>
      <c r="B12" s="63"/>
      <c r="C12" s="4"/>
      <c r="D12" s="4"/>
      <c r="E12" s="70"/>
    </row>
    <row r="13" spans="1:5" s="10" customFormat="1" x14ac:dyDescent="0.2">
      <c r="A13" s="63" t="s">
        <v>273</v>
      </c>
      <c r="B13" s="63"/>
      <c r="C13" s="4"/>
      <c r="D13" s="4"/>
      <c r="E13" s="70"/>
    </row>
    <row r="14" spans="1:5" s="10" customFormat="1" x14ac:dyDescent="0.2">
      <c r="A14" s="63" t="s">
        <v>273</v>
      </c>
      <c r="B14" s="63"/>
      <c r="C14" s="4"/>
      <c r="D14" s="4"/>
      <c r="E14" s="70"/>
    </row>
    <row r="15" spans="1:5" s="10" customFormat="1" x14ac:dyDescent="0.2">
      <c r="A15" s="63" t="s">
        <v>273</v>
      </c>
      <c r="B15" s="63"/>
      <c r="C15" s="4"/>
      <c r="D15" s="4"/>
      <c r="E15" s="70"/>
    </row>
    <row r="16" spans="1:5" s="10" customFormat="1" x14ac:dyDescent="0.2">
      <c r="A16" s="63" t="s">
        <v>273</v>
      </c>
      <c r="B16" s="63"/>
      <c r="C16" s="4"/>
      <c r="D16" s="4"/>
      <c r="E16" s="70"/>
    </row>
    <row r="17" spans="1:5" s="10" customFormat="1" ht="17.25" customHeight="1" x14ac:dyDescent="0.2">
      <c r="A17" s="74" t="s">
        <v>317</v>
      </c>
      <c r="B17" s="63"/>
      <c r="C17" s="4"/>
      <c r="D17" s="4"/>
      <c r="E17" s="70"/>
    </row>
    <row r="18" spans="1:5" s="10" customFormat="1" ht="18" customHeight="1" x14ac:dyDescent="0.2">
      <c r="A18" s="74" t="s">
        <v>318</v>
      </c>
      <c r="B18" s="63"/>
      <c r="C18" s="4"/>
      <c r="D18" s="4"/>
      <c r="E18" s="70"/>
    </row>
    <row r="19" spans="1:5" s="10" customFormat="1" x14ac:dyDescent="0.2">
      <c r="A19" s="63" t="s">
        <v>273</v>
      </c>
      <c r="B19" s="63"/>
      <c r="C19" s="4"/>
      <c r="D19" s="4"/>
      <c r="E19" s="70"/>
    </row>
    <row r="20" spans="1:5" s="10" customFormat="1" x14ac:dyDescent="0.2">
      <c r="A20" s="63" t="s">
        <v>273</v>
      </c>
      <c r="B20" s="63"/>
      <c r="C20" s="4"/>
      <c r="D20" s="4"/>
      <c r="E20" s="70"/>
    </row>
    <row r="21" spans="1:5" s="10" customFormat="1" x14ac:dyDescent="0.2">
      <c r="A21" s="63" t="s">
        <v>273</v>
      </c>
      <c r="B21" s="63"/>
      <c r="C21" s="4"/>
      <c r="D21" s="4"/>
      <c r="E21" s="70"/>
    </row>
    <row r="22" spans="1:5" s="10" customFormat="1" x14ac:dyDescent="0.2">
      <c r="A22" s="63" t="s">
        <v>273</v>
      </c>
      <c r="B22" s="63"/>
      <c r="C22" s="4"/>
      <c r="D22" s="4"/>
      <c r="E22" s="70"/>
    </row>
    <row r="23" spans="1:5" s="10" customFormat="1" x14ac:dyDescent="0.2">
      <c r="A23" s="63" t="s">
        <v>273</v>
      </c>
      <c r="B23" s="63"/>
      <c r="C23" s="4"/>
      <c r="D23" s="4"/>
      <c r="E23" s="70"/>
    </row>
    <row r="24" spans="1:5" x14ac:dyDescent="0.3">
      <c r="A24" s="75"/>
      <c r="B24" s="75" t="s">
        <v>322</v>
      </c>
      <c r="C24" s="62">
        <f>SUM(C10:C23)</f>
        <v>0</v>
      </c>
      <c r="D24" s="62">
        <f>SUM(D10:D23)</f>
        <v>0</v>
      </c>
      <c r="E24" s="72"/>
    </row>
    <row r="25" spans="1:5" x14ac:dyDescent="0.3">
      <c r="A25" s="37"/>
      <c r="B25" s="37"/>
    </row>
    <row r="26" spans="1:5" x14ac:dyDescent="0.3">
      <c r="A26" s="210" t="s">
        <v>407</v>
      </c>
      <c r="E26" s="5"/>
    </row>
    <row r="27" spans="1:5" x14ac:dyDescent="0.3">
      <c r="A27" s="2" t="s">
        <v>408</v>
      </c>
    </row>
    <row r="28" spans="1:5" x14ac:dyDescent="0.3">
      <c r="A28" s="165" t="s">
        <v>409</v>
      </c>
    </row>
    <row r="29" spans="1:5" x14ac:dyDescent="0.3">
      <c r="A29" s="165"/>
    </row>
    <row r="30" spans="1:5" x14ac:dyDescent="0.3">
      <c r="A30" s="165" t="s">
        <v>337</v>
      </c>
    </row>
    <row r="31" spans="1:5" s="23" customFormat="1" ht="12.75" x14ac:dyDescent="0.2"/>
    <row r="32" spans="1:5" x14ac:dyDescent="0.3">
      <c r="A32" s="49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49"/>
      <c r="B35" s="49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46"/>
      <c r="B37" s="4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BreakPreview" topLeftCell="A23" zoomScale="80" zoomScaleNormal="100" zoomScaleSheetLayoutView="80" workbookViewId="0">
      <selection activeCell="E46" sqref="E46"/>
    </sheetView>
  </sheetViews>
  <sheetFormatPr defaultRowHeight="12.75" x14ac:dyDescent="0.2"/>
  <cols>
    <col min="1" max="1" width="5.42578125" style="149" customWidth="1"/>
    <col min="2" max="2" width="13.28515625" style="149" customWidth="1"/>
    <col min="3" max="3" width="23" style="149" customWidth="1"/>
    <col min="4" max="4" width="15.7109375" style="149" customWidth="1"/>
    <col min="5" max="5" width="46.85546875" style="149" customWidth="1"/>
    <col min="6" max="6" width="19.7109375" style="149" customWidth="1"/>
    <col min="7" max="7" width="16.7109375" style="149" customWidth="1"/>
    <col min="8" max="8" width="16.85546875" style="149" customWidth="1"/>
    <col min="9" max="9" width="22.85546875" style="149" customWidth="1"/>
    <col min="10" max="10" width="0" style="149" hidden="1" customWidth="1"/>
    <col min="11" max="16384" width="9.140625" style="149"/>
  </cols>
  <sheetData>
    <row r="1" spans="1:10" ht="15" x14ac:dyDescent="0.3">
      <c r="A1" s="50" t="s">
        <v>391</v>
      </c>
      <c r="B1" s="50"/>
      <c r="C1" s="53"/>
      <c r="D1" s="53"/>
      <c r="E1" s="53"/>
      <c r="F1" s="53"/>
      <c r="G1" s="177"/>
      <c r="H1" s="177"/>
      <c r="I1" s="486" t="s">
        <v>109</v>
      </c>
      <c r="J1" s="486"/>
    </row>
    <row r="2" spans="1:10" ht="15" x14ac:dyDescent="0.3">
      <c r="A2" s="52" t="s">
        <v>140</v>
      </c>
      <c r="B2" s="50"/>
      <c r="C2" s="53"/>
      <c r="D2" s="53"/>
      <c r="E2" s="53"/>
      <c r="F2" s="53"/>
      <c r="G2" s="177"/>
      <c r="H2" s="177"/>
      <c r="I2" s="484" t="str">
        <f>'ფორმა N1'!L2</f>
        <v>01/01/2019-12/31/2019</v>
      </c>
      <c r="J2" s="484"/>
    </row>
    <row r="3" spans="1:10" ht="15" x14ac:dyDescent="0.3">
      <c r="A3" s="52"/>
      <c r="B3" s="52"/>
      <c r="C3" s="50"/>
      <c r="D3" s="50"/>
      <c r="E3" s="50"/>
      <c r="F3" s="50"/>
      <c r="G3" s="126"/>
      <c r="H3" s="126"/>
      <c r="I3" s="177"/>
    </row>
    <row r="4" spans="1:10" ht="15" x14ac:dyDescent="0.3">
      <c r="A4" s="53" t="str">
        <f>'ფორმა N2'!A4</f>
        <v>ანგარიშვალდებული პირის დასახელება:</v>
      </c>
      <c r="B4" s="53"/>
      <c r="C4" s="53"/>
      <c r="D4" s="53"/>
      <c r="E4" s="53"/>
      <c r="F4" s="53"/>
      <c r="G4" s="52"/>
      <c r="H4" s="52"/>
      <c r="I4" s="52"/>
    </row>
    <row r="5" spans="1:10" ht="15" x14ac:dyDescent="0.3">
      <c r="A5" s="172" t="str">
        <f>'ფორმა N1'!A5</f>
        <v>მპგ „საქართველოს ქრისტიან-კონსერვატიული პარტია“</v>
      </c>
      <c r="B5" s="56"/>
      <c r="C5" s="56"/>
      <c r="D5" s="56"/>
      <c r="E5" s="56"/>
      <c r="F5" s="56"/>
      <c r="G5" s="57"/>
      <c r="H5" s="57"/>
      <c r="I5" s="57"/>
    </row>
    <row r="6" spans="1:10" ht="15" x14ac:dyDescent="0.3">
      <c r="A6" s="53"/>
      <c r="B6" s="53"/>
      <c r="C6" s="53"/>
      <c r="D6" s="53"/>
      <c r="E6" s="53"/>
      <c r="F6" s="53"/>
      <c r="G6" s="52"/>
      <c r="H6" s="52"/>
      <c r="I6" s="52"/>
    </row>
    <row r="7" spans="1:10" ht="15" x14ac:dyDescent="0.2">
      <c r="A7" s="125"/>
      <c r="B7" s="125"/>
      <c r="C7" s="125"/>
      <c r="D7" s="171"/>
      <c r="E7" s="125"/>
      <c r="F7" s="125"/>
      <c r="G7" s="54"/>
      <c r="H7" s="54"/>
      <c r="I7" s="54"/>
    </row>
    <row r="8" spans="1:10" ht="75" x14ac:dyDescent="0.2">
      <c r="A8" s="66" t="s">
        <v>64</v>
      </c>
      <c r="B8" s="66" t="s">
        <v>326</v>
      </c>
      <c r="C8" s="66" t="s">
        <v>327</v>
      </c>
      <c r="D8" s="66" t="s">
        <v>227</v>
      </c>
      <c r="E8" s="66" t="s">
        <v>331</v>
      </c>
      <c r="F8" s="66" t="s">
        <v>335</v>
      </c>
      <c r="G8" s="55" t="s">
        <v>10</v>
      </c>
      <c r="H8" s="55" t="s">
        <v>9</v>
      </c>
      <c r="I8" s="55" t="s">
        <v>376</v>
      </c>
      <c r="J8" s="180" t="s">
        <v>334</v>
      </c>
    </row>
    <row r="9" spans="1:10" ht="15" x14ac:dyDescent="0.2">
      <c r="A9" s="74">
        <v>1</v>
      </c>
      <c r="B9" s="63" t="s">
        <v>568</v>
      </c>
      <c r="C9" s="63" t="s">
        <v>569</v>
      </c>
      <c r="D9" s="74" t="s">
        <v>570</v>
      </c>
      <c r="E9" s="74" t="s">
        <v>567</v>
      </c>
      <c r="F9" s="74" t="s">
        <v>334</v>
      </c>
      <c r="G9" s="4">
        <v>3750</v>
      </c>
      <c r="H9" s="4">
        <v>3750</v>
      </c>
      <c r="I9" s="4">
        <v>750</v>
      </c>
      <c r="J9" s="180" t="s">
        <v>0</v>
      </c>
    </row>
    <row r="10" spans="1:10" ht="15" x14ac:dyDescent="0.2">
      <c r="A10" s="74">
        <v>2</v>
      </c>
      <c r="B10" s="63" t="s">
        <v>564</v>
      </c>
      <c r="C10" s="63" t="s">
        <v>565</v>
      </c>
      <c r="D10" s="74" t="s">
        <v>566</v>
      </c>
      <c r="E10" s="74" t="s">
        <v>567</v>
      </c>
      <c r="F10" s="74" t="s">
        <v>334</v>
      </c>
      <c r="G10" s="4">
        <v>3750</v>
      </c>
      <c r="H10" s="4">
        <v>3750</v>
      </c>
      <c r="I10" s="4">
        <v>750</v>
      </c>
      <c r="J10" s="180"/>
    </row>
    <row r="11" spans="1:10" ht="30" x14ac:dyDescent="0.2">
      <c r="A11" s="74">
        <v>3</v>
      </c>
      <c r="B11" s="63" t="s">
        <v>560</v>
      </c>
      <c r="C11" s="63" t="s">
        <v>561</v>
      </c>
      <c r="D11" s="74" t="s">
        <v>562</v>
      </c>
      <c r="E11" s="74" t="s">
        <v>563</v>
      </c>
      <c r="F11" s="74" t="s">
        <v>334</v>
      </c>
      <c r="G11" s="4">
        <v>7823.4</v>
      </c>
      <c r="H11" s="4">
        <v>7823.4</v>
      </c>
      <c r="I11" s="4">
        <v>1503.3200000000002</v>
      </c>
      <c r="J11" s="180"/>
    </row>
    <row r="12" spans="1:10" ht="15" x14ac:dyDescent="0.2">
      <c r="A12" s="74">
        <v>4</v>
      </c>
      <c r="B12" s="63" t="s">
        <v>556</v>
      </c>
      <c r="C12" s="63" t="s">
        <v>557</v>
      </c>
      <c r="D12" s="74" t="s">
        <v>558</v>
      </c>
      <c r="E12" s="74" t="s">
        <v>559</v>
      </c>
      <c r="F12" s="74" t="s">
        <v>334</v>
      </c>
      <c r="G12" s="4">
        <v>8925</v>
      </c>
      <c r="H12" s="4">
        <v>8925</v>
      </c>
      <c r="I12" s="4">
        <v>1715</v>
      </c>
      <c r="J12" s="180"/>
    </row>
    <row r="13" spans="1:10" ht="15" x14ac:dyDescent="0.2">
      <c r="A13" s="74">
        <v>5</v>
      </c>
      <c r="B13" s="63" t="s">
        <v>552</v>
      </c>
      <c r="C13" s="63" t="s">
        <v>553</v>
      </c>
      <c r="D13" s="74" t="s">
        <v>554</v>
      </c>
      <c r="E13" s="74" t="s">
        <v>555</v>
      </c>
      <c r="F13" s="74" t="s">
        <v>334</v>
      </c>
      <c r="G13" s="4">
        <v>11657.142857142857</v>
      </c>
      <c r="H13" s="4">
        <v>11657.142857142857</v>
      </c>
      <c r="I13" s="4">
        <v>2240</v>
      </c>
      <c r="J13" s="180"/>
    </row>
    <row r="14" spans="1:10" ht="15" x14ac:dyDescent="0.2">
      <c r="A14" s="74">
        <v>6</v>
      </c>
      <c r="B14" s="63" t="s">
        <v>548</v>
      </c>
      <c r="C14" s="63" t="s">
        <v>549</v>
      </c>
      <c r="D14" s="74" t="s">
        <v>550</v>
      </c>
      <c r="E14" s="74" t="s">
        <v>551</v>
      </c>
      <c r="F14" s="74" t="s">
        <v>334</v>
      </c>
      <c r="G14" s="4">
        <v>6244.8979591836724</v>
      </c>
      <c r="H14" s="4">
        <v>6244.8979591836724</v>
      </c>
      <c r="I14" s="4">
        <v>1200</v>
      </c>
      <c r="J14" s="180"/>
    </row>
    <row r="15" spans="1:10" ht="15" x14ac:dyDescent="0.2">
      <c r="A15" s="74">
        <v>7</v>
      </c>
      <c r="B15" s="63" t="s">
        <v>531</v>
      </c>
      <c r="C15" s="63" t="s">
        <v>546</v>
      </c>
      <c r="D15" s="74" t="s">
        <v>547</v>
      </c>
      <c r="E15" s="74" t="s">
        <v>545</v>
      </c>
      <c r="F15" s="74" t="s">
        <v>334</v>
      </c>
      <c r="G15" s="4">
        <v>11862.95969387755</v>
      </c>
      <c r="H15" s="4">
        <v>11862.95969387755</v>
      </c>
      <c r="I15" s="4">
        <v>2335.2449999999999</v>
      </c>
      <c r="J15" s="180"/>
    </row>
    <row r="16" spans="1:10" ht="15" x14ac:dyDescent="0.2">
      <c r="A16" s="74">
        <v>8</v>
      </c>
      <c r="B16" s="63" t="s">
        <v>542</v>
      </c>
      <c r="C16" s="63" t="s">
        <v>543</v>
      </c>
      <c r="D16" s="74" t="s">
        <v>544</v>
      </c>
      <c r="E16" s="74" t="s">
        <v>545</v>
      </c>
      <c r="F16" s="74" t="s">
        <v>334</v>
      </c>
      <c r="G16" s="4">
        <v>10200</v>
      </c>
      <c r="H16" s="4">
        <v>10200</v>
      </c>
      <c r="I16" s="4">
        <v>1960</v>
      </c>
      <c r="J16" s="180"/>
    </row>
    <row r="17" spans="1:10" ht="15" x14ac:dyDescent="0.2">
      <c r="A17" s="74">
        <v>9</v>
      </c>
      <c r="B17" s="63" t="s">
        <v>538</v>
      </c>
      <c r="C17" s="63" t="s">
        <v>539</v>
      </c>
      <c r="D17" s="74" t="s">
        <v>540</v>
      </c>
      <c r="E17" s="74" t="s">
        <v>541</v>
      </c>
      <c r="F17" s="74" t="s">
        <v>334</v>
      </c>
      <c r="G17" s="4">
        <v>8925</v>
      </c>
      <c r="H17" s="4">
        <v>8925</v>
      </c>
      <c r="I17" s="4">
        <v>1715</v>
      </c>
      <c r="J17" s="180"/>
    </row>
    <row r="18" spans="1:10" ht="15" x14ac:dyDescent="0.2">
      <c r="A18" s="74">
        <v>10</v>
      </c>
      <c r="B18" s="63" t="s">
        <v>534</v>
      </c>
      <c r="C18" s="63" t="s">
        <v>535</v>
      </c>
      <c r="D18" s="74" t="s">
        <v>536</v>
      </c>
      <c r="E18" s="74" t="s">
        <v>537</v>
      </c>
      <c r="F18" s="74" t="s">
        <v>334</v>
      </c>
      <c r="G18" s="4">
        <v>6350.8125</v>
      </c>
      <c r="H18" s="4">
        <v>6350.8125</v>
      </c>
      <c r="I18" s="4">
        <v>1255.1624999999999</v>
      </c>
      <c r="J18" s="180"/>
    </row>
    <row r="19" spans="1:10" ht="15" x14ac:dyDescent="0.2">
      <c r="A19" s="74">
        <v>11</v>
      </c>
      <c r="B19" s="63" t="s">
        <v>531</v>
      </c>
      <c r="C19" s="63" t="s">
        <v>532</v>
      </c>
      <c r="D19" s="74" t="s">
        <v>533</v>
      </c>
      <c r="E19" s="74" t="s">
        <v>527</v>
      </c>
      <c r="F19" s="74" t="s">
        <v>334</v>
      </c>
      <c r="G19" s="4">
        <v>25351.4</v>
      </c>
      <c r="H19" s="4">
        <v>25351.4</v>
      </c>
      <c r="I19" s="4">
        <v>5010.28</v>
      </c>
      <c r="J19" s="180"/>
    </row>
    <row r="20" spans="1:10" ht="30" x14ac:dyDescent="0.2">
      <c r="A20" s="74">
        <v>12</v>
      </c>
      <c r="B20" s="63" t="s">
        <v>528</v>
      </c>
      <c r="C20" s="63" t="s">
        <v>529</v>
      </c>
      <c r="D20" s="74" t="s">
        <v>530</v>
      </c>
      <c r="E20" s="74" t="s">
        <v>527</v>
      </c>
      <c r="F20" s="74" t="s">
        <v>334</v>
      </c>
      <c r="G20" s="4">
        <v>12675.7</v>
      </c>
      <c r="H20" s="4">
        <v>12675.7</v>
      </c>
      <c r="I20" s="4">
        <v>2505.14</v>
      </c>
      <c r="J20" s="180"/>
    </row>
    <row r="21" spans="1:10" ht="15" x14ac:dyDescent="0.2">
      <c r="A21" s="74">
        <v>13</v>
      </c>
      <c r="B21" s="63" t="s">
        <v>524</v>
      </c>
      <c r="C21" s="63" t="s">
        <v>525</v>
      </c>
      <c r="D21" s="74" t="s">
        <v>526</v>
      </c>
      <c r="E21" s="74" t="s">
        <v>527</v>
      </c>
      <c r="F21" s="74" t="s">
        <v>334</v>
      </c>
      <c r="G21" s="4">
        <v>12750</v>
      </c>
      <c r="H21" s="4">
        <v>12750</v>
      </c>
      <c r="I21" s="4">
        <v>2450</v>
      </c>
      <c r="J21" s="180"/>
    </row>
    <row r="22" spans="1:10" ht="30" x14ac:dyDescent="0.2">
      <c r="A22" s="74">
        <v>14</v>
      </c>
      <c r="B22" s="63" t="s">
        <v>520</v>
      </c>
      <c r="C22" s="63" t="s">
        <v>521</v>
      </c>
      <c r="D22" s="74" t="s">
        <v>522</v>
      </c>
      <c r="E22" s="74" t="s">
        <v>523</v>
      </c>
      <c r="F22" s="74" t="s">
        <v>334</v>
      </c>
      <c r="G22" s="4">
        <v>12675.7</v>
      </c>
      <c r="H22" s="4">
        <v>12675.7</v>
      </c>
      <c r="I22" s="4">
        <v>2505.14</v>
      </c>
      <c r="J22" s="180"/>
    </row>
    <row r="23" spans="1:10" ht="15" x14ac:dyDescent="0.2">
      <c r="A23" s="74">
        <v>15</v>
      </c>
      <c r="B23" s="63" t="s">
        <v>516</v>
      </c>
      <c r="C23" s="63" t="s">
        <v>517</v>
      </c>
      <c r="D23" s="74" t="s">
        <v>518</v>
      </c>
      <c r="E23" s="74" t="s">
        <v>519</v>
      </c>
      <c r="F23" s="74" t="s">
        <v>334</v>
      </c>
      <c r="G23" s="4">
        <v>50741.25</v>
      </c>
      <c r="H23" s="4">
        <v>50741.25</v>
      </c>
      <c r="I23" s="4">
        <v>10028.25</v>
      </c>
      <c r="J23" s="180"/>
    </row>
    <row r="24" spans="1:10" ht="30" x14ac:dyDescent="0.2">
      <c r="A24" s="74">
        <v>16</v>
      </c>
      <c r="B24" s="63" t="s">
        <v>560</v>
      </c>
      <c r="C24" s="63" t="s">
        <v>561</v>
      </c>
      <c r="D24" s="74" t="s">
        <v>562</v>
      </c>
      <c r="E24" s="74" t="s">
        <v>563</v>
      </c>
      <c r="F24" s="74" t="s">
        <v>0</v>
      </c>
      <c r="G24" s="4">
        <v>765</v>
      </c>
      <c r="H24" s="4">
        <v>765</v>
      </c>
      <c r="I24" s="4">
        <v>147</v>
      </c>
      <c r="J24" s="180"/>
    </row>
    <row r="25" spans="1:10" ht="15" x14ac:dyDescent="0.2">
      <c r="A25" s="74">
        <v>17</v>
      </c>
      <c r="B25" s="63" t="s">
        <v>531</v>
      </c>
      <c r="C25" s="63" t="s">
        <v>546</v>
      </c>
      <c r="D25" s="74" t="s">
        <v>547</v>
      </c>
      <c r="E25" s="74" t="s">
        <v>545</v>
      </c>
      <c r="F25" s="74" t="s">
        <v>0</v>
      </c>
      <c r="G25" s="4">
        <v>1020</v>
      </c>
      <c r="H25" s="4">
        <v>1020</v>
      </c>
      <c r="I25" s="4">
        <v>196</v>
      </c>
      <c r="J25" s="180"/>
    </row>
    <row r="26" spans="1:10" ht="15" x14ac:dyDescent="0.2">
      <c r="A26" s="74">
        <v>18</v>
      </c>
      <c r="B26" s="63" t="s">
        <v>538</v>
      </c>
      <c r="C26" s="63" t="s">
        <v>539</v>
      </c>
      <c r="D26" s="74" t="s">
        <v>540</v>
      </c>
      <c r="E26" s="74" t="s">
        <v>541</v>
      </c>
      <c r="F26" s="74" t="s">
        <v>0</v>
      </c>
      <c r="G26" s="4">
        <v>3163.0147959183673</v>
      </c>
      <c r="H26" s="4">
        <v>3163.0147959183673</v>
      </c>
      <c r="I26" s="4">
        <v>607.79499999999996</v>
      </c>
      <c r="J26" s="180"/>
    </row>
    <row r="27" spans="1:10" ht="15" x14ac:dyDescent="0.2">
      <c r="A27" s="74">
        <v>19</v>
      </c>
      <c r="B27" s="63" t="s">
        <v>646</v>
      </c>
      <c r="C27" s="63" t="s">
        <v>1500</v>
      </c>
      <c r="D27" s="74" t="s">
        <v>1501</v>
      </c>
      <c r="E27" s="74" t="s">
        <v>579</v>
      </c>
      <c r="F27" s="74" t="s">
        <v>334</v>
      </c>
      <c r="G27" s="4">
        <v>204</v>
      </c>
      <c r="H27" s="4">
        <v>204</v>
      </c>
      <c r="I27" s="4">
        <v>39.200000000000003</v>
      </c>
      <c r="J27" s="180"/>
    </row>
    <row r="28" spans="1:10" ht="15" x14ac:dyDescent="0.2">
      <c r="A28" s="74">
        <v>20</v>
      </c>
      <c r="B28" s="63" t="s">
        <v>531</v>
      </c>
      <c r="C28" s="63" t="s">
        <v>1502</v>
      </c>
      <c r="D28" s="74" t="s">
        <v>1503</v>
      </c>
      <c r="E28" s="74" t="s">
        <v>579</v>
      </c>
      <c r="F28" s="74" t="s">
        <v>334</v>
      </c>
      <c r="G28" s="4">
        <v>102</v>
      </c>
      <c r="H28" s="4">
        <v>102</v>
      </c>
      <c r="I28" s="4">
        <v>19.600000000000001</v>
      </c>
      <c r="J28" s="180"/>
    </row>
    <row r="29" spans="1:10" ht="15" x14ac:dyDescent="0.2">
      <c r="A29" s="74">
        <v>21</v>
      </c>
      <c r="B29" s="63" t="s">
        <v>1025</v>
      </c>
      <c r="C29" s="63" t="s">
        <v>1504</v>
      </c>
      <c r="D29" s="74" t="s">
        <v>1505</v>
      </c>
      <c r="E29" s="74" t="s">
        <v>579</v>
      </c>
      <c r="F29" s="74" t="s">
        <v>334</v>
      </c>
      <c r="G29" s="4">
        <v>100</v>
      </c>
      <c r="H29" s="4">
        <v>100</v>
      </c>
      <c r="I29" s="4">
        <v>20</v>
      </c>
      <c r="J29" s="180"/>
    </row>
    <row r="30" spans="1:10" ht="15" x14ac:dyDescent="0.2">
      <c r="A30" s="74">
        <v>22</v>
      </c>
      <c r="B30" s="63" t="s">
        <v>1506</v>
      </c>
      <c r="C30" s="63" t="s">
        <v>1507</v>
      </c>
      <c r="D30" s="74" t="s">
        <v>1508</v>
      </c>
      <c r="E30" s="74" t="s">
        <v>579</v>
      </c>
      <c r="F30" s="74" t="s">
        <v>334</v>
      </c>
      <c r="G30" s="4">
        <v>100</v>
      </c>
      <c r="H30" s="4">
        <v>100</v>
      </c>
      <c r="I30" s="4">
        <v>20</v>
      </c>
      <c r="J30" s="180"/>
    </row>
    <row r="31" spans="1:10" ht="15" x14ac:dyDescent="0.2">
      <c r="A31" s="74">
        <v>23</v>
      </c>
      <c r="B31" s="63" t="s">
        <v>531</v>
      </c>
      <c r="C31" s="63" t="s">
        <v>532</v>
      </c>
      <c r="D31" s="74" t="s">
        <v>533</v>
      </c>
      <c r="E31" s="74" t="s">
        <v>527</v>
      </c>
      <c r="F31" s="74" t="s">
        <v>0</v>
      </c>
      <c r="G31" s="4">
        <v>5000</v>
      </c>
      <c r="H31" s="4">
        <v>5000</v>
      </c>
      <c r="I31" s="4">
        <v>1000</v>
      </c>
      <c r="J31" s="180"/>
    </row>
    <row r="32" spans="1:10" ht="15" x14ac:dyDescent="0.2">
      <c r="A32" s="74">
        <v>24</v>
      </c>
      <c r="B32" s="63" t="s">
        <v>703</v>
      </c>
      <c r="C32" s="63" t="s">
        <v>1509</v>
      </c>
      <c r="D32" s="74" t="s">
        <v>1510</v>
      </c>
      <c r="E32" s="74" t="s">
        <v>555</v>
      </c>
      <c r="F32" s="74" t="s">
        <v>334</v>
      </c>
      <c r="G32" s="4">
        <v>5355</v>
      </c>
      <c r="H32" s="4">
        <v>5355</v>
      </c>
      <c r="I32" s="4">
        <v>1029</v>
      </c>
      <c r="J32" s="180"/>
    </row>
    <row r="33" spans="1:10" ht="15" x14ac:dyDescent="0.2">
      <c r="A33" s="74">
        <v>25</v>
      </c>
      <c r="B33" s="63" t="s">
        <v>925</v>
      </c>
      <c r="C33" s="63" t="s">
        <v>1511</v>
      </c>
      <c r="D33" s="74" t="s">
        <v>1512</v>
      </c>
      <c r="E33" s="74" t="s">
        <v>559</v>
      </c>
      <c r="F33" s="74" t="s">
        <v>334</v>
      </c>
      <c r="G33" s="4">
        <v>3825</v>
      </c>
      <c r="H33" s="4">
        <v>3825</v>
      </c>
      <c r="I33" s="4">
        <v>735</v>
      </c>
      <c r="J33" s="180"/>
    </row>
    <row r="34" spans="1:10" ht="15" x14ac:dyDescent="0.2">
      <c r="A34" s="74">
        <v>26</v>
      </c>
      <c r="B34" s="63" t="s">
        <v>583</v>
      </c>
      <c r="C34" s="63" t="s">
        <v>1513</v>
      </c>
      <c r="D34" s="74" t="s">
        <v>1514</v>
      </c>
      <c r="E34" s="74" t="s">
        <v>541</v>
      </c>
      <c r="F34" s="74" t="s">
        <v>334</v>
      </c>
      <c r="G34" s="4">
        <v>2983.5</v>
      </c>
      <c r="H34" s="4">
        <v>2983.5</v>
      </c>
      <c r="I34" s="4">
        <v>573.29999999999995</v>
      </c>
      <c r="J34" s="180"/>
    </row>
    <row r="35" spans="1:10" ht="15" x14ac:dyDescent="0.2">
      <c r="A35" s="74">
        <v>27</v>
      </c>
      <c r="B35" s="63" t="s">
        <v>1515</v>
      </c>
      <c r="C35" s="63" t="s">
        <v>1516</v>
      </c>
      <c r="D35" s="74" t="s">
        <v>1517</v>
      </c>
      <c r="E35" s="74" t="s">
        <v>1518</v>
      </c>
      <c r="F35" s="74" t="s">
        <v>334</v>
      </c>
      <c r="G35" s="4">
        <v>5508</v>
      </c>
      <c r="H35" s="4">
        <v>5508</v>
      </c>
      <c r="I35" s="4">
        <v>1058.4000000000001</v>
      </c>
      <c r="J35" s="180"/>
    </row>
    <row r="36" spans="1:10" ht="15" x14ac:dyDescent="0.2">
      <c r="A36" s="74">
        <v>28</v>
      </c>
      <c r="B36" s="63" t="s">
        <v>524</v>
      </c>
      <c r="C36" s="63" t="s">
        <v>525</v>
      </c>
      <c r="D36" s="74" t="s">
        <v>526</v>
      </c>
      <c r="E36" s="74" t="s">
        <v>527</v>
      </c>
      <c r="F36" s="74" t="s">
        <v>0</v>
      </c>
      <c r="G36" s="4">
        <v>2580.6</v>
      </c>
      <c r="H36" s="4">
        <v>2580.6</v>
      </c>
      <c r="I36" s="4">
        <v>495.88</v>
      </c>
      <c r="J36" s="180"/>
    </row>
    <row r="37" spans="1:10" ht="15" x14ac:dyDescent="0.2">
      <c r="A37" s="74">
        <v>29</v>
      </c>
      <c r="B37" s="63" t="s">
        <v>516</v>
      </c>
      <c r="C37" s="63" t="s">
        <v>517</v>
      </c>
      <c r="D37" s="74" t="s">
        <v>518</v>
      </c>
      <c r="E37" s="74" t="s">
        <v>519</v>
      </c>
      <c r="F37" s="74" t="s">
        <v>571</v>
      </c>
      <c r="G37" s="4">
        <v>2500</v>
      </c>
      <c r="H37" s="4">
        <v>2500</v>
      </c>
      <c r="I37" s="4">
        <v>500</v>
      </c>
      <c r="J37" s="180"/>
    </row>
    <row r="38" spans="1:10" ht="15" x14ac:dyDescent="0.2">
      <c r="A38" s="74">
        <v>30</v>
      </c>
      <c r="B38" s="63" t="s">
        <v>1166</v>
      </c>
      <c r="C38" s="63" t="s">
        <v>1519</v>
      </c>
      <c r="D38" s="74" t="s">
        <v>1520</v>
      </c>
      <c r="E38" s="74" t="s">
        <v>1518</v>
      </c>
      <c r="F38" s="74" t="s">
        <v>334</v>
      </c>
      <c r="G38" s="4">
        <v>6375</v>
      </c>
      <c r="H38" s="4">
        <v>6375</v>
      </c>
      <c r="I38" s="4">
        <v>1225</v>
      </c>
      <c r="J38" s="180"/>
    </row>
    <row r="39" spans="1:10" ht="30" x14ac:dyDescent="0.2">
      <c r="A39" s="74">
        <v>31</v>
      </c>
      <c r="B39" s="63" t="s">
        <v>528</v>
      </c>
      <c r="C39" s="63" t="s">
        <v>529</v>
      </c>
      <c r="D39" s="74" t="s">
        <v>530</v>
      </c>
      <c r="E39" s="74" t="s">
        <v>527</v>
      </c>
      <c r="F39" s="74" t="s">
        <v>0</v>
      </c>
      <c r="G39" s="4">
        <v>2500</v>
      </c>
      <c r="H39" s="4">
        <v>2500</v>
      </c>
      <c r="I39" s="4">
        <v>500</v>
      </c>
      <c r="J39" s="180"/>
    </row>
    <row r="40" spans="1:10" ht="15" x14ac:dyDescent="0.2">
      <c r="A40" s="74">
        <v>32</v>
      </c>
      <c r="B40" s="63" t="s">
        <v>542</v>
      </c>
      <c r="C40" s="63" t="s">
        <v>543</v>
      </c>
      <c r="D40" s="74" t="s">
        <v>544</v>
      </c>
      <c r="E40" s="74" t="s">
        <v>545</v>
      </c>
      <c r="F40" s="74" t="s">
        <v>0</v>
      </c>
      <c r="G40" s="4">
        <v>968.99999999999989</v>
      </c>
      <c r="H40" s="4">
        <v>968.99999999999989</v>
      </c>
      <c r="I40" s="4">
        <v>186.2</v>
      </c>
      <c r="J40" s="180"/>
    </row>
    <row r="41" spans="1:10" ht="30" x14ac:dyDescent="0.2">
      <c r="A41" s="74">
        <v>33</v>
      </c>
      <c r="B41" s="63" t="s">
        <v>520</v>
      </c>
      <c r="C41" s="63" t="s">
        <v>521</v>
      </c>
      <c r="D41" s="74" t="s">
        <v>522</v>
      </c>
      <c r="E41" s="74" t="s">
        <v>523</v>
      </c>
      <c r="F41" s="74" t="s">
        <v>0</v>
      </c>
      <c r="G41" s="4">
        <v>2500</v>
      </c>
      <c r="H41" s="4">
        <v>2500</v>
      </c>
      <c r="I41" s="4">
        <v>500</v>
      </c>
      <c r="J41" s="180"/>
    </row>
    <row r="42" spans="1:10" ht="15" x14ac:dyDescent="0.2">
      <c r="A42" s="74">
        <v>34</v>
      </c>
      <c r="B42" s="63" t="s">
        <v>516</v>
      </c>
      <c r="C42" s="63" t="s">
        <v>517</v>
      </c>
      <c r="D42" s="74" t="s">
        <v>518</v>
      </c>
      <c r="E42" s="74" t="s">
        <v>519</v>
      </c>
      <c r="F42" s="74" t="s">
        <v>0</v>
      </c>
      <c r="G42" s="4">
        <v>10000</v>
      </c>
      <c r="H42" s="4">
        <v>10000</v>
      </c>
      <c r="I42" s="4">
        <v>2000</v>
      </c>
      <c r="J42" s="180"/>
    </row>
    <row r="43" spans="1:10" ht="15" x14ac:dyDescent="0.2">
      <c r="A43" s="74">
        <v>35</v>
      </c>
      <c r="B43" s="63" t="s">
        <v>1515</v>
      </c>
      <c r="C43" s="63" t="s">
        <v>1516</v>
      </c>
      <c r="D43" s="74" t="s">
        <v>1517</v>
      </c>
      <c r="E43" s="74" t="s">
        <v>1518</v>
      </c>
      <c r="F43" s="74" t="s">
        <v>0</v>
      </c>
      <c r="G43" s="4">
        <v>652.79999999999995</v>
      </c>
      <c r="H43" s="4">
        <v>652.79999999999995</v>
      </c>
      <c r="I43" s="4">
        <v>125.44000000000001</v>
      </c>
    </row>
    <row r="44" spans="1:10" ht="15" x14ac:dyDescent="0.2">
      <c r="A44" s="74">
        <v>36</v>
      </c>
      <c r="B44" s="63" t="s">
        <v>583</v>
      </c>
      <c r="C44" s="63" t="s">
        <v>1513</v>
      </c>
      <c r="D44" s="63" t="s">
        <v>1514</v>
      </c>
      <c r="E44" s="74" t="s">
        <v>541</v>
      </c>
      <c r="F44" s="74" t="s">
        <v>0</v>
      </c>
      <c r="G44" s="4">
        <v>1714.6147959183675</v>
      </c>
      <c r="H44" s="4">
        <v>1714.6147959183675</v>
      </c>
      <c r="I44" s="4">
        <v>329.47500000000002</v>
      </c>
    </row>
    <row r="45" spans="1:10" ht="15" x14ac:dyDescent="0.2">
      <c r="A45" s="74">
        <v>37</v>
      </c>
      <c r="B45" s="63" t="s">
        <v>534</v>
      </c>
      <c r="C45" s="63" t="s">
        <v>535</v>
      </c>
      <c r="D45" s="63" t="s">
        <v>536</v>
      </c>
      <c r="E45" s="74" t="s">
        <v>537</v>
      </c>
      <c r="F45" s="74" t="s">
        <v>0</v>
      </c>
      <c r="G45" s="4">
        <v>1250</v>
      </c>
      <c r="H45" s="4">
        <v>1250</v>
      </c>
      <c r="I45" s="4">
        <v>250</v>
      </c>
    </row>
    <row r="46" spans="1:10" ht="15" x14ac:dyDescent="0.2">
      <c r="A46" s="63" t="s">
        <v>271</v>
      </c>
      <c r="B46" s="63"/>
      <c r="C46" s="63"/>
      <c r="D46" s="63"/>
      <c r="E46" s="63"/>
      <c r="F46" s="74"/>
      <c r="G46" s="4"/>
      <c r="H46" s="4"/>
      <c r="I46" s="4"/>
    </row>
    <row r="47" spans="1:10" ht="15" x14ac:dyDescent="0.3">
      <c r="A47" s="63"/>
      <c r="B47" s="75"/>
      <c r="C47" s="75"/>
      <c r="D47" s="75"/>
      <c r="E47" s="75"/>
      <c r="F47" s="63" t="s">
        <v>422</v>
      </c>
      <c r="G47" s="62">
        <f>SUM(G9:G46)</f>
        <v>252850.7926020408</v>
      </c>
      <c r="H47" s="62">
        <f>SUM(H9:H46)</f>
        <v>252850.7926020408</v>
      </c>
      <c r="I47" s="62">
        <f>SUM(I9:I46)</f>
        <v>49479.827499999992</v>
      </c>
    </row>
    <row r="48" spans="1:10" ht="15" x14ac:dyDescent="0.3">
      <c r="A48" s="178"/>
      <c r="B48" s="178"/>
      <c r="C48" s="178"/>
      <c r="D48" s="178"/>
      <c r="E48" s="178"/>
      <c r="F48" s="178"/>
      <c r="G48" s="178"/>
      <c r="H48" s="148"/>
      <c r="I48" s="148"/>
    </row>
    <row r="49" spans="1:9" ht="15" x14ac:dyDescent="0.3">
      <c r="A49" s="179" t="s">
        <v>411</v>
      </c>
      <c r="B49" s="179"/>
      <c r="C49" s="178"/>
      <c r="D49" s="178"/>
      <c r="E49" s="178"/>
      <c r="F49" s="178"/>
      <c r="G49" s="178"/>
      <c r="H49" s="148"/>
      <c r="I49" s="148"/>
    </row>
    <row r="50" spans="1:9" ht="15" x14ac:dyDescent="0.3">
      <c r="A50" s="179"/>
      <c r="B50" s="179"/>
      <c r="C50" s="178"/>
      <c r="D50" s="178"/>
      <c r="E50" s="178"/>
      <c r="F50" s="178"/>
      <c r="G50" s="178"/>
      <c r="H50" s="148"/>
      <c r="I50" s="148"/>
    </row>
    <row r="51" spans="1:9" x14ac:dyDescent="0.2">
      <c r="A51" s="175"/>
      <c r="B51" s="175"/>
      <c r="C51" s="175"/>
      <c r="D51" s="175"/>
      <c r="E51" s="175"/>
      <c r="F51" s="175"/>
      <c r="G51" s="175"/>
      <c r="H51" s="175"/>
      <c r="I51" s="175"/>
    </row>
    <row r="52" spans="1:9" ht="15" x14ac:dyDescent="0.3">
      <c r="A52" s="154" t="s">
        <v>107</v>
      </c>
      <c r="B52" s="154"/>
      <c r="C52" s="148"/>
      <c r="D52" s="148"/>
      <c r="E52" s="148"/>
      <c r="F52" s="148"/>
      <c r="G52" s="148"/>
      <c r="H52" s="148"/>
      <c r="I52" s="148"/>
    </row>
    <row r="53" spans="1:9" ht="15" x14ac:dyDescent="0.3">
      <c r="A53" s="148"/>
      <c r="B53" s="148"/>
      <c r="C53" s="148"/>
      <c r="D53" s="148"/>
      <c r="E53" s="148"/>
      <c r="F53" s="148"/>
      <c r="G53" s="148"/>
      <c r="H53" s="148"/>
      <c r="I53" s="148"/>
    </row>
    <row r="54" spans="1:9" ht="15" x14ac:dyDescent="0.3">
      <c r="A54" s="148"/>
      <c r="B54" s="148"/>
      <c r="C54" s="148"/>
      <c r="D54" s="148"/>
      <c r="E54" s="152"/>
      <c r="F54" s="152"/>
      <c r="G54" s="152"/>
      <c r="H54" s="148"/>
      <c r="I54" s="148"/>
    </row>
    <row r="55" spans="1:9" ht="15" x14ac:dyDescent="0.3">
      <c r="A55" s="154"/>
      <c r="B55" s="154"/>
      <c r="C55" s="154" t="s">
        <v>375</v>
      </c>
      <c r="D55" s="154"/>
      <c r="E55" s="154"/>
      <c r="F55" s="154"/>
      <c r="G55" s="154"/>
      <c r="H55" s="148"/>
      <c r="I55" s="148"/>
    </row>
    <row r="56" spans="1:9" ht="15" x14ac:dyDescent="0.3">
      <c r="A56" s="148"/>
      <c r="B56" s="148"/>
      <c r="C56" s="148" t="s">
        <v>374</v>
      </c>
      <c r="D56" s="148"/>
      <c r="E56" s="148"/>
      <c r="F56" s="148"/>
      <c r="G56" s="148"/>
      <c r="H56" s="148"/>
      <c r="I56" s="148"/>
    </row>
    <row r="57" spans="1:9" x14ac:dyDescent="0.2">
      <c r="A57" s="156"/>
      <c r="B57" s="156"/>
      <c r="C57" s="156" t="s">
        <v>139</v>
      </c>
      <c r="D57" s="156"/>
      <c r="E57" s="156"/>
      <c r="F57" s="156"/>
      <c r="G57" s="156"/>
    </row>
  </sheetData>
  <mergeCells count="2">
    <mergeCell ref="I1:J1"/>
    <mergeCell ref="I2:J2"/>
  </mergeCells>
  <printOptions gridLines="1"/>
  <pageMargins left="0.25" right="0.25" top="0.75" bottom="0.75" header="0.3" footer="0.3"/>
  <pageSetup scale="7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topLeftCell="A13" zoomScale="80" zoomScaleNormal="100" zoomScaleSheetLayoutView="80" workbookViewId="0">
      <selection activeCell="E13" sqref="E13"/>
    </sheetView>
  </sheetViews>
  <sheetFormatPr defaultRowHeight="12.75" x14ac:dyDescent="0.2"/>
  <cols>
    <col min="1" max="1" width="5" customWidth="1"/>
    <col min="2" max="2" width="14" customWidth="1"/>
    <col min="3" max="3" width="22.85546875" customWidth="1"/>
    <col min="4" max="4" width="16" customWidth="1"/>
    <col min="5" max="5" width="39.14062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50" t="s">
        <v>352</v>
      </c>
      <c r="B1" s="53"/>
      <c r="C1" s="53"/>
      <c r="D1" s="53"/>
      <c r="E1" s="53"/>
      <c r="F1" s="53"/>
      <c r="G1" s="486" t="s">
        <v>109</v>
      </c>
      <c r="H1" s="486"/>
      <c r="I1" s="314"/>
    </row>
    <row r="2" spans="1:9" ht="15" x14ac:dyDescent="0.3">
      <c r="A2" s="52" t="s">
        <v>140</v>
      </c>
      <c r="B2" s="53"/>
      <c r="C2" s="53"/>
      <c r="D2" s="53"/>
      <c r="E2" s="53"/>
      <c r="F2" s="53"/>
      <c r="G2" s="484" t="str">
        <f>'ფორმა N1'!L2</f>
        <v>01/01/2019-12/31/2019</v>
      </c>
      <c r="H2" s="484"/>
      <c r="I2" s="52"/>
    </row>
    <row r="3" spans="1:9" ht="15" x14ac:dyDescent="0.3">
      <c r="A3" s="52"/>
      <c r="B3" s="52"/>
      <c r="C3" s="52"/>
      <c r="D3" s="52"/>
      <c r="E3" s="52"/>
      <c r="F3" s="52"/>
      <c r="G3" s="126"/>
      <c r="H3" s="126"/>
      <c r="I3" s="314"/>
    </row>
    <row r="4" spans="1:9" ht="15" x14ac:dyDescent="0.3">
      <c r="A4" s="53" t="str">
        <f>'ფორმა N2'!A4</f>
        <v>ანგარიშვალდებული პირის დასახელება:</v>
      </c>
      <c r="B4" s="53"/>
      <c r="C4" s="53"/>
      <c r="D4" s="53"/>
      <c r="E4" s="53"/>
      <c r="F4" s="53"/>
      <c r="G4" s="52"/>
      <c r="H4" s="52"/>
      <c r="I4" s="52"/>
    </row>
    <row r="5" spans="1:9" ht="15" x14ac:dyDescent="0.3">
      <c r="A5" s="381" t="str">
        <f>'ფორმა N1'!A5</f>
        <v>მპგ „საქართველოს ქრისტიან-კონსერვატიული პარტია“</v>
      </c>
      <c r="B5" s="56"/>
      <c r="C5" s="56"/>
      <c r="D5" s="56"/>
      <c r="E5" s="56"/>
      <c r="F5" s="56"/>
      <c r="G5" s="57"/>
      <c r="H5" s="57"/>
      <c r="I5" s="314"/>
    </row>
    <row r="6" spans="1:9" ht="15" x14ac:dyDescent="0.3">
      <c r="A6" s="53"/>
      <c r="B6" s="53"/>
      <c r="C6" s="53"/>
      <c r="D6" s="53"/>
      <c r="E6" s="53"/>
      <c r="F6" s="53"/>
      <c r="G6" s="52"/>
      <c r="H6" s="52"/>
      <c r="I6" s="52"/>
    </row>
    <row r="7" spans="1:9" ht="15" x14ac:dyDescent="0.3">
      <c r="A7" s="125"/>
      <c r="B7" s="125"/>
      <c r="C7" s="212"/>
      <c r="D7" s="125"/>
      <c r="E7" s="125"/>
      <c r="F7" s="125"/>
      <c r="G7" s="54"/>
      <c r="H7" s="54"/>
      <c r="I7" s="52"/>
    </row>
    <row r="8" spans="1:9" ht="45" x14ac:dyDescent="0.2">
      <c r="A8" s="313" t="s">
        <v>64</v>
      </c>
      <c r="B8" s="55" t="s">
        <v>326</v>
      </c>
      <c r="C8" s="66" t="s">
        <v>327</v>
      </c>
      <c r="D8" s="66" t="s">
        <v>227</v>
      </c>
      <c r="E8" s="66" t="s">
        <v>330</v>
      </c>
      <c r="F8" s="66" t="s">
        <v>329</v>
      </c>
      <c r="G8" s="66" t="s">
        <v>371</v>
      </c>
      <c r="H8" s="55" t="s">
        <v>10</v>
      </c>
      <c r="I8" s="55" t="s">
        <v>9</v>
      </c>
    </row>
    <row r="9" spans="1:9" ht="30" x14ac:dyDescent="0.3">
      <c r="A9" s="404">
        <v>1</v>
      </c>
      <c r="B9" s="63" t="s">
        <v>560</v>
      </c>
      <c r="C9" s="63" t="s">
        <v>561</v>
      </c>
      <c r="D9" s="74" t="s">
        <v>562</v>
      </c>
      <c r="E9" s="74" t="s">
        <v>1521</v>
      </c>
      <c r="F9" s="74" t="s">
        <v>1476</v>
      </c>
      <c r="G9" s="74">
        <v>1</v>
      </c>
      <c r="H9" s="4">
        <v>150</v>
      </c>
      <c r="I9" s="4">
        <v>150</v>
      </c>
    </row>
    <row r="10" spans="1:9" ht="30" x14ac:dyDescent="0.3">
      <c r="A10" s="404">
        <v>2</v>
      </c>
      <c r="B10" s="63" t="s">
        <v>560</v>
      </c>
      <c r="C10" s="63" t="s">
        <v>561</v>
      </c>
      <c r="D10" s="74" t="s">
        <v>562</v>
      </c>
      <c r="E10" s="74" t="s">
        <v>1521</v>
      </c>
      <c r="F10" s="74" t="s">
        <v>1476</v>
      </c>
      <c r="G10" s="74">
        <v>2</v>
      </c>
      <c r="H10" s="4">
        <v>30</v>
      </c>
      <c r="I10" s="4">
        <v>30</v>
      </c>
    </row>
    <row r="11" spans="1:9" ht="30" x14ac:dyDescent="0.3">
      <c r="A11" s="404">
        <v>3</v>
      </c>
      <c r="B11" s="63" t="s">
        <v>531</v>
      </c>
      <c r="C11" s="63" t="s">
        <v>546</v>
      </c>
      <c r="D11" s="74" t="s">
        <v>547</v>
      </c>
      <c r="E11" s="74" t="s">
        <v>1521</v>
      </c>
      <c r="F11" s="74" t="s">
        <v>1476</v>
      </c>
      <c r="G11" s="74">
        <v>2</v>
      </c>
      <c r="H11" s="4">
        <v>30</v>
      </c>
      <c r="I11" s="4">
        <v>30</v>
      </c>
    </row>
    <row r="12" spans="1:9" ht="30" x14ac:dyDescent="0.3">
      <c r="A12" s="404">
        <v>4</v>
      </c>
      <c r="B12" s="63" t="s">
        <v>560</v>
      </c>
      <c r="C12" s="63" t="s">
        <v>561</v>
      </c>
      <c r="D12" s="74" t="s">
        <v>562</v>
      </c>
      <c r="E12" s="74" t="s">
        <v>1521</v>
      </c>
      <c r="F12" s="74" t="s">
        <v>1522</v>
      </c>
      <c r="G12" s="74">
        <v>2</v>
      </c>
      <c r="H12" s="4">
        <v>130</v>
      </c>
      <c r="I12" s="4">
        <v>130</v>
      </c>
    </row>
    <row r="13" spans="1:9" ht="30" x14ac:dyDescent="0.3">
      <c r="A13" s="404">
        <v>5</v>
      </c>
      <c r="B13" s="63" t="s">
        <v>531</v>
      </c>
      <c r="C13" s="63" t="s">
        <v>546</v>
      </c>
      <c r="D13" s="74" t="s">
        <v>547</v>
      </c>
      <c r="E13" s="74" t="s">
        <v>1521</v>
      </c>
      <c r="F13" s="74" t="s">
        <v>1522</v>
      </c>
      <c r="G13" s="74">
        <v>2</v>
      </c>
      <c r="H13" s="4">
        <v>130</v>
      </c>
      <c r="I13" s="4">
        <v>130</v>
      </c>
    </row>
    <row r="14" spans="1:9" ht="30" x14ac:dyDescent="0.3">
      <c r="A14" s="404">
        <v>6</v>
      </c>
      <c r="B14" s="63" t="s">
        <v>560</v>
      </c>
      <c r="C14" s="63" t="s">
        <v>561</v>
      </c>
      <c r="D14" s="74" t="s">
        <v>562</v>
      </c>
      <c r="E14" s="74" t="s">
        <v>1521</v>
      </c>
      <c r="F14" s="74" t="s">
        <v>1523</v>
      </c>
      <c r="G14" s="74">
        <v>3</v>
      </c>
      <c r="H14" s="4">
        <v>45</v>
      </c>
      <c r="I14" s="4">
        <v>45</v>
      </c>
    </row>
    <row r="15" spans="1:9" ht="30" x14ac:dyDescent="0.3">
      <c r="A15" s="404">
        <v>7</v>
      </c>
      <c r="B15" s="63" t="s">
        <v>531</v>
      </c>
      <c r="C15" s="63" t="s">
        <v>546</v>
      </c>
      <c r="D15" s="74" t="s">
        <v>547</v>
      </c>
      <c r="E15" s="74" t="s">
        <v>1521</v>
      </c>
      <c r="F15" s="74" t="s">
        <v>1523</v>
      </c>
      <c r="G15" s="74">
        <v>1</v>
      </c>
      <c r="H15" s="4">
        <v>15</v>
      </c>
      <c r="I15" s="4">
        <v>15</v>
      </c>
    </row>
    <row r="16" spans="1:9" ht="30" x14ac:dyDescent="0.3">
      <c r="A16" s="404">
        <v>8</v>
      </c>
      <c r="B16" s="63" t="s">
        <v>548</v>
      </c>
      <c r="C16" s="63" t="s">
        <v>549</v>
      </c>
      <c r="D16" s="74" t="s">
        <v>550</v>
      </c>
      <c r="E16" s="74" t="s">
        <v>1521</v>
      </c>
      <c r="F16" s="74" t="s">
        <v>1523</v>
      </c>
      <c r="G16" s="74">
        <v>1</v>
      </c>
      <c r="H16" s="4">
        <v>15</v>
      </c>
      <c r="I16" s="4">
        <v>15</v>
      </c>
    </row>
    <row r="17" spans="1:9" ht="30" x14ac:dyDescent="0.3">
      <c r="A17" s="404">
        <v>9</v>
      </c>
      <c r="B17" s="63" t="s">
        <v>542</v>
      </c>
      <c r="C17" s="63" t="s">
        <v>543</v>
      </c>
      <c r="D17" s="74" t="s">
        <v>544</v>
      </c>
      <c r="E17" s="74" t="s">
        <v>1521</v>
      </c>
      <c r="F17" s="74" t="s">
        <v>1523</v>
      </c>
      <c r="G17" s="74">
        <v>2</v>
      </c>
      <c r="H17" s="4">
        <v>30</v>
      </c>
      <c r="I17" s="4">
        <v>30</v>
      </c>
    </row>
    <row r="18" spans="1:9" ht="30" x14ac:dyDescent="0.3">
      <c r="A18" s="404">
        <v>10</v>
      </c>
      <c r="B18" s="63" t="s">
        <v>560</v>
      </c>
      <c r="C18" s="63" t="s">
        <v>561</v>
      </c>
      <c r="D18" s="74" t="s">
        <v>562</v>
      </c>
      <c r="E18" s="74" t="s">
        <v>1521</v>
      </c>
      <c r="F18" s="74" t="s">
        <v>1524</v>
      </c>
      <c r="G18" s="74">
        <v>1</v>
      </c>
      <c r="H18" s="4">
        <v>15</v>
      </c>
      <c r="I18" s="4">
        <v>15</v>
      </c>
    </row>
    <row r="19" spans="1:9" ht="30" x14ac:dyDescent="0.3">
      <c r="A19" s="404">
        <v>11</v>
      </c>
      <c r="B19" s="63" t="s">
        <v>548</v>
      </c>
      <c r="C19" s="63" t="s">
        <v>549</v>
      </c>
      <c r="D19" s="74" t="s">
        <v>550</v>
      </c>
      <c r="E19" s="74" t="s">
        <v>1521</v>
      </c>
      <c r="F19" s="74" t="s">
        <v>1524</v>
      </c>
      <c r="G19" s="74">
        <v>1</v>
      </c>
      <c r="H19" s="4">
        <v>15</v>
      </c>
      <c r="I19" s="4">
        <v>15</v>
      </c>
    </row>
    <row r="20" spans="1:9" ht="30" x14ac:dyDescent="0.3">
      <c r="A20" s="404">
        <v>12</v>
      </c>
      <c r="B20" s="63" t="s">
        <v>560</v>
      </c>
      <c r="C20" s="63" t="s">
        <v>561</v>
      </c>
      <c r="D20" s="74" t="s">
        <v>562</v>
      </c>
      <c r="E20" s="74" t="s">
        <v>1521</v>
      </c>
      <c r="F20" s="74" t="s">
        <v>1525</v>
      </c>
      <c r="G20" s="74">
        <v>1</v>
      </c>
      <c r="H20" s="4">
        <v>15</v>
      </c>
      <c r="I20" s="4">
        <v>15</v>
      </c>
    </row>
    <row r="21" spans="1:9" ht="30" x14ac:dyDescent="0.3">
      <c r="A21" s="404">
        <v>13</v>
      </c>
      <c r="B21" s="63" t="s">
        <v>542</v>
      </c>
      <c r="C21" s="63" t="s">
        <v>543</v>
      </c>
      <c r="D21" s="74" t="s">
        <v>544</v>
      </c>
      <c r="E21" s="74" t="s">
        <v>1521</v>
      </c>
      <c r="F21" s="74" t="s">
        <v>1525</v>
      </c>
      <c r="G21" s="74">
        <v>1</v>
      </c>
      <c r="H21" s="4">
        <v>15</v>
      </c>
      <c r="I21" s="4">
        <v>15</v>
      </c>
    </row>
    <row r="22" spans="1:9" ht="30" x14ac:dyDescent="0.3">
      <c r="A22" s="404">
        <v>14</v>
      </c>
      <c r="B22" s="63" t="s">
        <v>560</v>
      </c>
      <c r="C22" s="63" t="s">
        <v>561</v>
      </c>
      <c r="D22" s="74" t="s">
        <v>562</v>
      </c>
      <c r="E22" s="74" t="s">
        <v>1521</v>
      </c>
      <c r="F22" s="74" t="s">
        <v>1526</v>
      </c>
      <c r="G22" s="74">
        <v>1</v>
      </c>
      <c r="H22" s="4">
        <v>15</v>
      </c>
      <c r="I22" s="4">
        <v>15</v>
      </c>
    </row>
    <row r="23" spans="1:9" ht="15" x14ac:dyDescent="0.3">
      <c r="A23" s="403"/>
      <c r="B23" s="75"/>
      <c r="C23" s="75"/>
      <c r="D23" s="75"/>
      <c r="E23" s="75"/>
      <c r="F23" s="75"/>
      <c r="G23" s="75" t="s">
        <v>325</v>
      </c>
      <c r="H23" s="62">
        <f>SUM(H9:H22)</f>
        <v>650</v>
      </c>
      <c r="I23" s="62">
        <f>SUM(I9:I22)</f>
        <v>650</v>
      </c>
    </row>
    <row r="24" spans="1:9" ht="15" x14ac:dyDescent="0.3">
      <c r="A24" s="178"/>
      <c r="B24" s="178"/>
      <c r="C24" s="178"/>
      <c r="D24" s="178"/>
      <c r="E24" s="178"/>
      <c r="F24" s="178"/>
      <c r="G24" s="148"/>
      <c r="H24" s="148"/>
      <c r="I24" s="153"/>
    </row>
    <row r="25" spans="1:9" ht="15" x14ac:dyDescent="0.3">
      <c r="A25" s="179" t="s">
        <v>336</v>
      </c>
      <c r="B25" s="178"/>
      <c r="C25" s="178"/>
      <c r="D25" s="178"/>
      <c r="E25" s="178"/>
      <c r="F25" s="178"/>
      <c r="G25" s="148"/>
      <c r="H25" s="148"/>
      <c r="I25" s="153"/>
    </row>
    <row r="26" spans="1:9" ht="15" x14ac:dyDescent="0.3">
      <c r="A26" s="179" t="s">
        <v>339</v>
      </c>
      <c r="B26" s="178"/>
      <c r="C26" s="178"/>
      <c r="D26" s="178"/>
      <c r="E26" s="178"/>
      <c r="F26" s="178"/>
      <c r="G26" s="148"/>
      <c r="H26" s="148"/>
      <c r="I26" s="153"/>
    </row>
    <row r="27" spans="1:9" ht="15" x14ac:dyDescent="0.3">
      <c r="A27" s="179"/>
      <c r="B27" s="148"/>
      <c r="C27" s="148"/>
      <c r="D27" s="148"/>
      <c r="E27" s="148"/>
      <c r="F27" s="148"/>
      <c r="G27" s="148"/>
      <c r="H27" s="148"/>
      <c r="I27" s="153"/>
    </row>
    <row r="28" spans="1:9" ht="15" x14ac:dyDescent="0.3">
      <c r="A28" s="179"/>
      <c r="B28" s="148"/>
      <c r="C28" s="148"/>
      <c r="D28" s="148"/>
      <c r="E28" s="148"/>
      <c r="G28" s="148"/>
      <c r="H28" s="148"/>
      <c r="I28" s="153"/>
    </row>
    <row r="29" spans="1:9" x14ac:dyDescent="0.2">
      <c r="A29" s="175"/>
      <c r="B29" s="175"/>
      <c r="C29" s="175"/>
      <c r="D29" s="175"/>
      <c r="E29" s="175"/>
      <c r="F29" s="175"/>
      <c r="G29" s="175"/>
      <c r="H29" s="175"/>
      <c r="I29" s="153"/>
    </row>
    <row r="30" spans="1:9" ht="15" x14ac:dyDescent="0.3">
      <c r="A30" s="154" t="s">
        <v>107</v>
      </c>
      <c r="B30" s="148"/>
      <c r="C30" s="148"/>
      <c r="D30" s="148"/>
      <c r="E30" s="148"/>
      <c r="F30" s="148"/>
      <c r="G30" s="148"/>
      <c r="H30" s="148"/>
      <c r="I30" s="153"/>
    </row>
    <row r="31" spans="1:9" ht="15" x14ac:dyDescent="0.3">
      <c r="A31" s="148"/>
      <c r="B31" s="148"/>
      <c r="C31" s="148"/>
      <c r="D31" s="148"/>
      <c r="E31" s="148"/>
      <c r="F31" s="148"/>
      <c r="G31" s="148"/>
      <c r="H31" s="148"/>
      <c r="I31" s="153"/>
    </row>
    <row r="32" spans="1:9" ht="15" x14ac:dyDescent="0.3">
      <c r="A32" s="148"/>
      <c r="B32" s="148"/>
      <c r="C32" s="148"/>
      <c r="D32" s="148"/>
      <c r="E32" s="148"/>
      <c r="F32" s="148"/>
      <c r="G32" s="148"/>
      <c r="H32" s="155"/>
      <c r="I32" s="153"/>
    </row>
    <row r="33" spans="1:9" ht="15" x14ac:dyDescent="0.3">
      <c r="A33" s="154"/>
      <c r="B33" s="154" t="s">
        <v>266</v>
      </c>
      <c r="C33" s="154"/>
      <c r="D33" s="154"/>
      <c r="E33" s="154"/>
      <c r="F33" s="154"/>
      <c r="G33" s="148"/>
      <c r="H33" s="155"/>
      <c r="I33" s="153"/>
    </row>
    <row r="34" spans="1:9" ht="15" x14ac:dyDescent="0.3">
      <c r="A34" s="148"/>
      <c r="B34" s="148" t="s">
        <v>265</v>
      </c>
      <c r="C34" s="148"/>
      <c r="D34" s="148"/>
      <c r="E34" s="148"/>
      <c r="F34" s="148"/>
      <c r="G34" s="148"/>
      <c r="H34" s="155"/>
      <c r="I34" s="153"/>
    </row>
    <row r="35" spans="1:9" x14ac:dyDescent="0.2">
      <c r="A35" s="156"/>
      <c r="B35" s="156" t="s">
        <v>139</v>
      </c>
      <c r="C35" s="156"/>
      <c r="D35" s="156"/>
      <c r="E35" s="156"/>
      <c r="F35" s="156"/>
      <c r="G35" s="149"/>
      <c r="H35" s="149"/>
      <c r="I35" s="149"/>
    </row>
  </sheetData>
  <mergeCells count="2">
    <mergeCell ref="G1:H1"/>
    <mergeCell ref="G2:H2"/>
  </mergeCells>
  <printOptions gridLines="1"/>
  <pageMargins left="0.25" right="0.25" top="0.75" bottom="0.75" header="0.3" footer="0.3"/>
  <pageSetup scale="7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A11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49" customWidth="1"/>
    <col min="2" max="2" width="13.140625" style="149" customWidth="1"/>
    <col min="3" max="3" width="15.140625" style="149" customWidth="1"/>
    <col min="4" max="4" width="18" style="149" customWidth="1"/>
    <col min="5" max="5" width="20.5703125" style="149" customWidth="1"/>
    <col min="6" max="6" width="21.28515625" style="149" customWidth="1"/>
    <col min="7" max="7" width="15.140625" style="149" customWidth="1"/>
    <col min="8" max="8" width="15.5703125" style="149" customWidth="1"/>
    <col min="9" max="9" width="13.42578125" style="149" customWidth="1"/>
    <col min="10" max="10" width="0" style="149" hidden="1" customWidth="1"/>
    <col min="11" max="16384" width="9.140625" style="149"/>
  </cols>
  <sheetData>
    <row r="1" spans="1:10" ht="15" x14ac:dyDescent="0.3">
      <c r="A1" s="50" t="s">
        <v>429</v>
      </c>
      <c r="B1" s="50"/>
      <c r="C1" s="53"/>
      <c r="D1" s="53"/>
      <c r="E1" s="53"/>
      <c r="F1" s="53"/>
      <c r="G1" s="486" t="s">
        <v>109</v>
      </c>
      <c r="H1" s="486"/>
    </row>
    <row r="2" spans="1:10" ht="15" x14ac:dyDescent="0.3">
      <c r="A2" s="52" t="s">
        <v>140</v>
      </c>
      <c r="B2" s="50"/>
      <c r="C2" s="53"/>
      <c r="D2" s="53"/>
      <c r="E2" s="53"/>
      <c r="F2" s="53"/>
      <c r="G2" s="484" t="str">
        <f>'ფორმა N1'!L2</f>
        <v>01/01/2019-12/31/2019</v>
      </c>
      <c r="H2" s="484"/>
    </row>
    <row r="3" spans="1:10" ht="15" x14ac:dyDescent="0.3">
      <c r="A3" s="52"/>
      <c r="B3" s="52"/>
      <c r="C3" s="52"/>
      <c r="D3" s="52"/>
      <c r="E3" s="52"/>
      <c r="F3" s="52"/>
      <c r="G3" s="168"/>
      <c r="H3" s="168"/>
    </row>
    <row r="4" spans="1:10" ht="15" x14ac:dyDescent="0.3">
      <c r="A4" s="53" t="str">
        <f>'ფორმა N2'!A4</f>
        <v>ანგარიშვალდებული პირის დასახელება:</v>
      </c>
      <c r="B4" s="53"/>
      <c r="C4" s="53"/>
      <c r="D4" s="53"/>
      <c r="E4" s="53"/>
      <c r="F4" s="53"/>
      <c r="G4" s="52"/>
      <c r="H4" s="52"/>
    </row>
    <row r="5" spans="1:10" ht="15" x14ac:dyDescent="0.3">
      <c r="A5" s="381" t="str">
        <f>'ფორმა N1'!A5</f>
        <v>მპგ „საქართველოს ქრისტიან-კონსერვატიული პარტია“</v>
      </c>
      <c r="B5" s="56"/>
      <c r="C5" s="56"/>
      <c r="D5" s="56"/>
      <c r="E5" s="56"/>
      <c r="F5" s="56"/>
      <c r="G5" s="57"/>
      <c r="H5" s="57"/>
    </row>
    <row r="6" spans="1:10" ht="15" x14ac:dyDescent="0.3">
      <c r="A6" s="53"/>
      <c r="B6" s="53"/>
      <c r="C6" s="53"/>
      <c r="D6" s="53"/>
      <c r="E6" s="53"/>
      <c r="F6" s="53"/>
      <c r="G6" s="52"/>
      <c r="H6" s="52"/>
    </row>
    <row r="7" spans="1:10" ht="15" x14ac:dyDescent="0.2">
      <c r="A7" s="167"/>
      <c r="B7" s="167"/>
      <c r="C7" s="167"/>
      <c r="D7" s="171"/>
      <c r="E7" s="167"/>
      <c r="F7" s="167"/>
      <c r="G7" s="54"/>
      <c r="H7" s="54"/>
    </row>
    <row r="8" spans="1:10" ht="30" x14ac:dyDescent="0.2">
      <c r="A8" s="66" t="s">
        <v>64</v>
      </c>
      <c r="B8" s="66" t="s">
        <v>326</v>
      </c>
      <c r="C8" s="66" t="s">
        <v>327</v>
      </c>
      <c r="D8" s="66" t="s">
        <v>227</v>
      </c>
      <c r="E8" s="66" t="s">
        <v>335</v>
      </c>
      <c r="F8" s="66" t="s">
        <v>328</v>
      </c>
      <c r="G8" s="55" t="s">
        <v>10</v>
      </c>
      <c r="H8" s="55" t="s">
        <v>9</v>
      </c>
      <c r="J8" s="180" t="s">
        <v>334</v>
      </c>
    </row>
    <row r="9" spans="1:10" ht="15" x14ac:dyDescent="0.2">
      <c r="A9" s="74"/>
      <c r="B9" s="74"/>
      <c r="C9" s="74"/>
      <c r="D9" s="74"/>
      <c r="E9" s="74"/>
      <c r="F9" s="74"/>
      <c r="G9" s="4"/>
      <c r="H9" s="4"/>
      <c r="J9" s="180" t="s">
        <v>0</v>
      </c>
    </row>
    <row r="10" spans="1:10" ht="15" x14ac:dyDescent="0.2">
      <c r="A10" s="74"/>
      <c r="B10" s="74"/>
      <c r="C10" s="74"/>
      <c r="D10" s="74"/>
      <c r="E10" s="74"/>
      <c r="F10" s="74"/>
      <c r="G10" s="4"/>
      <c r="H10" s="4"/>
    </row>
    <row r="11" spans="1:10" ht="15" x14ac:dyDescent="0.2">
      <c r="A11" s="63"/>
      <c r="B11" s="63"/>
      <c r="C11" s="63"/>
      <c r="D11" s="63"/>
      <c r="E11" s="63"/>
      <c r="F11" s="63"/>
      <c r="G11" s="4"/>
      <c r="H11" s="4"/>
    </row>
    <row r="12" spans="1:10" ht="15" x14ac:dyDescent="0.2">
      <c r="A12" s="63"/>
      <c r="B12" s="63"/>
      <c r="C12" s="63"/>
      <c r="D12" s="63"/>
      <c r="E12" s="63"/>
      <c r="F12" s="63"/>
      <c r="G12" s="4"/>
      <c r="H12" s="4"/>
    </row>
    <row r="13" spans="1:10" ht="15" x14ac:dyDescent="0.2">
      <c r="A13" s="63"/>
      <c r="B13" s="63"/>
      <c r="C13" s="63"/>
      <c r="D13" s="63"/>
      <c r="E13" s="63"/>
      <c r="F13" s="63"/>
      <c r="G13" s="4"/>
      <c r="H13" s="4"/>
    </row>
    <row r="14" spans="1:10" ht="15" x14ac:dyDescent="0.2">
      <c r="A14" s="63"/>
      <c r="B14" s="63"/>
      <c r="C14" s="63"/>
      <c r="D14" s="63"/>
      <c r="E14" s="63"/>
      <c r="F14" s="63"/>
      <c r="G14" s="4"/>
      <c r="H14" s="4"/>
    </row>
    <row r="15" spans="1:10" ht="15" x14ac:dyDescent="0.2">
      <c r="A15" s="63"/>
      <c r="B15" s="63"/>
      <c r="C15" s="63"/>
      <c r="D15" s="63"/>
      <c r="E15" s="63"/>
      <c r="F15" s="63"/>
      <c r="G15" s="4"/>
      <c r="H15" s="4"/>
    </row>
    <row r="16" spans="1:10" ht="15" x14ac:dyDescent="0.2">
      <c r="A16" s="63"/>
      <c r="B16" s="63"/>
      <c r="C16" s="63"/>
      <c r="D16" s="63"/>
      <c r="E16" s="63"/>
      <c r="F16" s="63"/>
      <c r="G16" s="4"/>
      <c r="H16" s="4"/>
    </row>
    <row r="17" spans="1:8" ht="15" x14ac:dyDescent="0.2">
      <c r="A17" s="63"/>
      <c r="B17" s="63"/>
      <c r="C17" s="63"/>
      <c r="D17" s="63"/>
      <c r="E17" s="63"/>
      <c r="F17" s="63"/>
      <c r="G17" s="4"/>
      <c r="H17" s="4"/>
    </row>
    <row r="18" spans="1:8" ht="15" x14ac:dyDescent="0.2">
      <c r="A18" s="63"/>
      <c r="B18" s="63"/>
      <c r="C18" s="63"/>
      <c r="D18" s="63"/>
      <c r="E18" s="63"/>
      <c r="F18" s="63"/>
      <c r="G18" s="4"/>
      <c r="H18" s="4"/>
    </row>
    <row r="19" spans="1:8" ht="15" x14ac:dyDescent="0.2">
      <c r="A19" s="63"/>
      <c r="B19" s="63"/>
      <c r="C19" s="63"/>
      <c r="D19" s="63"/>
      <c r="E19" s="63"/>
      <c r="F19" s="63"/>
      <c r="G19" s="4"/>
      <c r="H19" s="4"/>
    </row>
    <row r="20" spans="1:8" ht="15" x14ac:dyDescent="0.2">
      <c r="A20" s="63"/>
      <c r="B20" s="63"/>
      <c r="C20" s="63"/>
      <c r="D20" s="63"/>
      <c r="E20" s="63"/>
      <c r="F20" s="63"/>
      <c r="G20" s="4"/>
      <c r="H20" s="4"/>
    </row>
    <row r="21" spans="1:8" ht="15" x14ac:dyDescent="0.2">
      <c r="A21" s="63"/>
      <c r="B21" s="63"/>
      <c r="C21" s="63"/>
      <c r="D21" s="63"/>
      <c r="E21" s="63"/>
      <c r="F21" s="63"/>
      <c r="G21" s="4"/>
      <c r="H21" s="4"/>
    </row>
    <row r="22" spans="1:8" ht="15" x14ac:dyDescent="0.2">
      <c r="A22" s="63"/>
      <c r="B22" s="63"/>
      <c r="C22" s="63"/>
      <c r="D22" s="63"/>
      <c r="E22" s="63"/>
      <c r="F22" s="63"/>
      <c r="G22" s="4"/>
      <c r="H22" s="4"/>
    </row>
    <row r="23" spans="1:8" ht="15" x14ac:dyDescent="0.2">
      <c r="A23" s="63"/>
      <c r="B23" s="63"/>
      <c r="C23" s="63"/>
      <c r="D23" s="63"/>
      <c r="E23" s="63"/>
      <c r="F23" s="63"/>
      <c r="G23" s="4"/>
      <c r="H23" s="4"/>
    </row>
    <row r="24" spans="1:8" ht="15" x14ac:dyDescent="0.2">
      <c r="A24" s="63"/>
      <c r="B24" s="63"/>
      <c r="C24" s="63"/>
      <c r="D24" s="63"/>
      <c r="E24" s="63"/>
      <c r="F24" s="63"/>
      <c r="G24" s="4"/>
      <c r="H24" s="4"/>
    </row>
    <row r="25" spans="1:8" ht="15" x14ac:dyDescent="0.2">
      <c r="A25" s="63"/>
      <c r="B25" s="63"/>
      <c r="C25" s="63"/>
      <c r="D25" s="63"/>
      <c r="E25" s="63"/>
      <c r="F25" s="63"/>
      <c r="G25" s="4"/>
      <c r="H25" s="4"/>
    </row>
    <row r="26" spans="1:8" ht="15" x14ac:dyDescent="0.2">
      <c r="A26" s="63"/>
      <c r="B26" s="63"/>
      <c r="C26" s="63"/>
      <c r="D26" s="63"/>
      <c r="E26" s="63"/>
      <c r="F26" s="63"/>
      <c r="G26" s="4"/>
      <c r="H26" s="4"/>
    </row>
    <row r="27" spans="1:8" ht="15" x14ac:dyDescent="0.2">
      <c r="A27" s="63"/>
      <c r="B27" s="63"/>
      <c r="C27" s="63"/>
      <c r="D27" s="63"/>
      <c r="E27" s="63"/>
      <c r="F27" s="63"/>
      <c r="G27" s="4"/>
      <c r="H27" s="4"/>
    </row>
    <row r="28" spans="1:8" ht="15" x14ac:dyDescent="0.2">
      <c r="A28" s="63"/>
      <c r="B28" s="63"/>
      <c r="C28" s="63"/>
      <c r="D28" s="63"/>
      <c r="E28" s="63"/>
      <c r="F28" s="63"/>
      <c r="G28" s="4"/>
      <c r="H28" s="4"/>
    </row>
    <row r="29" spans="1:8" ht="15" x14ac:dyDescent="0.2">
      <c r="A29" s="63"/>
      <c r="B29" s="63"/>
      <c r="C29" s="63"/>
      <c r="D29" s="63"/>
      <c r="E29" s="63"/>
      <c r="F29" s="63"/>
      <c r="G29" s="4"/>
      <c r="H29" s="4"/>
    </row>
    <row r="30" spans="1:8" ht="15" x14ac:dyDescent="0.2">
      <c r="A30" s="63"/>
      <c r="B30" s="63"/>
      <c r="C30" s="63"/>
      <c r="D30" s="63"/>
      <c r="E30" s="63"/>
      <c r="F30" s="63"/>
      <c r="G30" s="4"/>
      <c r="H30" s="4"/>
    </row>
    <row r="31" spans="1:8" ht="15" x14ac:dyDescent="0.2">
      <c r="A31" s="63"/>
      <c r="B31" s="63"/>
      <c r="C31" s="63"/>
      <c r="D31" s="63"/>
      <c r="E31" s="63"/>
      <c r="F31" s="63"/>
      <c r="G31" s="4"/>
      <c r="H31" s="4"/>
    </row>
    <row r="32" spans="1:8" ht="15" x14ac:dyDescent="0.2">
      <c r="A32" s="63"/>
      <c r="B32" s="63"/>
      <c r="C32" s="63"/>
      <c r="D32" s="63"/>
      <c r="E32" s="63"/>
      <c r="F32" s="63"/>
      <c r="G32" s="4"/>
      <c r="H32" s="4"/>
    </row>
    <row r="33" spans="1:9" ht="15" x14ac:dyDescent="0.2">
      <c r="A33" s="63"/>
      <c r="B33" s="63"/>
      <c r="C33" s="63"/>
      <c r="D33" s="63"/>
      <c r="E33" s="63"/>
      <c r="F33" s="63"/>
      <c r="G33" s="4"/>
      <c r="H33" s="4"/>
    </row>
    <row r="34" spans="1:9" ht="15" x14ac:dyDescent="0.3">
      <c r="A34" s="63"/>
      <c r="B34" s="75"/>
      <c r="C34" s="75"/>
      <c r="D34" s="75"/>
      <c r="E34" s="75"/>
      <c r="F34" s="75" t="s">
        <v>333</v>
      </c>
      <c r="G34" s="62">
        <f>SUM(G9:G33)</f>
        <v>0</v>
      </c>
      <c r="H34" s="62">
        <f>SUM(H9:H33)</f>
        <v>0</v>
      </c>
    </row>
    <row r="35" spans="1:9" ht="15" x14ac:dyDescent="0.3">
      <c r="A35" s="178"/>
      <c r="B35" s="178"/>
      <c r="C35" s="178"/>
      <c r="D35" s="178"/>
      <c r="E35" s="178"/>
      <c r="F35" s="178"/>
      <c r="G35" s="178"/>
      <c r="H35" s="148"/>
      <c r="I35" s="148"/>
    </row>
    <row r="36" spans="1:9" ht="15" x14ac:dyDescent="0.3">
      <c r="A36" s="179" t="s">
        <v>381</v>
      </c>
      <c r="B36" s="179"/>
      <c r="C36" s="178"/>
      <c r="D36" s="178"/>
      <c r="E36" s="178"/>
      <c r="F36" s="178"/>
      <c r="G36" s="178"/>
      <c r="H36" s="148"/>
      <c r="I36" s="148"/>
    </row>
    <row r="37" spans="1:9" ht="15" x14ac:dyDescent="0.3">
      <c r="A37" s="179" t="s">
        <v>332</v>
      </c>
      <c r="B37" s="179"/>
      <c r="C37" s="178"/>
      <c r="D37" s="178"/>
      <c r="E37" s="178"/>
      <c r="F37" s="178"/>
      <c r="G37" s="178"/>
      <c r="H37" s="148"/>
      <c r="I37" s="148"/>
    </row>
    <row r="38" spans="1:9" ht="15" x14ac:dyDescent="0.3">
      <c r="A38" s="179"/>
      <c r="B38" s="179"/>
      <c r="C38" s="148"/>
      <c r="D38" s="148"/>
      <c r="E38" s="148"/>
      <c r="F38" s="148"/>
      <c r="G38" s="148"/>
      <c r="H38" s="148"/>
      <c r="I38" s="148"/>
    </row>
    <row r="39" spans="1:9" ht="15" x14ac:dyDescent="0.3">
      <c r="A39" s="179"/>
      <c r="B39" s="179"/>
      <c r="C39" s="148"/>
      <c r="D39" s="148"/>
      <c r="E39" s="148"/>
      <c r="F39" s="148"/>
      <c r="G39" s="148"/>
      <c r="H39" s="148"/>
      <c r="I39" s="148"/>
    </row>
    <row r="40" spans="1:9" x14ac:dyDescent="0.2">
      <c r="A40" s="175"/>
      <c r="B40" s="175"/>
      <c r="C40" s="175"/>
      <c r="D40" s="175"/>
      <c r="E40" s="175"/>
      <c r="F40" s="175"/>
      <c r="G40" s="175"/>
      <c r="H40" s="175"/>
      <c r="I40" s="175"/>
    </row>
    <row r="41" spans="1:9" ht="15" x14ac:dyDescent="0.3">
      <c r="A41" s="154" t="s">
        <v>107</v>
      </c>
      <c r="B41" s="154"/>
      <c r="C41" s="148"/>
      <c r="D41" s="148"/>
      <c r="E41" s="148"/>
      <c r="F41" s="148"/>
      <c r="G41" s="148"/>
      <c r="H41" s="148"/>
      <c r="I41" s="148"/>
    </row>
    <row r="42" spans="1:9" ht="15" x14ac:dyDescent="0.3">
      <c r="A42" s="148"/>
      <c r="B42" s="148"/>
      <c r="C42" s="148"/>
      <c r="D42" s="148"/>
      <c r="E42" s="148"/>
      <c r="F42" s="148"/>
      <c r="G42" s="148"/>
      <c r="H42" s="148"/>
      <c r="I42" s="148"/>
    </row>
    <row r="43" spans="1:9" ht="15" x14ac:dyDescent="0.3">
      <c r="A43" s="148"/>
      <c r="B43" s="148"/>
      <c r="C43" s="148"/>
      <c r="D43" s="148"/>
      <c r="E43" s="148"/>
      <c r="F43" s="148"/>
      <c r="G43" s="148"/>
      <c r="H43" s="148"/>
      <c r="I43" s="155"/>
    </row>
    <row r="44" spans="1:9" ht="15" x14ac:dyDescent="0.3">
      <c r="A44" s="154"/>
      <c r="B44" s="154"/>
      <c r="C44" s="154" t="s">
        <v>400</v>
      </c>
      <c r="D44" s="154"/>
      <c r="E44" s="178"/>
      <c r="F44" s="154"/>
      <c r="G44" s="154"/>
      <c r="H44" s="148"/>
      <c r="I44" s="155"/>
    </row>
    <row r="45" spans="1:9" ht="15" x14ac:dyDescent="0.3">
      <c r="A45" s="148"/>
      <c r="B45" s="148"/>
      <c r="C45" s="148" t="s">
        <v>265</v>
      </c>
      <c r="D45" s="148"/>
      <c r="E45" s="148"/>
      <c r="F45" s="148"/>
      <c r="G45" s="148"/>
      <c r="H45" s="148"/>
      <c r="I45" s="155"/>
    </row>
    <row r="46" spans="1:9" x14ac:dyDescent="0.2">
      <c r="A46" s="156"/>
      <c r="B46" s="156"/>
      <c r="C46" s="156" t="s">
        <v>139</v>
      </c>
      <c r="D46" s="156"/>
      <c r="E46" s="156"/>
      <c r="F46" s="156"/>
      <c r="G46" s="15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topLeftCell="A15" zoomScale="85" zoomScaleSheetLayoutView="85" workbookViewId="0">
      <selection activeCell="A6" sqref="A6"/>
    </sheetView>
  </sheetViews>
  <sheetFormatPr defaultRowHeight="12.75" x14ac:dyDescent="0.2"/>
  <cols>
    <col min="1" max="1" width="5.42578125" style="149" customWidth="1"/>
    <col min="2" max="2" width="19.140625" style="149" bestFit="1" customWidth="1"/>
    <col min="3" max="3" width="27.5703125" style="149" customWidth="1"/>
    <col min="4" max="4" width="19.28515625" style="149" customWidth="1"/>
    <col min="5" max="5" width="16.85546875" style="149" customWidth="1"/>
    <col min="6" max="6" width="13.140625" style="149" customWidth="1"/>
    <col min="7" max="7" width="17" style="149" customWidth="1"/>
    <col min="8" max="8" width="13.7109375" style="149" customWidth="1"/>
    <col min="9" max="9" width="19.42578125" style="149" bestFit="1" customWidth="1"/>
    <col min="10" max="10" width="18.5703125" style="149" bestFit="1" customWidth="1"/>
    <col min="11" max="11" width="16.7109375" style="149" customWidth="1"/>
    <col min="12" max="12" width="17.7109375" style="149" customWidth="1"/>
    <col min="13" max="13" width="12.85546875" style="149" customWidth="1"/>
    <col min="14" max="16384" width="9.140625" style="149"/>
  </cols>
  <sheetData>
    <row r="2" spans="1:13" ht="15" x14ac:dyDescent="0.3">
      <c r="A2" s="491" t="s">
        <v>475</v>
      </c>
      <c r="B2" s="491"/>
      <c r="C2" s="491"/>
      <c r="D2" s="491"/>
      <c r="E2" s="491"/>
      <c r="F2" s="317"/>
      <c r="G2" s="53"/>
      <c r="H2" s="53"/>
      <c r="I2" s="53"/>
      <c r="J2" s="53"/>
      <c r="K2" s="318"/>
      <c r="L2" s="319"/>
      <c r="M2" s="319" t="s">
        <v>109</v>
      </c>
    </row>
    <row r="3" spans="1:13" ht="15" x14ac:dyDescent="0.3">
      <c r="A3" s="52" t="s">
        <v>140</v>
      </c>
      <c r="B3" s="52"/>
      <c r="C3" s="50"/>
      <c r="D3" s="53"/>
      <c r="E3" s="53"/>
      <c r="F3" s="53"/>
      <c r="G3" s="53"/>
      <c r="H3" s="53"/>
      <c r="I3" s="53"/>
      <c r="J3" s="53"/>
      <c r="K3" s="318"/>
      <c r="L3" s="484" t="str">
        <f>'ფორმა N1'!L2</f>
        <v>01/01/2019-12/31/2019</v>
      </c>
      <c r="M3" s="484"/>
    </row>
    <row r="4" spans="1:13" ht="15" x14ac:dyDescent="0.3">
      <c r="A4" s="52"/>
      <c r="B4" s="52"/>
      <c r="C4" s="52"/>
      <c r="D4" s="50"/>
      <c r="E4" s="50"/>
      <c r="F4" s="50"/>
      <c r="G4" s="50"/>
      <c r="H4" s="50"/>
      <c r="I4" s="50"/>
      <c r="J4" s="50"/>
      <c r="K4" s="318"/>
      <c r="L4" s="318"/>
      <c r="M4" s="318"/>
    </row>
    <row r="5" spans="1:13" ht="15" x14ac:dyDescent="0.3">
      <c r="A5" s="53" t="s">
        <v>269</v>
      </c>
      <c r="B5" s="53"/>
      <c r="C5" s="53"/>
      <c r="D5" s="53"/>
      <c r="E5" s="53"/>
      <c r="F5" s="53"/>
      <c r="G5" s="53"/>
      <c r="H5" s="53"/>
      <c r="I5" s="53"/>
      <c r="J5" s="53"/>
      <c r="K5" s="52"/>
      <c r="L5" s="52"/>
      <c r="M5" s="52"/>
    </row>
    <row r="6" spans="1:13" ht="15" x14ac:dyDescent="0.3">
      <c r="A6" s="381" t="str">
        <f>'ფორმა N1'!A5</f>
        <v>მპგ „საქართველოს ქრისტიან-კონსერვატიული პარტია“</v>
      </c>
      <c r="B6" s="56"/>
      <c r="C6" s="56"/>
      <c r="D6" s="56"/>
      <c r="E6" s="56"/>
      <c r="F6" s="56"/>
      <c r="G6" s="56"/>
      <c r="H6" s="56"/>
      <c r="I6" s="56"/>
      <c r="J6" s="56"/>
      <c r="K6" s="57"/>
      <c r="L6" s="57"/>
    </row>
    <row r="7" spans="1:13" ht="15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2"/>
      <c r="L7" s="52"/>
      <c r="M7" s="52"/>
    </row>
    <row r="8" spans="1:13" ht="15" x14ac:dyDescent="0.2">
      <c r="A8" s="315"/>
      <c r="B8" s="327"/>
      <c r="C8" s="315"/>
      <c r="D8" s="315"/>
      <c r="E8" s="315"/>
      <c r="F8" s="315"/>
      <c r="G8" s="315"/>
      <c r="H8" s="315"/>
      <c r="I8" s="315"/>
      <c r="J8" s="315"/>
      <c r="K8" s="54"/>
      <c r="L8" s="54"/>
      <c r="M8" s="54"/>
    </row>
    <row r="9" spans="1:13" ht="45" x14ac:dyDescent="0.2">
      <c r="A9" s="66" t="s">
        <v>64</v>
      </c>
      <c r="B9" s="66" t="s">
        <v>481</v>
      </c>
      <c r="C9" s="66" t="s">
        <v>446</v>
      </c>
      <c r="D9" s="66" t="s">
        <v>447</v>
      </c>
      <c r="E9" s="66" t="s">
        <v>448</v>
      </c>
      <c r="F9" s="66" t="s">
        <v>449</v>
      </c>
      <c r="G9" s="66" t="s">
        <v>450</v>
      </c>
      <c r="H9" s="66" t="s">
        <v>451</v>
      </c>
      <c r="I9" s="66" t="s">
        <v>452</v>
      </c>
      <c r="J9" s="66" t="s">
        <v>453</v>
      </c>
      <c r="K9" s="66" t="s">
        <v>454</v>
      </c>
      <c r="L9" s="66" t="s">
        <v>455</v>
      </c>
      <c r="M9" s="66" t="s">
        <v>311</v>
      </c>
    </row>
    <row r="10" spans="1:13" ht="15" x14ac:dyDescent="0.2">
      <c r="A10" s="74">
        <v>1</v>
      </c>
      <c r="B10" s="334"/>
      <c r="C10" s="305"/>
      <c r="D10" s="74"/>
      <c r="E10" s="74"/>
      <c r="F10" s="74"/>
      <c r="G10" s="74"/>
      <c r="H10" s="74"/>
      <c r="I10" s="74"/>
      <c r="J10" s="74"/>
      <c r="K10" s="4"/>
      <c r="L10" s="4"/>
      <c r="M10" s="74"/>
    </row>
    <row r="11" spans="1:13" ht="15" x14ac:dyDescent="0.2">
      <c r="A11" s="74">
        <v>2</v>
      </c>
      <c r="B11" s="334"/>
      <c r="C11" s="305"/>
      <c r="D11" s="74"/>
      <c r="E11" s="74"/>
      <c r="F11" s="74"/>
      <c r="G11" s="74"/>
      <c r="H11" s="74"/>
      <c r="I11" s="74"/>
      <c r="J11" s="74"/>
      <c r="K11" s="4"/>
      <c r="L11" s="4"/>
      <c r="M11" s="74"/>
    </row>
    <row r="12" spans="1:13" ht="15" x14ac:dyDescent="0.2">
      <c r="A12" s="74">
        <v>3</v>
      </c>
      <c r="B12" s="334"/>
      <c r="C12" s="305"/>
      <c r="D12" s="63"/>
      <c r="E12" s="63"/>
      <c r="F12" s="63"/>
      <c r="G12" s="63"/>
      <c r="H12" s="63"/>
      <c r="I12" s="63"/>
      <c r="J12" s="63"/>
      <c r="K12" s="4"/>
      <c r="L12" s="4"/>
      <c r="M12" s="63"/>
    </row>
    <row r="13" spans="1:13" ht="15" x14ac:dyDescent="0.2">
      <c r="A13" s="74">
        <v>4</v>
      </c>
      <c r="B13" s="334"/>
      <c r="C13" s="305"/>
      <c r="D13" s="63"/>
      <c r="E13" s="63"/>
      <c r="F13" s="63"/>
      <c r="G13" s="63"/>
      <c r="H13" s="63"/>
      <c r="I13" s="63"/>
      <c r="J13" s="63"/>
      <c r="K13" s="4"/>
      <c r="L13" s="4"/>
      <c r="M13" s="63"/>
    </row>
    <row r="14" spans="1:13" ht="15" x14ac:dyDescent="0.2">
      <c r="A14" s="74">
        <v>5</v>
      </c>
      <c r="B14" s="334"/>
      <c r="C14" s="305"/>
      <c r="D14" s="63"/>
      <c r="E14" s="63"/>
      <c r="F14" s="63"/>
      <c r="G14" s="63"/>
      <c r="H14" s="63"/>
      <c r="I14" s="63"/>
      <c r="J14" s="63"/>
      <c r="K14" s="4"/>
      <c r="L14" s="4"/>
      <c r="M14" s="63"/>
    </row>
    <row r="15" spans="1:13" ht="15" x14ac:dyDescent="0.2">
      <c r="A15" s="74">
        <v>6</v>
      </c>
      <c r="B15" s="334"/>
      <c r="C15" s="305"/>
      <c r="D15" s="63"/>
      <c r="E15" s="63"/>
      <c r="F15" s="63"/>
      <c r="G15" s="63"/>
      <c r="H15" s="63"/>
      <c r="I15" s="63"/>
      <c r="J15" s="63"/>
      <c r="K15" s="4"/>
      <c r="L15" s="4"/>
      <c r="M15" s="63"/>
    </row>
    <row r="16" spans="1:13" ht="15" x14ac:dyDescent="0.2">
      <c r="A16" s="74">
        <v>7</v>
      </c>
      <c r="B16" s="334"/>
      <c r="C16" s="305"/>
      <c r="D16" s="63"/>
      <c r="E16" s="63"/>
      <c r="F16" s="63"/>
      <c r="G16" s="63"/>
      <c r="H16" s="63"/>
      <c r="I16" s="63"/>
      <c r="J16" s="63"/>
      <c r="K16" s="4"/>
      <c r="L16" s="4"/>
      <c r="M16" s="63"/>
    </row>
    <row r="17" spans="1:13" ht="15" x14ac:dyDescent="0.2">
      <c r="A17" s="74">
        <v>8</v>
      </c>
      <c r="B17" s="334"/>
      <c r="C17" s="305"/>
      <c r="D17" s="63"/>
      <c r="E17" s="63"/>
      <c r="F17" s="63"/>
      <c r="G17" s="63"/>
      <c r="H17" s="63"/>
      <c r="I17" s="63"/>
      <c r="J17" s="63"/>
      <c r="K17" s="4"/>
      <c r="L17" s="4"/>
      <c r="M17" s="63"/>
    </row>
    <row r="18" spans="1:13" ht="15" x14ac:dyDescent="0.2">
      <c r="A18" s="74">
        <v>9</v>
      </c>
      <c r="B18" s="334"/>
      <c r="C18" s="305"/>
      <c r="D18" s="63"/>
      <c r="E18" s="63"/>
      <c r="F18" s="63"/>
      <c r="G18" s="63"/>
      <c r="H18" s="63"/>
      <c r="I18" s="63"/>
      <c r="J18" s="63"/>
      <c r="K18" s="4"/>
      <c r="L18" s="4"/>
      <c r="M18" s="63"/>
    </row>
    <row r="19" spans="1:13" ht="15" x14ac:dyDescent="0.2">
      <c r="A19" s="74">
        <v>10</v>
      </c>
      <c r="B19" s="334"/>
      <c r="C19" s="305"/>
      <c r="D19" s="63"/>
      <c r="E19" s="63"/>
      <c r="F19" s="63"/>
      <c r="G19" s="63"/>
      <c r="H19" s="63"/>
      <c r="I19" s="63"/>
      <c r="J19" s="63"/>
      <c r="K19" s="4"/>
      <c r="L19" s="4"/>
      <c r="M19" s="63"/>
    </row>
    <row r="20" spans="1:13" ht="15" x14ac:dyDescent="0.2">
      <c r="A20" s="74">
        <v>11</v>
      </c>
      <c r="B20" s="334"/>
      <c r="C20" s="305"/>
      <c r="D20" s="63"/>
      <c r="E20" s="63"/>
      <c r="F20" s="63"/>
      <c r="G20" s="63"/>
      <c r="H20" s="63"/>
      <c r="I20" s="63"/>
      <c r="J20" s="63"/>
      <c r="K20" s="4"/>
      <c r="L20" s="4"/>
      <c r="M20" s="63"/>
    </row>
    <row r="21" spans="1:13" ht="15" x14ac:dyDescent="0.2">
      <c r="A21" s="74">
        <v>12</v>
      </c>
      <c r="B21" s="334"/>
      <c r="C21" s="305"/>
      <c r="D21" s="63"/>
      <c r="E21" s="63"/>
      <c r="F21" s="63"/>
      <c r="G21" s="63"/>
      <c r="H21" s="63"/>
      <c r="I21" s="63"/>
      <c r="J21" s="63"/>
      <c r="K21" s="4"/>
      <c r="L21" s="4"/>
      <c r="M21" s="63"/>
    </row>
    <row r="22" spans="1:13" ht="15" x14ac:dyDescent="0.2">
      <c r="A22" s="74">
        <v>13</v>
      </c>
      <c r="B22" s="334"/>
      <c r="C22" s="305"/>
      <c r="D22" s="63"/>
      <c r="E22" s="63"/>
      <c r="F22" s="63"/>
      <c r="G22" s="63"/>
      <c r="H22" s="63"/>
      <c r="I22" s="63"/>
      <c r="J22" s="63"/>
      <c r="K22" s="4"/>
      <c r="L22" s="4"/>
      <c r="M22" s="63"/>
    </row>
    <row r="23" spans="1:13" ht="15" x14ac:dyDescent="0.2">
      <c r="A23" s="74">
        <v>14</v>
      </c>
      <c r="B23" s="334"/>
      <c r="C23" s="305"/>
      <c r="D23" s="63"/>
      <c r="E23" s="63"/>
      <c r="F23" s="63"/>
      <c r="G23" s="63"/>
      <c r="H23" s="63"/>
      <c r="I23" s="63"/>
      <c r="J23" s="63"/>
      <c r="K23" s="4"/>
      <c r="L23" s="4"/>
      <c r="M23" s="63"/>
    </row>
    <row r="24" spans="1:13" ht="15" x14ac:dyDescent="0.2">
      <c r="A24" s="74">
        <v>15</v>
      </c>
      <c r="B24" s="334"/>
      <c r="C24" s="305"/>
      <c r="D24" s="63"/>
      <c r="E24" s="63"/>
      <c r="F24" s="63"/>
      <c r="G24" s="63"/>
      <c r="H24" s="63"/>
      <c r="I24" s="63"/>
      <c r="J24" s="63"/>
      <c r="K24" s="4"/>
      <c r="L24" s="4"/>
      <c r="M24" s="63"/>
    </row>
    <row r="25" spans="1:13" ht="15" x14ac:dyDescent="0.2">
      <c r="A25" s="74">
        <v>16</v>
      </c>
      <c r="B25" s="334"/>
      <c r="C25" s="305"/>
      <c r="D25" s="63"/>
      <c r="E25" s="63"/>
      <c r="F25" s="63"/>
      <c r="G25" s="63"/>
      <c r="H25" s="63"/>
      <c r="I25" s="63"/>
      <c r="J25" s="63"/>
      <c r="K25" s="4"/>
      <c r="L25" s="4"/>
      <c r="M25" s="63"/>
    </row>
    <row r="26" spans="1:13" ht="15" x14ac:dyDescent="0.2">
      <c r="A26" s="74">
        <v>17</v>
      </c>
      <c r="B26" s="334"/>
      <c r="C26" s="305"/>
      <c r="D26" s="63"/>
      <c r="E26" s="63"/>
      <c r="F26" s="63"/>
      <c r="G26" s="63"/>
      <c r="H26" s="63"/>
      <c r="I26" s="63"/>
      <c r="J26" s="63"/>
      <c r="K26" s="4"/>
      <c r="L26" s="4"/>
      <c r="M26" s="63"/>
    </row>
    <row r="27" spans="1:13" ht="15" x14ac:dyDescent="0.2">
      <c r="A27" s="74">
        <v>18</v>
      </c>
      <c r="B27" s="334"/>
      <c r="C27" s="305"/>
      <c r="D27" s="63"/>
      <c r="E27" s="63"/>
      <c r="F27" s="63"/>
      <c r="G27" s="63"/>
      <c r="H27" s="63"/>
      <c r="I27" s="63"/>
      <c r="J27" s="63"/>
      <c r="K27" s="4"/>
      <c r="L27" s="4"/>
      <c r="M27" s="63"/>
    </row>
    <row r="28" spans="1:13" ht="15" x14ac:dyDescent="0.2">
      <c r="A28" s="74">
        <v>19</v>
      </c>
      <c r="B28" s="334"/>
      <c r="C28" s="305"/>
      <c r="D28" s="63"/>
      <c r="E28" s="63"/>
      <c r="F28" s="63"/>
      <c r="G28" s="63"/>
      <c r="H28" s="63"/>
      <c r="I28" s="63"/>
      <c r="J28" s="63"/>
      <c r="K28" s="4"/>
      <c r="L28" s="4"/>
      <c r="M28" s="63"/>
    </row>
    <row r="29" spans="1:13" ht="15" x14ac:dyDescent="0.2">
      <c r="A29" s="74">
        <v>20</v>
      </c>
      <c r="B29" s="334"/>
      <c r="C29" s="305"/>
      <c r="D29" s="63"/>
      <c r="E29" s="63"/>
      <c r="F29" s="63"/>
      <c r="G29" s="63"/>
      <c r="H29" s="63"/>
      <c r="I29" s="63"/>
      <c r="J29" s="63"/>
      <c r="K29" s="4"/>
      <c r="L29" s="4"/>
      <c r="M29" s="63"/>
    </row>
    <row r="30" spans="1:13" ht="15" x14ac:dyDescent="0.2">
      <c r="A30" s="74">
        <v>21</v>
      </c>
      <c r="B30" s="334"/>
      <c r="C30" s="305"/>
      <c r="D30" s="63"/>
      <c r="E30" s="63"/>
      <c r="F30" s="63"/>
      <c r="G30" s="63"/>
      <c r="H30" s="63"/>
      <c r="I30" s="63"/>
      <c r="J30" s="63"/>
      <c r="K30" s="4"/>
      <c r="L30" s="4"/>
      <c r="M30" s="63"/>
    </row>
    <row r="31" spans="1:13" ht="15" x14ac:dyDescent="0.2">
      <c r="A31" s="74">
        <v>22</v>
      </c>
      <c r="B31" s="334"/>
      <c r="C31" s="305"/>
      <c r="D31" s="63"/>
      <c r="E31" s="63"/>
      <c r="F31" s="63"/>
      <c r="G31" s="63"/>
      <c r="H31" s="63"/>
      <c r="I31" s="63"/>
      <c r="J31" s="63"/>
      <c r="K31" s="4"/>
      <c r="L31" s="4"/>
      <c r="M31" s="63"/>
    </row>
    <row r="32" spans="1:13" ht="15" x14ac:dyDescent="0.2">
      <c r="A32" s="74">
        <v>23</v>
      </c>
      <c r="B32" s="334"/>
      <c r="C32" s="305"/>
      <c r="D32" s="63"/>
      <c r="E32" s="63"/>
      <c r="F32" s="63"/>
      <c r="G32" s="63"/>
      <c r="H32" s="63"/>
      <c r="I32" s="63"/>
      <c r="J32" s="63"/>
      <c r="K32" s="4"/>
      <c r="L32" s="4"/>
      <c r="M32" s="63"/>
    </row>
    <row r="33" spans="1:13" ht="15" x14ac:dyDescent="0.2">
      <c r="A33" s="74">
        <v>24</v>
      </c>
      <c r="B33" s="334"/>
      <c r="C33" s="305"/>
      <c r="D33" s="63"/>
      <c r="E33" s="63"/>
      <c r="F33" s="63"/>
      <c r="G33" s="63"/>
      <c r="H33" s="63"/>
      <c r="I33" s="63"/>
      <c r="J33" s="63"/>
      <c r="K33" s="4"/>
      <c r="L33" s="4"/>
      <c r="M33" s="63"/>
    </row>
    <row r="34" spans="1:13" ht="15" x14ac:dyDescent="0.2">
      <c r="A34" s="63" t="s">
        <v>271</v>
      </c>
      <c r="B34" s="335"/>
      <c r="C34" s="305"/>
      <c r="D34" s="63"/>
      <c r="E34" s="63"/>
      <c r="F34" s="63"/>
      <c r="G34" s="63"/>
      <c r="H34" s="63"/>
      <c r="I34" s="63"/>
      <c r="J34" s="63"/>
      <c r="K34" s="4"/>
      <c r="L34" s="4"/>
      <c r="M34" s="63"/>
    </row>
    <row r="35" spans="1:13" ht="15" x14ac:dyDescent="0.3">
      <c r="A35" s="63"/>
      <c r="B35" s="335"/>
      <c r="C35" s="305"/>
      <c r="D35" s="75"/>
      <c r="E35" s="75"/>
      <c r="F35" s="75"/>
      <c r="G35" s="75"/>
      <c r="H35" s="63"/>
      <c r="I35" s="63"/>
      <c r="J35" s="63"/>
      <c r="K35" s="63" t="s">
        <v>456</v>
      </c>
      <c r="L35" s="62">
        <f>SUM(L10:L34)</f>
        <v>0</v>
      </c>
      <c r="M35" s="63"/>
    </row>
    <row r="36" spans="1:13" ht="15" x14ac:dyDescent="0.3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48"/>
    </row>
    <row r="37" spans="1:13" ht="15" x14ac:dyDescent="0.3">
      <c r="A37" s="179" t="s">
        <v>457</v>
      </c>
      <c r="B37" s="179"/>
      <c r="C37" s="179"/>
      <c r="D37" s="178"/>
      <c r="E37" s="178"/>
      <c r="F37" s="178"/>
      <c r="G37" s="178"/>
      <c r="H37" s="178"/>
      <c r="I37" s="178"/>
      <c r="J37" s="178"/>
      <c r="K37" s="178"/>
      <c r="L37" s="148"/>
    </row>
    <row r="38" spans="1:13" ht="15" x14ac:dyDescent="0.3">
      <c r="A38" s="179" t="s">
        <v>458</v>
      </c>
      <c r="B38" s="179"/>
      <c r="C38" s="179"/>
      <c r="D38" s="178"/>
      <c r="E38" s="178"/>
      <c r="F38" s="178"/>
      <c r="G38" s="178"/>
      <c r="H38" s="178"/>
      <c r="I38" s="178"/>
      <c r="J38" s="178"/>
      <c r="K38" s="178"/>
      <c r="L38" s="148"/>
    </row>
    <row r="39" spans="1:13" ht="15" x14ac:dyDescent="0.3">
      <c r="A39" s="165" t="s">
        <v>459</v>
      </c>
      <c r="B39" s="165"/>
      <c r="C39" s="179"/>
      <c r="D39" s="148"/>
      <c r="E39" s="148"/>
      <c r="F39" s="148"/>
      <c r="G39" s="148"/>
      <c r="H39" s="148"/>
      <c r="I39" s="148"/>
      <c r="J39" s="148"/>
      <c r="K39" s="148"/>
      <c r="L39" s="148"/>
    </row>
    <row r="40" spans="1:13" ht="15" x14ac:dyDescent="0.3">
      <c r="A40" s="165" t="s">
        <v>476</v>
      </c>
      <c r="B40" s="165"/>
      <c r="C40" s="179"/>
      <c r="D40" s="148"/>
      <c r="E40" s="148"/>
      <c r="F40" s="148"/>
      <c r="G40" s="148"/>
      <c r="H40" s="148"/>
      <c r="I40" s="148"/>
      <c r="J40" s="148"/>
      <c r="K40" s="148"/>
      <c r="L40" s="148"/>
    </row>
    <row r="41" spans="1:13" ht="15.75" customHeight="1" x14ac:dyDescent="0.2">
      <c r="A41" s="496" t="s">
        <v>477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</row>
    <row r="42" spans="1:13" ht="15.75" customHeight="1" x14ac:dyDescent="0.2">
      <c r="A42" s="496"/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</row>
    <row r="43" spans="1:13" x14ac:dyDescent="0.2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</row>
    <row r="44" spans="1:13" ht="15" x14ac:dyDescent="0.3">
      <c r="A44" s="492" t="s">
        <v>107</v>
      </c>
      <c r="B44" s="492"/>
      <c r="C44" s="492"/>
      <c r="D44" s="306"/>
      <c r="E44" s="307"/>
      <c r="F44" s="307"/>
      <c r="G44" s="306"/>
      <c r="H44" s="306"/>
      <c r="I44" s="306"/>
      <c r="J44" s="306"/>
      <c r="K44" s="306"/>
      <c r="L44" s="148"/>
    </row>
    <row r="45" spans="1:13" ht="15" x14ac:dyDescent="0.3">
      <c r="A45" s="306"/>
      <c r="B45" s="306"/>
      <c r="C45" s="307"/>
      <c r="D45" s="306"/>
      <c r="E45" s="307"/>
      <c r="F45" s="307"/>
      <c r="G45" s="306"/>
      <c r="H45" s="306"/>
      <c r="I45" s="306"/>
      <c r="J45" s="306"/>
      <c r="K45" s="308"/>
      <c r="L45" s="148"/>
    </row>
    <row r="46" spans="1:13" ht="15" customHeight="1" x14ac:dyDescent="0.3">
      <c r="A46" s="306"/>
      <c r="B46" s="306"/>
      <c r="C46" s="307"/>
      <c r="D46" s="493" t="s">
        <v>263</v>
      </c>
      <c r="E46" s="493"/>
      <c r="F46" s="316"/>
      <c r="G46" s="310"/>
      <c r="H46" s="494" t="s">
        <v>461</v>
      </c>
      <c r="I46" s="494"/>
      <c r="J46" s="494"/>
      <c r="K46" s="311"/>
      <c r="L46" s="148"/>
    </row>
    <row r="47" spans="1:13" ht="15" x14ac:dyDescent="0.3">
      <c r="A47" s="306"/>
      <c r="B47" s="306"/>
      <c r="C47" s="307"/>
      <c r="D47" s="306"/>
      <c r="E47" s="307"/>
      <c r="F47" s="307"/>
      <c r="G47" s="306"/>
      <c r="H47" s="495"/>
      <c r="I47" s="495"/>
      <c r="J47" s="495"/>
      <c r="K47" s="311"/>
      <c r="L47" s="148"/>
    </row>
    <row r="48" spans="1:13" ht="15" x14ac:dyDescent="0.3">
      <c r="A48" s="306"/>
      <c r="B48" s="306"/>
      <c r="C48" s="307"/>
      <c r="D48" s="490" t="s">
        <v>139</v>
      </c>
      <c r="E48" s="490"/>
      <c r="F48" s="316"/>
      <c r="G48" s="310"/>
      <c r="H48" s="306"/>
      <c r="I48" s="306"/>
      <c r="J48" s="306"/>
      <c r="K48" s="306"/>
      <c r="L48" s="14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Maia Aleksishvili</cp:lastModifiedBy>
  <cp:lastPrinted>2020-01-31T09:45:18Z</cp:lastPrinted>
  <dcterms:created xsi:type="dcterms:W3CDTF">2011-12-27T13:20:18Z</dcterms:created>
  <dcterms:modified xsi:type="dcterms:W3CDTF">2020-01-31T10:30:19Z</dcterms:modified>
</cp:coreProperties>
</file>