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2735" tabRatio="954" firstSheet="8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4.2'!$A$1:$I$64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N8'!$A$1:$J$23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10" i="30" l="1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9" i="30"/>
  <c r="I10" i="29" l="1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9" i="29"/>
  <c r="C20" i="59" l="1"/>
  <c r="C25" i="59"/>
  <c r="C24" i="59"/>
  <c r="C23" i="59"/>
  <c r="C22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3" i="59" s="1"/>
  <c r="C12" i="40"/>
  <c r="A5" i="9" l="1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D17" i="28" l="1"/>
  <c r="C17" i="28"/>
  <c r="C12" i="3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9" i="30" l="1"/>
  <c r="H39" i="30"/>
  <c r="A4" i="30"/>
  <c r="A4" i="29"/>
  <c r="A5" i="28" l="1"/>
  <c r="D25" i="27"/>
  <c r="C25" i="27"/>
  <c r="A5" i="27"/>
  <c r="D24" i="26"/>
  <c r="C24" i="26"/>
  <c r="A5" i="26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3" i="18"/>
  <c r="G14" i="18" s="1"/>
  <c r="G11" i="18"/>
  <c r="G12" i="18" s="1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2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<sst xmlns="http://schemas.openxmlformats.org/spreadsheetml/2006/main" count="1205" uniqueCount="615">
  <si>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</si>
  <si>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</si>
  <si>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</si>
  <si>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</si>
  <si>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</si>
  <si>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</si>
  <si>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</si>
  <si>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</si>
  <si>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</si>
  <si>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</si>
  <si>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</si>
  <si>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</si>
  <si>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</si>
  <si>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</si>
  <si>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</si>
  <si>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</si>
  <si>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</si>
  <si>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</si>
  <si>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</si>
  <si>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</si>
  <si>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</si>
  <si>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</si>
  <si>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</si>
  <si>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</si>
  <si>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</si>
  <si>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</si>
  <si>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</si>
  <si>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</si>
  <si>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</si>
  <si>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</si>
  <si>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</si>
  <si>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</si>
  <si>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</si>
  <si>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</si>
  <si>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</si>
  <si>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</si>
  <si>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</si>
  <si>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</si>
  <si>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</si>
  <si>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</si>
  <si>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</si>
  <si>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</si>
  <si>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</si>
  <si>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</si>
  <si>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</si>
  <si>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</si>
  <si>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</si>
  <si>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</si>
  <si>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</si>
  <si>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</si>
  <si>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</si>
  <si>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</si>
  <si>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</si>
  <si>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</si>
  <si>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</si>
  <si>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</si>
  <si>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</si>
  <si>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</si>
  <si>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</si>
  <si>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</si>
  <si>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</si>
  <si>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</si>
  <si>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</si>
  <si>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</si>
  <si>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</si>
  <si>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</si>
  <si>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</si>
  <si>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</si>
  <si>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</si>
  <si>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</si>
  <si>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</si>
  <si>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</si>
  <si>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</si>
  <si>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</si>
  <si>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</si>
  <si>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</si>
  <si>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</si>
  <si>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</si>
  <si>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</si>
  <si>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</si>
  <si>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</si>
  <si>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</si>
  <si>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</si>
  <si>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</si>
  <si>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</si>
  <si>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</si>
  <si>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</si>
  <si>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</si>
  <si>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</si>
  <si>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</si>
  <si>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</si>
  <si>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</si>
  <si>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</si>
  <si>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</si>
  <si>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</si>
  <si>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</si>
  <si>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</si>
  <si>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</si>
  <si>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</si>
  <si>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</si>
  <si>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</si>
  <si>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</si>
  <si>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</si>
  <si>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</si>
  <si>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</si>
  <si>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</si>
  <si>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</si>
  <si>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</si>
  <si>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</si>
  <si>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</si>
  <si>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</si>
  <si>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</si>
  <si>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</si>
  <si>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</si>
  <si>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</si>
  <si>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</si>
  <si>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</si>
  <si>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</si>
  <si>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</si>
  <si>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</si>
  <si>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</si>
  <si>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</si>
  <si>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</si>
  <si>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</si>
  <si>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</si>
  <si>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</si>
  <si>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</si>
  <si>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</si>
  <si>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</si>
  <si>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</si>
  <si>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</si>
  <si>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</si>
  <si>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</si>
  <si>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</si>
  <si>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</si>
  <si>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</si>
  <si>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</si>
  <si>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</si>
  <si>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</si>
  <si>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</si>
  <si>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</si>
  <si>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</si>
  <si>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</si>
  <si>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</si>
  <si>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</si>
  <si>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</si>
  <si>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</si>
  <si>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</si>
  <si>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</si>
  <si>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</si>
  <si>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</si>
  <si>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</si>
  <si>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</si>
  <si>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</si>
  <si>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</si>
  <si>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</si>
  <si>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</si>
  <si>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</si>
  <si>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</si>
  <si>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</si>
  <si>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</si>
  <si>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</si>
  <si>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</si>
  <si>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</si>
  <si>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</si>
  <si>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</si>
  <si>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</si>
  <si>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</si>
  <si>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</si>
  <si>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</si>
  <si>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</si>
  <si>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</si>
  <si>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</si>
  <si>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</si>
  <si>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</si>
  <si>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</si>
  <si>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</si>
  <si>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</si>
  <si>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</si>
  <si>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</si>
  <si>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</si>
  <si>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</si>
  <si>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</si>
  <si>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</si>
  <si>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</si>
  <si>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</si>
  <si>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</si>
  <si>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</si>
  <si>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</si>
  <si>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</si>
  <si>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</si>
  <si>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</si>
  <si>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</si>
  <si>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</si>
  <si>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</si>
  <si>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</si>
  <si>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</si>
  <si>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</si>
  <si>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</si>
  <si>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</si>
  <si>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</si>
  <si>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</si>
  <si>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</si>
  <si>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</si>
  <si>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</si>
  <si>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</si>
  <si>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</si>
  <si>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</si>
  <si>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</si>
  <si>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</si>
  <si>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</si>
  <si>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</si>
  <si>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</si>
  <si>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</si>
  <si>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</si>
  <si>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</si>
  <si>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</si>
  <si>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</si>
  <si>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</si>
  <si>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</si>
  <si>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</si>
  <si>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</si>
  <si>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</si>
  <si>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</si>
  <si>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</si>
  <si>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</si>
  <si>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</si>
  <si>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</si>
  <si>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</si>
  <si>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</si>
  <si>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</si>
  <si>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</si>
  <si>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</si>
  <si>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</si>
  <si>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</si>
  <si>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</si>
  <si>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</si>
  <si>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</si>
  <si>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</si>
  <si>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</si>
  <si>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</si>
  <si>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</si>
  <si>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</si>
  <si>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</si>
  <si>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</si>
  <si>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</si>
  <si>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</si>
  <si>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</si>
  <si>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</si>
  <si>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</si>
  <si>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</si>
  <si>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</si>
  <si>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</si>
  <si>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</si>
  <si>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</si>
  <si>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</si>
  <si>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</si>
  <si>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</si>
  <si>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</si>
  <si>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</si>
  <si>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</si>
  <si>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</si>
  <si>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</si>
  <si>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</si>
  <si>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</si>
  <si>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</si>
  <si>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</si>
  <si>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</si>
  <si>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</si>
  <si>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</si>
  <si>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</si>
  <si>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</si>
  <si>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</si>
  <si>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</si>
  <si>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</si>
  <si>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</si>
  <si>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</si>
  <si>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</si>
  <si>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</si>
  <si>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</si>
  <si>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</si>
  <si>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</si>
  <si>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</si>
  <si>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</si>
  <si>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</si>
  <si>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</si>
  <si>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</si>
  <si>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</si>
  <si>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</si>
  <si>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</si>
  <si>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</si>
  <si>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</si>
  <si>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</si>
  <si>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</si>
  <si>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</si>
  <si>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</si>
  <si>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</si>
  <si>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</si>
  <si>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</si>
  <si>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</si>
  <si>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</si>
  <si>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</si>
  <si>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</si>
  <si>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</si>
  <si>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</si>
  <si>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</si>
  <si>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</si>
  <si>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</si>
  <si>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</si>
  <si>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</si>
  <si>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</si>
  <si>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</si>
  <si>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</si>
  <si>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</si>
  <si>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</si>
  <si>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</si>
  <si>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</si>
  <si>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</si>
  <si>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</si>
  <si>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</si>
  <si>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</si>
  <si>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</si>
  <si>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</si>
  <si>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</si>
  <si>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</si>
  <si>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</si>
  <si>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</si>
  <si>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</si>
  <si>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</si>
  <si>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</si>
  <si>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</si>
  <si>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</si>
  <si>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</si>
  <si>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</si>
  <si>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</si>
  <si>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</si>
  <si>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</si>
  <si>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</si>
  <si>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</si>
  <si>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</si>
  <si>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</si>
  <si>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</si>
  <si>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</si>
  <si>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</si>
  <si>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</si>
  <si>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</si>
  <si>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</si>
  <si>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</si>
  <si>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</si>
  <si>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</si>
  <si>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</si>
  <si>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</si>
  <si>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</si>
  <si>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</si>
  <si>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</si>
  <si>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</si>
  <si>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</si>
  <si>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</si>
  <si>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</si>
  <si>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</si>
  <si>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</si>
  <si>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</si>
  <si>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</si>
  <si>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</si>
  <si>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</si>
  <si>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</si>
  <si>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</si>
  <si>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</si>
  <si>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</si>
  <si>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</si>
  <si>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</si>
  <si>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</si>
  <si>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</si>
  <si>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</si>
  <si>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</si>
  <si>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</si>
  <si>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</si>
  <si>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</si>
  <si>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</si>
  <si>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</si>
  <si>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</si>
  <si>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</si>
  <si>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</si>
  <si>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</si>
  <si>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</si>
  <si>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</si>
  <si>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</si>
  <si>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</si>
  <si>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</si>
  <si>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</si>
  <si>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</si>
  <si>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</si>
  <si>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</si>
  <si>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</si>
  <si>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</si>
  <si>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</si>
  <si>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</si>
  <si>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</si>
  <si>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</si>
  <si>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</si>
  <si>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</si>
  <si>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</si>
  <si>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</si>
  <si>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</si>
  <si>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</si>
  <si>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</si>
  <si>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</si>
  <si>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</si>
  <si>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</si>
  <si>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</si>
  <si>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</si>
  <si>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</si>
  <si>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</si>
  <si>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</si>
  <si>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</si>
  <si>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</si>
  <si>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</si>
  <si>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</si>
  <si>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</si>
  <si>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</si>
  <si>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</si>
  <si>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</si>
  <si>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</si>
  <si>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</si>
  <si>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</si>
  <si>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</si>
  <si>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</si>
  <si>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</si>
  <si>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</si>
  <si>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</si>
  <si>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</si>
  <si>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</si>
  <si>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</si>
  <si>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</si>
  <si>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</si>
  <si>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</si>
  <si>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</si>
  <si>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</si>
  <si>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</si>
  <si>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</si>
  <si>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</si>
  <si>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</si>
  <si>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</si>
  <si>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</si>
  <si>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</si>
  <si>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</si>
  <si>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</si>
  <si>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</si>
  <si>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</si>
  <si>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</si>
  <si>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</si>
  <si>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</si>
  <si>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</si>
  <si>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</si>
  <si>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</si>
  <si>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</si>
  <si>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</si>
  <si>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</si>
  <si>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</si>
  <si>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</si>
  <si>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</si>
  <si>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</si>
  <si>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</si>
  <si>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</si>
  <si>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</si>
  <si>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</si>
  <si>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</si>
  <si>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</si>
  <si>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</si>
  <si>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</si>
  <si>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</si>
  <si>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</si>
  <si>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</si>
  <si>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</si>
  <si>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</si>
  <si>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</si>
  <si>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</si>
  <si>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</si>
  <si>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</si>
  <si>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</si>
  <si>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</si>
  <si>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</si>
  <si>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</si>
  <si>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</si>
  <si>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</si>
  <si>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</si>
  <si>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</si>
  <si>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</si>
  <si>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</si>
  <si>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</si>
  <si>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</si>
  <si>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</si>
  <si>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</si>
  <si>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</si>
  <si>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</si>
  <si>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</si>
  <si>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</si>
  <si>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</si>
  <si>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</si>
  <si>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</si>
  <si>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</si>
  <si>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</si>
  <si>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</si>
  <si>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</si>
  <si>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</si>
  <si>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</si>
  <si>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</si>
  <si>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</si>
  <si>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</si>
  <si>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</si>
  <si>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ლეიბორისტული პარტია</t>
  </si>
  <si>
    <t>ლეილა</t>
  </si>
  <si>
    <t>გაფრინდაშვილი</t>
  </si>
  <si>
    <t>ლელა</t>
  </si>
  <si>
    <t>ჯმუხაძე</t>
  </si>
  <si>
    <t>ევგენია</t>
  </si>
  <si>
    <t>ავდოიანი</t>
  </si>
  <si>
    <t>მარინა</t>
  </si>
  <si>
    <t>ცუცქირიძე</t>
  </si>
  <si>
    <t>ირაკლი</t>
  </si>
  <si>
    <t>ალანია</t>
  </si>
  <si>
    <t>ზაზა</t>
  </si>
  <si>
    <t>ქოქიაშვილი</t>
  </si>
  <si>
    <t>თემური</t>
  </si>
  <si>
    <t>წიკლაური</t>
  </si>
  <si>
    <t>მიხეილ</t>
  </si>
  <si>
    <t>ქუმსიშვილი</t>
  </si>
  <si>
    <t>ქეთევან</t>
  </si>
  <si>
    <t>დოლიძე</t>
  </si>
  <si>
    <t>ზურაბ</t>
  </si>
  <si>
    <t>ლომია</t>
  </si>
  <si>
    <t>შალვა</t>
  </si>
  <si>
    <t>ნათელაშვილი</t>
  </si>
  <si>
    <t>სამსონ</t>
  </si>
  <si>
    <t>გუგავა</t>
  </si>
  <si>
    <t>ლაშა</t>
  </si>
  <si>
    <t>ჩხარტიშვილი</t>
  </si>
  <si>
    <t>გიორგი</t>
  </si>
  <si>
    <t>ალუდა</t>
  </si>
  <si>
    <t>არაბული</t>
  </si>
  <si>
    <t>ბექა</t>
  </si>
  <si>
    <t>კორტხონჯია</t>
  </si>
  <si>
    <t>თამარ</t>
  </si>
  <si>
    <t>მესტუმრიშვილი</t>
  </si>
  <si>
    <t>სულიკო</t>
  </si>
  <si>
    <t>პატურაშვილი</t>
  </si>
  <si>
    <t>ნიკოლოზ</t>
  </si>
  <si>
    <t>ვარდოშვილი</t>
  </si>
  <si>
    <t>იმნაძე</t>
  </si>
  <si>
    <t>უჩა</t>
  </si>
  <si>
    <t>გოგიბერიძე</t>
  </si>
  <si>
    <t>იოსებ</t>
  </si>
  <si>
    <t>სამხარაძე</t>
  </si>
  <si>
    <t>თამაზ</t>
  </si>
  <si>
    <t>ბოჯგუა</t>
  </si>
  <si>
    <t>ოთარ</t>
  </si>
  <si>
    <t>ბექაური</t>
  </si>
  <si>
    <t>ნინო</t>
  </si>
  <si>
    <t>მაზანაშვილი</t>
  </si>
  <si>
    <t>დადუნაშვილი</t>
  </si>
  <si>
    <t>ჯულიეტა</t>
  </si>
  <si>
    <t>უბერი</t>
  </si>
  <si>
    <t>მამუკა</t>
  </si>
  <si>
    <t>ჯუღელი</t>
  </si>
  <si>
    <t>მეტრეველი</t>
  </si>
  <si>
    <t>მარიამ</t>
  </si>
  <si>
    <t>ჭავჭავაძე</t>
  </si>
  <si>
    <t>ბესარიონ</t>
  </si>
  <si>
    <t>ზაქარიაძე</t>
  </si>
  <si>
    <t>ცირა</t>
  </si>
  <si>
    <t>ჭეჟია</t>
  </si>
  <si>
    <t>კობა</t>
  </si>
  <si>
    <t>სესილი</t>
  </si>
  <si>
    <t>გვარამაძე</t>
  </si>
  <si>
    <t>ჯანი</t>
  </si>
  <si>
    <t>ჩემია</t>
  </si>
  <si>
    <t>ზაუტაშვილი</t>
  </si>
  <si>
    <t>სიდამონიძე</t>
  </si>
  <si>
    <t>ნინა</t>
  </si>
  <si>
    <t>ბუაძე</t>
  </si>
  <si>
    <t>ჩალაძე</t>
  </si>
  <si>
    <t>კორთხონჯია</t>
  </si>
  <si>
    <t>ბეჟან</t>
  </si>
  <si>
    <t>თემურ</t>
  </si>
  <si>
    <t>გაბრიელ</t>
  </si>
  <si>
    <t>ქადაგიშვილი</t>
  </si>
  <si>
    <t>აბესაძე</t>
  </si>
  <si>
    <t>საქართველოს ბანკი</t>
  </si>
  <si>
    <t>15/01/19</t>
  </si>
  <si>
    <t>გამოტანილია ბანკიდან</t>
  </si>
  <si>
    <t>გაცემულია შალვა ნათელაშვილზე</t>
  </si>
  <si>
    <t>15/02/19</t>
  </si>
  <si>
    <t>15/11/19</t>
  </si>
  <si>
    <t>საწვავის ხარჯი (მივლინების პროცესში)</t>
  </si>
  <si>
    <t>სხვა ხარჯები..... (საწვავი)</t>
  </si>
  <si>
    <t>სხვა კომუნალური ხარჯი...(დასუფთავება)</t>
  </si>
  <si>
    <t>დაზღვევის ხარჯი...(საპენსიო)</t>
  </si>
  <si>
    <t>შპს. "ენ ჯი ჯგუფი"...(მღრღნელების საწინააღმდეგო პრევენცია)</t>
  </si>
  <si>
    <t>შპს. "რასელ ენდ კო"...(საინფორმაციო მასალის მოწოდება)</t>
  </si>
  <si>
    <t>შპს.  "კატევე"... (საკაბელო მომსახურეობა)</t>
  </si>
  <si>
    <t>შპს.  "სქაილერსი"... (დომენის მომსახურეობა)</t>
  </si>
  <si>
    <t>შპს.  "პროსერვისი"...( დომენის მომსახურეობა)</t>
  </si>
  <si>
    <t>ი/მ  ირინა გოგოლაშვილი...(საჩუქრები)</t>
  </si>
  <si>
    <t>სხვა ფინანსური აქტივები...(წინასწარ გადახდილი საშემოსვლო)</t>
  </si>
  <si>
    <t>სა. ბიუჯეტი(ხაზინა)</t>
  </si>
  <si>
    <t>ფ/პ გიორგი დადუნაშვილი</t>
  </si>
  <si>
    <t>საშემოსავლო 2018 წლის ვალდებულებ</t>
  </si>
  <si>
    <t>ამერიკა-ევროპა</t>
  </si>
  <si>
    <t>რუსეთი-ევროპა</t>
  </si>
  <si>
    <t>ევროპა</t>
  </si>
  <si>
    <t>საწვავის ხარჯი მივლინების პროცესში</t>
  </si>
  <si>
    <t>საქართველო</t>
  </si>
  <si>
    <t>ოფისი</t>
  </si>
  <si>
    <t>უსასყიდლო</t>
  </si>
  <si>
    <t>2019  (წლიური)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</si>
</sst>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8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6" fillId="5" borderId="0" xfId="2" applyFont="1" applyFill="1" applyBorder="1" applyAlignment="1" applyProtection="1">
      <alignment horizontal="center" vertical="top" wrapText="1"/>
    </xf>
    <xf numFmtId="0" fontId="26" fillId="5" borderId="2" xfId="2" applyFont="1" applyFill="1" applyBorder="1" applyAlignment="1" applyProtection="1">
      <alignment horizontal="center" vertical="top" wrapText="1"/>
    </xf>
    <xf numFmtId="1" fontId="26" fillId="5" borderId="2" xfId="2" applyNumberFormat="1" applyFont="1" applyFill="1" applyBorder="1" applyAlignment="1" applyProtection="1">
      <alignment horizontal="center" vertical="top" wrapText="1"/>
    </xf>
    <xf numFmtId="1" fontId="26" fillId="5" borderId="5" xfId="2" applyNumberFormat="1" applyFont="1" applyFill="1" applyBorder="1" applyAlignment="1" applyProtection="1">
      <alignment horizontal="center" vertical="top" wrapText="1"/>
    </xf>
    <xf numFmtId="1" fontId="26" fillId="5" borderId="43" xfId="2" applyNumberFormat="1" applyFont="1" applyFill="1" applyBorder="1" applyAlignment="1" applyProtection="1">
      <alignment horizontal="center" vertical="top" wrapText="1"/>
    </xf>
    <xf numFmtId="1" fontId="24" fillId="0" borderId="2" xfId="2" applyNumberFormat="1" applyFont="1" applyFill="1" applyBorder="1" applyAlignment="1" applyProtection="1">
      <alignment horizontal="center" vertical="top" wrapText="1"/>
      <protection locked="0"/>
    </xf>
    <xf numFmtId="0" fontId="27" fillId="0" borderId="2" xfId="5" applyFont="1" applyBorder="1" applyAlignment="1" applyProtection="1">
      <alignment horizontal="center" wrapText="1"/>
      <protection locked="0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0" fontId="25" fillId="0" borderId="45" xfId="2" applyFont="1" applyFill="1" applyBorder="1" applyAlignment="1" applyProtection="1">
      <alignment horizontal="center" vertical="top" wrapText="1"/>
      <protection locked="0"/>
    </xf>
    <xf numFmtId="0" fontId="25" fillId="0" borderId="44" xfId="2" applyFont="1" applyFill="1" applyBorder="1" applyAlignment="1" applyProtection="1">
      <alignment horizontal="center" vertical="top" wrapText="1"/>
      <protection locked="0"/>
    </xf>
    <xf numFmtId="14" fontId="27" fillId="0" borderId="2" xfId="5" applyNumberFormat="1" applyFont="1" applyBorder="1" applyAlignment="1" applyProtection="1">
      <alignment horizontal="center" wrapText="1"/>
      <protection locked="0"/>
    </xf>
    <xf numFmtId="1" fontId="24" fillId="0" borderId="6" xfId="2" applyNumberFormat="1" applyFont="1" applyFill="1" applyBorder="1" applyAlignment="1" applyProtection="1">
      <alignment horizontal="center" vertical="top" wrapText="1"/>
      <protection locked="0"/>
    </xf>
    <xf numFmtId="2" fontId="24" fillId="0" borderId="27" xfId="2" applyNumberFormat="1" applyFont="1" applyFill="1" applyBorder="1" applyAlignment="1" applyProtection="1">
      <alignment horizontal="center" vertical="top" wrapText="1"/>
    </xf>
    <xf numFmtId="3" fontId="22" fillId="5" borderId="1" xfId="1" applyNumberFormat="1" applyFont="1" applyFill="1" applyBorder="1" applyAlignment="1" applyProtection="1">
      <alignment horizontal="center"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7" fillId="0" borderId="1" xfId="3" applyFont="1" applyBorder="1" applyAlignment="1" applyProtection="1">
      <alignment horizontal="center"/>
      <protection locked="0"/>
    </xf>
    <xf numFmtId="0" fontId="17" fillId="0" borderId="1" xfId="2" applyFont="1" applyFill="1" applyBorder="1" applyAlignment="1" applyProtection="1">
      <alignment horizontal="center" vertical="top"/>
      <protection locked="0"/>
    </xf>
    <xf numFmtId="165" fontId="17" fillId="0" borderId="1" xfId="2" applyNumberFormat="1" applyFont="1" applyFill="1" applyBorder="1" applyAlignment="1" applyProtection="1">
      <alignment horizontal="center" vertical="center"/>
      <protection locked="0"/>
    </xf>
    <xf numFmtId="166" fontId="17" fillId="0" borderId="1" xfId="2" applyNumberFormat="1" applyFont="1" applyFill="1" applyBorder="1" applyAlignment="1" applyProtection="1">
      <alignment horizontal="center" vertical="center"/>
      <protection locked="0"/>
    </xf>
    <xf numFmtId="4" fontId="17" fillId="0" borderId="1" xfId="2" applyNumberFormat="1" applyFont="1" applyFill="1" applyBorder="1" applyAlignment="1" applyProtection="1">
      <alignment horizontal="center" vertical="center"/>
      <protection locked="0"/>
    </xf>
    <xf numFmtId="164" fontId="17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/>
    </xf>
    <xf numFmtId="3" fontId="22" fillId="5" borderId="1" xfId="0" applyNumberFormat="1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171450</xdr:rowOff>
    </xdr:from>
    <xdr:to>
      <xdr:col>2</xdr:col>
      <xdr:colOff>1495425</xdr:colOff>
      <xdr:row>56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171450</xdr:rowOff>
    </xdr:from>
    <xdr:to>
      <xdr:col>1</xdr:col>
      <xdr:colOff>1495425</xdr:colOff>
      <xdr:row>47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48</xdr:row>
      <xdr:rowOff>4082</xdr:rowOff>
    </xdr:from>
    <xdr:to>
      <xdr:col>5</xdr:col>
      <xdr:colOff>110219</xdr:colOff>
      <xdr:row>48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60" zoomScaleNormal="100" workbookViewId="0">
      <selection activeCell="P18" sqref="P18"/>
    </sheetView>
  </sheetViews>
  <sheetFormatPr defaultRowHeight="15" x14ac:dyDescent="0.2"/>
  <cols>
    <col min="1" max="1" width="6.28515625" style="263" bestFit="1" customWidth="1"/>
    <col min="2" max="2" width="13.140625" style="263" customWidth="1"/>
    <col min="3" max="3" width="17.85546875" style="263" customWidth="1"/>
    <col min="4" max="4" width="15.140625" style="263" customWidth="1"/>
    <col min="5" max="5" width="24.5703125" style="263" customWidth="1"/>
    <col min="6" max="8" width="19.140625" style="264" customWidth="1"/>
    <col min="9" max="9" width="16.42578125" style="263" bestFit="1" customWidth="1"/>
    <col min="10" max="10" width="17.42578125" style="263" customWidth="1"/>
    <col min="11" max="11" width="13.140625" style="263" bestFit="1" customWidth="1"/>
    <col min="12" max="12" width="15.28515625" style="263" customWidth="1"/>
    <col min="13" max="16384" width="9.140625" style="263"/>
  </cols>
  <sheetData>
    <row r="1" spans="1:12" s="274" customFormat="1" x14ac:dyDescent="0.2">
      <c r="A1" s="340" t="s">
        <v>300</v>
      </c>
      <c r="B1" s="328"/>
      <c r="C1" s="328"/>
      <c r="D1" s="328"/>
      <c r="E1" s="329"/>
      <c r="F1" s="323"/>
      <c r="G1" s="329"/>
      <c r="H1" s="339"/>
      <c r="I1" s="328"/>
      <c r="J1" s="329"/>
      <c r="K1" s="329"/>
      <c r="L1" s="338" t="s">
        <v>109</v>
      </c>
    </row>
    <row r="2" spans="1:12" s="274" customFormat="1" x14ac:dyDescent="0.2">
      <c r="A2" s="337" t="s">
        <v>140</v>
      </c>
      <c r="B2" s="328"/>
      <c r="C2" s="328"/>
      <c r="D2" s="328"/>
      <c r="E2" s="329"/>
      <c r="F2" s="323"/>
      <c r="G2" s="329"/>
      <c r="H2" s="336"/>
      <c r="I2" s="328"/>
      <c r="J2" s="329"/>
      <c r="K2" s="329"/>
      <c r="L2" s="335" t="s">
        <v>614</v>
      </c>
    </row>
    <row r="3" spans="1:12" s="274" customFormat="1" x14ac:dyDescent="0.2">
      <c r="A3" s="334"/>
      <c r="B3" s="328"/>
      <c r="C3" s="333"/>
      <c r="D3" s="332"/>
      <c r="E3" s="329"/>
      <c r="F3" s="331"/>
      <c r="G3" s="329"/>
      <c r="H3" s="329"/>
      <c r="I3" s="323"/>
      <c r="J3" s="328"/>
      <c r="K3" s="328"/>
      <c r="L3" s="327"/>
    </row>
    <row r="4" spans="1:12" s="274" customFormat="1" x14ac:dyDescent="0.2">
      <c r="A4" s="366" t="s">
        <v>268</v>
      </c>
      <c r="B4" s="323"/>
      <c r="C4" s="323"/>
      <c r="D4" s="372"/>
      <c r="E4" s="373"/>
      <c r="F4" s="330"/>
      <c r="G4" s="329"/>
      <c r="H4" s="374"/>
      <c r="I4" s="373"/>
      <c r="J4" s="328"/>
      <c r="K4" s="329"/>
      <c r="L4" s="327"/>
    </row>
    <row r="5" spans="1:12" s="274" customFormat="1" ht="15.75" thickBot="1" x14ac:dyDescent="0.25">
      <c r="A5" s="453" t="s">
        <v>510</v>
      </c>
      <c r="B5" s="453"/>
      <c r="C5" s="453"/>
      <c r="D5" s="453"/>
      <c r="E5" s="453"/>
      <c r="F5" s="453"/>
      <c r="G5" s="330"/>
      <c r="H5" s="330"/>
      <c r="I5" s="329"/>
      <c r="J5" s="328"/>
      <c r="K5" s="328"/>
      <c r="L5" s="327"/>
    </row>
    <row r="6" spans="1:12" ht="15.75" thickBot="1" x14ac:dyDescent="0.25">
      <c r="A6" s="326"/>
      <c r="B6" s="325"/>
      <c r="C6" s="324"/>
      <c r="D6" s="324"/>
      <c r="E6" s="324"/>
      <c r="F6" s="323"/>
      <c r="G6" s="323"/>
      <c r="H6" s="323"/>
      <c r="I6" s="456" t="s">
        <v>435</v>
      </c>
      <c r="J6" s="457"/>
      <c r="K6" s="458"/>
      <c r="L6" s="322"/>
    </row>
    <row r="7" spans="1:12" s="310" customFormat="1" ht="51.75" thickBot="1" x14ac:dyDescent="0.25">
      <c r="A7" s="321" t="s">
        <v>64</v>
      </c>
      <c r="B7" s="320" t="s">
        <v>141</v>
      </c>
      <c r="C7" s="320" t="s">
        <v>434</v>
      </c>
      <c r="D7" s="319" t="s">
        <v>274</v>
      </c>
      <c r="E7" s="318" t="s">
        <v>433</v>
      </c>
      <c r="F7" s="317" t="s">
        <v>432</v>
      </c>
      <c r="G7" s="316" t="s">
        <v>227</v>
      </c>
      <c r="H7" s="315" t="s">
        <v>224</v>
      </c>
      <c r="I7" s="314" t="s">
        <v>431</v>
      </c>
      <c r="J7" s="313" t="s">
        <v>271</v>
      </c>
      <c r="K7" s="312" t="s">
        <v>228</v>
      </c>
      <c r="L7" s="311" t="s">
        <v>229</v>
      </c>
    </row>
    <row r="8" spans="1:12" s="304" customFormat="1" ht="15.75" thickBot="1" x14ac:dyDescent="0.25">
      <c r="A8" s="308">
        <v>1</v>
      </c>
      <c r="B8" s="307">
        <v>2</v>
      </c>
      <c r="C8" s="309">
        <v>3</v>
      </c>
      <c r="D8" s="309">
        <v>4</v>
      </c>
      <c r="E8" s="308">
        <v>5</v>
      </c>
      <c r="F8" s="307">
        <v>6</v>
      </c>
      <c r="G8" s="309">
        <v>7</v>
      </c>
      <c r="H8" s="307">
        <v>8</v>
      </c>
      <c r="I8" s="308">
        <v>9</v>
      </c>
      <c r="J8" s="307">
        <v>10</v>
      </c>
      <c r="K8" s="306">
        <v>11</v>
      </c>
      <c r="L8" s="305">
        <v>12</v>
      </c>
    </row>
    <row r="9" spans="1:12" x14ac:dyDescent="0.2">
      <c r="A9" s="303">
        <v>1</v>
      </c>
      <c r="B9" s="294"/>
      <c r="C9" s="293"/>
      <c r="D9" s="302"/>
      <c r="E9" s="301"/>
      <c r="F9" s="290"/>
      <c r="G9" s="300"/>
      <c r="H9" s="300"/>
      <c r="I9" s="299"/>
      <c r="J9" s="298"/>
      <c r="K9" s="297"/>
      <c r="L9" s="296"/>
    </row>
    <row r="10" spans="1:12" x14ac:dyDescent="0.2">
      <c r="A10" s="295">
        <v>2</v>
      </c>
      <c r="B10" s="294"/>
      <c r="C10" s="293"/>
      <c r="D10" s="292"/>
      <c r="E10" s="291"/>
      <c r="F10" s="290"/>
      <c r="G10" s="290"/>
      <c r="H10" s="290"/>
      <c r="I10" s="289"/>
      <c r="J10" s="288"/>
      <c r="K10" s="287"/>
      <c r="L10" s="286"/>
    </row>
    <row r="11" spans="1:12" x14ac:dyDescent="0.2">
      <c r="A11" s="295">
        <v>3</v>
      </c>
      <c r="B11" s="294"/>
      <c r="C11" s="293"/>
      <c r="D11" s="292"/>
      <c r="E11" s="291"/>
      <c r="F11" s="378"/>
      <c r="G11" s="290"/>
      <c r="H11" s="290"/>
      <c r="I11" s="289"/>
      <c r="J11" s="288"/>
      <c r="K11" s="287"/>
      <c r="L11" s="286"/>
    </row>
    <row r="12" spans="1:12" x14ac:dyDescent="0.2">
      <c r="A12" s="295">
        <v>4</v>
      </c>
      <c r="B12" s="294"/>
      <c r="C12" s="293"/>
      <c r="D12" s="292"/>
      <c r="E12" s="291"/>
      <c r="F12" s="290"/>
      <c r="G12" s="290"/>
      <c r="H12" s="290"/>
      <c r="I12" s="289"/>
      <c r="J12" s="288"/>
      <c r="K12" s="287"/>
      <c r="L12" s="286"/>
    </row>
    <row r="13" spans="1:12" x14ac:dyDescent="0.2">
      <c r="A13" s="295">
        <v>5</v>
      </c>
      <c r="B13" s="294"/>
      <c r="C13" s="293"/>
      <c r="D13" s="292"/>
      <c r="E13" s="291"/>
      <c r="F13" s="290"/>
      <c r="G13" s="290"/>
      <c r="H13" s="290"/>
      <c r="I13" s="289"/>
      <c r="J13" s="288"/>
      <c r="K13" s="287"/>
      <c r="L13" s="286"/>
    </row>
    <row r="14" spans="1:12" x14ac:dyDescent="0.2">
      <c r="A14" s="295">
        <v>6</v>
      </c>
      <c r="B14" s="294"/>
      <c r="C14" s="293"/>
      <c r="D14" s="292"/>
      <c r="E14" s="291"/>
      <c r="F14" s="290"/>
      <c r="G14" s="290"/>
      <c r="H14" s="290"/>
      <c r="I14" s="289"/>
      <c r="J14" s="288"/>
      <c r="K14" s="287"/>
      <c r="L14" s="286"/>
    </row>
    <row r="15" spans="1:12" x14ac:dyDescent="0.2">
      <c r="A15" s="295">
        <v>7</v>
      </c>
      <c r="B15" s="294"/>
      <c r="C15" s="293"/>
      <c r="D15" s="292"/>
      <c r="E15" s="291"/>
      <c r="F15" s="290"/>
      <c r="G15" s="290"/>
      <c r="H15" s="290"/>
      <c r="I15" s="289"/>
      <c r="J15" s="288"/>
      <c r="K15" s="287"/>
      <c r="L15" s="286"/>
    </row>
    <row r="16" spans="1:12" x14ac:dyDescent="0.2">
      <c r="A16" s="295">
        <v>8</v>
      </c>
      <c r="B16" s="294"/>
      <c r="C16" s="293"/>
      <c r="D16" s="292"/>
      <c r="E16" s="291"/>
      <c r="F16" s="290"/>
      <c r="G16" s="290"/>
      <c r="H16" s="290"/>
      <c r="I16" s="289"/>
      <c r="J16" s="288"/>
      <c r="K16" s="287"/>
      <c r="L16" s="286"/>
    </row>
    <row r="17" spans="1:12" x14ac:dyDescent="0.2">
      <c r="A17" s="295">
        <v>9</v>
      </c>
      <c r="B17" s="294"/>
      <c r="C17" s="293"/>
      <c r="D17" s="292"/>
      <c r="E17" s="291"/>
      <c r="F17" s="290"/>
      <c r="G17" s="290"/>
      <c r="H17" s="290"/>
      <c r="I17" s="289"/>
      <c r="J17" s="288"/>
      <c r="K17" s="287"/>
      <c r="L17" s="286"/>
    </row>
    <row r="18" spans="1:12" x14ac:dyDescent="0.2">
      <c r="A18" s="295">
        <v>10</v>
      </c>
      <c r="B18" s="294"/>
      <c r="C18" s="293"/>
      <c r="D18" s="292"/>
      <c r="E18" s="291"/>
      <c r="F18" s="290"/>
      <c r="G18" s="290"/>
      <c r="H18" s="290"/>
      <c r="I18" s="289"/>
      <c r="J18" s="288"/>
      <c r="K18" s="287"/>
      <c r="L18" s="286"/>
    </row>
    <row r="19" spans="1:12" x14ac:dyDescent="0.2">
      <c r="A19" s="295">
        <v>11</v>
      </c>
      <c r="B19" s="294"/>
      <c r="C19" s="293"/>
      <c r="D19" s="292"/>
      <c r="E19" s="291"/>
      <c r="F19" s="290"/>
      <c r="G19" s="290"/>
      <c r="H19" s="290"/>
      <c r="I19" s="289"/>
      <c r="J19" s="288"/>
      <c r="K19" s="287"/>
      <c r="L19" s="286"/>
    </row>
    <row r="20" spans="1:12" x14ac:dyDescent="0.2">
      <c r="A20" s="295">
        <v>12</v>
      </c>
      <c r="B20" s="294"/>
      <c r="C20" s="293"/>
      <c r="D20" s="292"/>
      <c r="E20" s="291"/>
      <c r="F20" s="290"/>
      <c r="G20" s="290"/>
      <c r="H20" s="290"/>
      <c r="I20" s="289"/>
      <c r="J20" s="288"/>
      <c r="K20" s="287"/>
      <c r="L20" s="286"/>
    </row>
    <row r="21" spans="1:12" x14ac:dyDescent="0.2">
      <c r="A21" s="295">
        <v>13</v>
      </c>
      <c r="B21" s="294"/>
      <c r="C21" s="293"/>
      <c r="D21" s="292"/>
      <c r="E21" s="291"/>
      <c r="F21" s="290"/>
      <c r="G21" s="290"/>
      <c r="H21" s="290"/>
      <c r="I21" s="289"/>
      <c r="J21" s="288"/>
      <c r="K21" s="287"/>
      <c r="L21" s="286"/>
    </row>
    <row r="22" spans="1:12" x14ac:dyDescent="0.2">
      <c r="A22" s="295">
        <v>14</v>
      </c>
      <c r="B22" s="294"/>
      <c r="C22" s="293"/>
      <c r="D22" s="292"/>
      <c r="E22" s="291"/>
      <c r="F22" s="290"/>
      <c r="G22" s="290"/>
      <c r="H22" s="290"/>
      <c r="I22" s="289"/>
      <c r="J22" s="288"/>
      <c r="K22" s="287"/>
      <c r="L22" s="286"/>
    </row>
    <row r="23" spans="1:12" x14ac:dyDescent="0.2">
      <c r="A23" s="295">
        <v>15</v>
      </c>
      <c r="B23" s="294"/>
      <c r="C23" s="293"/>
      <c r="D23" s="292"/>
      <c r="E23" s="291"/>
      <c r="F23" s="290"/>
      <c r="G23" s="290"/>
      <c r="H23" s="290"/>
      <c r="I23" s="289"/>
      <c r="J23" s="288"/>
      <c r="K23" s="287"/>
      <c r="L23" s="286"/>
    </row>
    <row r="24" spans="1:12" x14ac:dyDescent="0.2">
      <c r="A24" s="295">
        <v>16</v>
      </c>
      <c r="B24" s="294"/>
      <c r="C24" s="293"/>
      <c r="D24" s="292"/>
      <c r="E24" s="291"/>
      <c r="F24" s="290"/>
      <c r="G24" s="290"/>
      <c r="H24" s="290"/>
      <c r="I24" s="289"/>
      <c r="J24" s="288"/>
      <c r="K24" s="287"/>
      <c r="L24" s="286"/>
    </row>
    <row r="25" spans="1:12" x14ac:dyDescent="0.2">
      <c r="A25" s="295">
        <v>17</v>
      </c>
      <c r="B25" s="294"/>
      <c r="C25" s="293"/>
      <c r="D25" s="292"/>
      <c r="E25" s="291"/>
      <c r="F25" s="290"/>
      <c r="G25" s="290"/>
      <c r="H25" s="290"/>
      <c r="I25" s="289"/>
      <c r="J25" s="288"/>
      <c r="K25" s="287"/>
      <c r="L25" s="286"/>
    </row>
    <row r="26" spans="1:12" x14ac:dyDescent="0.2">
      <c r="A26" s="295">
        <v>18</v>
      </c>
      <c r="B26" s="294"/>
      <c r="C26" s="293"/>
      <c r="D26" s="292"/>
      <c r="E26" s="291"/>
      <c r="F26" s="290"/>
      <c r="G26" s="290"/>
      <c r="H26" s="290"/>
      <c r="I26" s="289"/>
      <c r="J26" s="288"/>
      <c r="K26" s="287"/>
      <c r="L26" s="286"/>
    </row>
    <row r="27" spans="1:12" x14ac:dyDescent="0.2">
      <c r="A27" s="295">
        <v>19</v>
      </c>
      <c r="B27" s="294"/>
      <c r="C27" s="293"/>
      <c r="D27" s="292"/>
      <c r="E27" s="291"/>
      <c r="F27" s="290"/>
      <c r="G27" s="290"/>
      <c r="H27" s="290"/>
      <c r="I27" s="289"/>
      <c r="J27" s="288"/>
      <c r="K27" s="287"/>
      <c r="L27" s="286"/>
    </row>
    <row r="28" spans="1:12" ht="15.75" thickBot="1" x14ac:dyDescent="0.25">
      <c r="A28" s="285" t="s">
        <v>270</v>
      </c>
      <c r="B28" s="284"/>
      <c r="C28" s="283"/>
      <c r="D28" s="282"/>
      <c r="E28" s="281"/>
      <c r="F28" s="280"/>
      <c r="G28" s="280"/>
      <c r="H28" s="280"/>
      <c r="I28" s="279"/>
      <c r="J28" s="278"/>
      <c r="K28" s="277"/>
      <c r="L28" s="276"/>
    </row>
    <row r="29" spans="1:12" x14ac:dyDescent="0.2">
      <c r="A29" s="266"/>
      <c r="B29" s="267"/>
      <c r="C29" s="266"/>
      <c r="D29" s="267"/>
      <c r="E29" s="266"/>
      <c r="F29" s="267"/>
      <c r="G29" s="266"/>
      <c r="H29" s="267"/>
      <c r="I29" s="266"/>
      <c r="J29" s="267"/>
      <c r="K29" s="266"/>
      <c r="L29" s="267"/>
    </row>
    <row r="30" spans="1:12" x14ac:dyDescent="0.2">
      <c r="A30" s="266"/>
      <c r="B30" s="273"/>
      <c r="C30" s="266"/>
      <c r="D30" s="273"/>
      <c r="E30" s="266"/>
      <c r="F30" s="273"/>
      <c r="G30" s="266"/>
      <c r="H30" s="273"/>
      <c r="I30" s="266"/>
      <c r="J30" s="273"/>
      <c r="K30" s="266"/>
      <c r="L30" s="273"/>
    </row>
    <row r="31" spans="1:12" s="274" customFormat="1" x14ac:dyDescent="0.2">
      <c r="A31" s="455" t="s">
        <v>397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</row>
    <row r="32" spans="1:12" s="275" customFormat="1" ht="12.75" x14ac:dyDescent="0.2">
      <c r="A32" s="455" t="s">
        <v>430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</row>
    <row r="33" spans="1:12" s="275" customFormat="1" ht="12.75" x14ac:dyDescent="0.2">
      <c r="A33" s="455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</row>
    <row r="34" spans="1:12" s="274" customFormat="1" x14ac:dyDescent="0.2">
      <c r="A34" s="455" t="s">
        <v>429</v>
      </c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</row>
    <row r="35" spans="1:12" s="274" customFormat="1" x14ac:dyDescent="0.2">
      <c r="A35" s="455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</row>
    <row r="36" spans="1:12" s="274" customFormat="1" x14ac:dyDescent="0.2">
      <c r="A36" s="455" t="s">
        <v>428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</row>
    <row r="37" spans="1:12" s="274" customFormat="1" x14ac:dyDescent="0.2">
      <c r="A37" s="266"/>
      <c r="B37" s="267"/>
      <c r="C37" s="266"/>
      <c r="D37" s="267"/>
      <c r="E37" s="266"/>
      <c r="F37" s="267"/>
      <c r="G37" s="266"/>
      <c r="H37" s="267"/>
      <c r="I37" s="266"/>
      <c r="J37" s="267"/>
      <c r="K37" s="266"/>
      <c r="L37" s="267"/>
    </row>
    <row r="38" spans="1:12" s="274" customFormat="1" x14ac:dyDescent="0.2">
      <c r="A38" s="266"/>
      <c r="B38" s="273"/>
      <c r="C38" s="266"/>
      <c r="D38" s="273"/>
      <c r="E38" s="266"/>
      <c r="F38" s="273"/>
      <c r="G38" s="266"/>
      <c r="H38" s="273"/>
      <c r="I38" s="266"/>
      <c r="J38" s="273"/>
      <c r="K38" s="266"/>
      <c r="L38" s="273"/>
    </row>
    <row r="39" spans="1:12" s="274" customFormat="1" x14ac:dyDescent="0.2">
      <c r="A39" s="266"/>
      <c r="B39" s="267"/>
      <c r="C39" s="266"/>
      <c r="D39" s="267"/>
      <c r="E39" s="266"/>
      <c r="F39" s="267"/>
      <c r="G39" s="266"/>
      <c r="H39" s="267"/>
      <c r="I39" s="266"/>
      <c r="J39" s="267"/>
      <c r="K39" s="266"/>
      <c r="L39" s="267"/>
    </row>
    <row r="40" spans="1:12" x14ac:dyDescent="0.2">
      <c r="A40" s="266"/>
      <c r="B40" s="273"/>
      <c r="C40" s="266"/>
      <c r="D40" s="273"/>
      <c r="E40" s="266"/>
      <c r="F40" s="273"/>
      <c r="G40" s="266"/>
      <c r="H40" s="273"/>
      <c r="I40" s="266"/>
      <c r="J40" s="273"/>
      <c r="K40" s="266"/>
      <c r="L40" s="273"/>
    </row>
    <row r="41" spans="1:12" s="268" customFormat="1" x14ac:dyDescent="0.2">
      <c r="A41" s="461" t="s">
        <v>107</v>
      </c>
      <c r="B41" s="461"/>
      <c r="C41" s="267"/>
      <c r="D41" s="266"/>
      <c r="E41" s="267"/>
      <c r="F41" s="267"/>
      <c r="G41" s="266"/>
      <c r="H41" s="267"/>
      <c r="I41" s="267"/>
      <c r="J41" s="266"/>
      <c r="K41" s="267"/>
      <c r="L41" s="266"/>
    </row>
    <row r="42" spans="1:12" s="268" customFormat="1" x14ac:dyDescent="0.2">
      <c r="A42" s="267"/>
      <c r="B42" s="266"/>
      <c r="C42" s="271"/>
      <c r="D42" s="272"/>
      <c r="E42" s="271"/>
      <c r="F42" s="267"/>
      <c r="G42" s="266"/>
      <c r="H42" s="270"/>
      <c r="I42" s="267"/>
      <c r="J42" s="266"/>
      <c r="K42" s="267"/>
      <c r="L42" s="266"/>
    </row>
    <row r="43" spans="1:12" s="268" customFormat="1" ht="15" customHeight="1" x14ac:dyDescent="0.2">
      <c r="A43" s="267"/>
      <c r="B43" s="266"/>
      <c r="C43" s="454" t="s">
        <v>262</v>
      </c>
      <c r="D43" s="454"/>
      <c r="E43" s="454"/>
      <c r="F43" s="267"/>
      <c r="G43" s="266"/>
      <c r="H43" s="459" t="s">
        <v>427</v>
      </c>
      <c r="I43" s="269"/>
      <c r="J43" s="266"/>
      <c r="K43" s="267"/>
      <c r="L43" s="266"/>
    </row>
    <row r="44" spans="1:12" s="268" customFormat="1" x14ac:dyDescent="0.2">
      <c r="A44" s="267"/>
      <c r="B44" s="266"/>
      <c r="C44" s="267"/>
      <c r="D44" s="266"/>
      <c r="E44" s="267"/>
      <c r="F44" s="267"/>
      <c r="G44" s="266"/>
      <c r="H44" s="460"/>
      <c r="I44" s="269"/>
      <c r="J44" s="266"/>
      <c r="K44" s="267"/>
      <c r="L44" s="266"/>
    </row>
    <row r="45" spans="1:12" s="265" customFormat="1" x14ac:dyDescent="0.2">
      <c r="A45" s="267"/>
      <c r="B45" s="266"/>
      <c r="C45" s="454" t="s">
        <v>139</v>
      </c>
      <c r="D45" s="454"/>
      <c r="E45" s="454"/>
      <c r="F45" s="267"/>
      <c r="G45" s="266"/>
      <c r="H45" s="267"/>
      <c r="I45" s="267"/>
      <c r="J45" s="266"/>
      <c r="K45" s="267"/>
      <c r="L45" s="266"/>
    </row>
    <row r="46" spans="1:12" s="265" customFormat="1" x14ac:dyDescent="0.2">
      <c r="E46" s="263"/>
    </row>
    <row r="47" spans="1:12" s="265" customFormat="1" x14ac:dyDescent="0.2">
      <c r="E47" s="263"/>
    </row>
    <row r="48" spans="1:12" s="265" customFormat="1" x14ac:dyDescent="0.2">
      <c r="E48" s="263"/>
    </row>
    <row r="49" spans="5:5" s="265" customFormat="1" x14ac:dyDescent="0.2">
      <c r="E49" s="263"/>
    </row>
    <row r="50" spans="5:5" s="265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K26" sqref="K26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295</v>
      </c>
      <c r="B1" s="74"/>
      <c r="C1" s="464" t="s">
        <v>109</v>
      </c>
      <c r="D1" s="464"/>
      <c r="E1" s="106"/>
    </row>
    <row r="2" spans="1:7" x14ac:dyDescent="0.3">
      <c r="A2" s="74" t="s">
        <v>140</v>
      </c>
      <c r="B2" s="74"/>
      <c r="C2" s="462" t="str">
        <f>'ფორმა N1'!L2</f>
        <v>2019  (წლიური)</v>
      </c>
      <c r="D2" s="463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268</v>
      </c>
      <c r="B4" s="100"/>
      <c r="C4" s="101"/>
      <c r="D4" s="74"/>
      <c r="E4" s="106"/>
    </row>
    <row r="5" spans="1:7" x14ac:dyDescent="0.3">
      <c r="A5" s="223" t="str">
        <f>'ფორმა N1'!A5</f>
        <v>საქართველოს ლეიბორისტული პარტია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243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24">
        <v>1</v>
      </c>
      <c r="B9" s="224" t="s">
        <v>65</v>
      </c>
      <c r="C9" s="83">
        <f>SUM(C10,C26)</f>
        <v>641152</v>
      </c>
      <c r="D9" s="83">
        <f>SUM(D10,D26)</f>
        <v>641152</v>
      </c>
      <c r="E9" s="106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SUM(C11,C12,C16,C19,C25,C26)</f>
        <v>641152</v>
      </c>
      <c r="D10" s="83">
        <f>SUM(D11,D12,D16,D19,D24,D25)</f>
        <v>641152</v>
      </c>
      <c r="E10" s="106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301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">
      <c r="A13" s="95" t="s">
        <v>81</v>
      </c>
      <c r="B13" s="95" t="s">
        <v>304</v>
      </c>
      <c r="C13" s="8"/>
      <c r="D13" s="8"/>
      <c r="E13" s="106"/>
    </row>
    <row r="14" spans="1:7" s="3" customFormat="1" ht="16.5" customHeight="1" x14ac:dyDescent="0.3">
      <c r="A14" s="95" t="s">
        <v>467</v>
      </c>
      <c r="B14" s="95" t="s">
        <v>466</v>
      </c>
      <c r="C14" s="8"/>
      <c r="D14" s="8"/>
      <c r="E14" s="106"/>
    </row>
    <row r="15" spans="1:7" s="3" customFormat="1" ht="16.5" customHeight="1" x14ac:dyDescent="0.3">
      <c r="A15" s="95" t="s">
        <v>468</v>
      </c>
      <c r="B15" s="95" t="s">
        <v>97</v>
      </c>
      <c r="C15" s="8"/>
      <c r="D15" s="8"/>
      <c r="E15" s="106"/>
    </row>
    <row r="16" spans="1:7" s="3" customFormat="1" ht="16.5" customHeight="1" x14ac:dyDescent="0.3">
      <c r="A16" s="86" t="s">
        <v>82</v>
      </c>
      <c r="B16" s="86" t="s">
        <v>83</v>
      </c>
      <c r="C16" s="105">
        <f>SUM(C17:C18)</f>
        <v>641152</v>
      </c>
      <c r="D16" s="105">
        <f>SUM(D17:D18)</f>
        <v>641152</v>
      </c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>
        <v>472812</v>
      </c>
      <c r="D17" s="8">
        <v>472812</v>
      </c>
      <c r="E17" s="106"/>
    </row>
    <row r="18" spans="1:5" s="3" customFormat="1" ht="30" x14ac:dyDescent="0.3">
      <c r="A18" s="95" t="s">
        <v>85</v>
      </c>
      <c r="B18" s="95" t="s">
        <v>110</v>
      </c>
      <c r="C18" s="8">
        <v>168340</v>
      </c>
      <c r="D18" s="8">
        <v>168340</v>
      </c>
      <c r="E18" s="106"/>
    </row>
    <row r="19" spans="1:5" s="3" customFormat="1" ht="16.5" customHeight="1" x14ac:dyDescent="0.3">
      <c r="A19" s="86" t="s">
        <v>87</v>
      </c>
      <c r="B19" s="86" t="s">
        <v>394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/>
      <c r="D20" s="8"/>
      <c r="E20" s="106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">
      <c r="A23" s="95" t="s">
        <v>94</v>
      </c>
      <c r="B23" s="95" t="s">
        <v>409</v>
      </c>
      <c r="C23" s="8"/>
      <c r="D23" s="8"/>
      <c r="E23" s="106"/>
    </row>
    <row r="24" spans="1:5" s="3" customFormat="1" ht="16.5" customHeight="1" x14ac:dyDescent="0.3">
      <c r="A24" s="86" t="s">
        <v>95</v>
      </c>
      <c r="B24" s="86" t="s">
        <v>410</v>
      </c>
      <c r="C24" s="249"/>
      <c r="D24" s="8"/>
      <c r="E24" s="106"/>
    </row>
    <row r="25" spans="1:5" s="3" customFormat="1" x14ac:dyDescent="0.3">
      <c r="A25" s="86" t="s">
        <v>245</v>
      </c>
      <c r="B25" s="86" t="s">
        <v>416</v>
      </c>
      <c r="C25" s="8"/>
      <c r="D25" s="8"/>
      <c r="E25" s="106"/>
    </row>
    <row r="26" spans="1:5" ht="16.5" customHeight="1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304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31" t="s">
        <v>98</v>
      </c>
      <c r="B28" s="231" t="s">
        <v>302</v>
      </c>
      <c r="C28" s="8"/>
      <c r="D28" s="8"/>
      <c r="E28" s="106"/>
    </row>
    <row r="29" spans="1:5" x14ac:dyDescent="0.3">
      <c r="A29" s="231" t="s">
        <v>99</v>
      </c>
      <c r="B29" s="231" t="s">
        <v>305</v>
      </c>
      <c r="C29" s="8"/>
      <c r="D29" s="8"/>
      <c r="E29" s="106"/>
    </row>
    <row r="30" spans="1:5" x14ac:dyDescent="0.3">
      <c r="A30" s="231" t="s">
        <v>418</v>
      </c>
      <c r="B30" s="231" t="s">
        <v>303</v>
      </c>
      <c r="C30" s="8"/>
      <c r="D30" s="8"/>
      <c r="E30" s="106"/>
    </row>
    <row r="31" spans="1:5" x14ac:dyDescent="0.3">
      <c r="A31" s="86" t="s">
        <v>33</v>
      </c>
      <c r="B31" s="86" t="s">
        <v>466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31" t="s">
        <v>12</v>
      </c>
      <c r="B32" s="231" t="s">
        <v>469</v>
      </c>
      <c r="C32" s="8"/>
      <c r="D32" s="8"/>
      <c r="E32" s="106"/>
    </row>
    <row r="33" spans="1:9" x14ac:dyDescent="0.3">
      <c r="A33" s="231" t="s">
        <v>13</v>
      </c>
      <c r="B33" s="231" t="s">
        <v>470</v>
      </c>
      <c r="C33" s="8"/>
      <c r="D33" s="8"/>
      <c r="E33" s="106"/>
    </row>
    <row r="34" spans="1:9" x14ac:dyDescent="0.3">
      <c r="A34" s="231" t="s">
        <v>275</v>
      </c>
      <c r="B34" s="231" t="s">
        <v>471</v>
      </c>
      <c r="C34" s="8"/>
      <c r="D34" s="8"/>
      <c r="E34" s="106"/>
    </row>
    <row r="35" spans="1:9" x14ac:dyDescent="0.3">
      <c r="A35" s="86" t="s">
        <v>34</v>
      </c>
      <c r="B35" s="245" t="s">
        <v>415</v>
      </c>
      <c r="C35" s="8"/>
      <c r="D35" s="8"/>
      <c r="E35" s="106"/>
    </row>
    <row r="36" spans="1:9" x14ac:dyDescent="0.3">
      <c r="D36" s="26"/>
      <c r="E36" s="107"/>
      <c r="F36" s="26"/>
    </row>
    <row r="37" spans="1:9" x14ac:dyDescent="0.3">
      <c r="A37" s="1"/>
      <c r="D37" s="26"/>
      <c r="E37" s="107"/>
      <c r="F37" s="26"/>
    </row>
    <row r="38" spans="1:9" x14ac:dyDescent="0.3">
      <c r="D38" s="26"/>
      <c r="E38" s="107"/>
      <c r="F38" s="26"/>
    </row>
    <row r="39" spans="1:9" x14ac:dyDescent="0.3">
      <c r="D39" s="26"/>
      <c r="E39" s="107"/>
      <c r="F39" s="26"/>
    </row>
    <row r="40" spans="1:9" x14ac:dyDescent="0.3">
      <c r="A40" s="67" t="s">
        <v>107</v>
      </c>
      <c r="D40" s="26"/>
      <c r="E40" s="107"/>
      <c r="F40" s="26"/>
    </row>
    <row r="41" spans="1:9" x14ac:dyDescent="0.3">
      <c r="D41" s="26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265</v>
      </c>
      <c r="D43" s="109"/>
      <c r="E43" s="108"/>
      <c r="F43" s="108"/>
      <c r="G43"/>
      <c r="H43"/>
      <c r="I43"/>
    </row>
    <row r="44" spans="1:9" x14ac:dyDescent="0.3">
      <c r="A44"/>
      <c r="B44" s="2" t="s">
        <v>264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139</v>
      </c>
      <c r="D45" s="108"/>
      <c r="E45" s="108"/>
      <c r="F45" s="108"/>
    </row>
    <row r="46" spans="1:9" x14ac:dyDescent="0.3">
      <c r="D46" s="26"/>
      <c r="E46" s="107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4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266</v>
      </c>
      <c r="B1" s="236"/>
      <c r="C1" s="464" t="s">
        <v>109</v>
      </c>
      <c r="D1" s="464"/>
      <c r="E1" s="111"/>
    </row>
    <row r="2" spans="1:12" s="6" customFormat="1" x14ac:dyDescent="0.3">
      <c r="A2" s="74" t="s">
        <v>140</v>
      </c>
      <c r="B2" s="236"/>
      <c r="C2" s="465" t="str">
        <f>'ფორმა N1'!L2</f>
        <v>2019  (წლიური)</v>
      </c>
      <c r="D2" s="466"/>
      <c r="E2" s="111"/>
    </row>
    <row r="3" spans="1:12" s="6" customFormat="1" x14ac:dyDescent="0.3">
      <c r="A3" s="74"/>
      <c r="B3" s="236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7"/>
      <c r="C4" s="74"/>
      <c r="D4" s="74"/>
      <c r="E4" s="106"/>
      <c r="L4" s="6"/>
    </row>
    <row r="5" spans="1:12" s="2" customFormat="1" x14ac:dyDescent="0.3">
      <c r="A5" s="117" t="str">
        <f>'ფორმა N1'!A5</f>
        <v>საქართველოს ლეიბორისტული პარტია</v>
      </c>
      <c r="B5" s="238"/>
      <c r="C5" s="59"/>
      <c r="D5" s="59"/>
      <c r="E5" s="106"/>
    </row>
    <row r="6" spans="1:12" s="2" customFormat="1" x14ac:dyDescent="0.3">
      <c r="A6" s="75"/>
      <c r="B6" s="237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243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24">
        <v>1</v>
      </c>
      <c r="B9" s="224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 x14ac:dyDescent="0.3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301</v>
      </c>
      <c r="C12" s="105">
        <f>SUM(C14:C15)</f>
        <v>0</v>
      </c>
      <c r="D12" s="105">
        <f>SUM(D14:D15)</f>
        <v>0</v>
      </c>
      <c r="E12" s="111"/>
    </row>
    <row r="13" spans="1:12" s="3" customFormat="1" x14ac:dyDescent="0.3">
      <c r="A13" s="95" t="s">
        <v>81</v>
      </c>
      <c r="B13" s="95" t="s">
        <v>304</v>
      </c>
      <c r="C13" s="8"/>
      <c r="D13" s="8"/>
      <c r="E13" s="111"/>
    </row>
    <row r="14" spans="1:12" s="3" customFormat="1" x14ac:dyDescent="0.3">
      <c r="A14" s="95" t="s">
        <v>467</v>
      </c>
      <c r="B14" s="95" t="s">
        <v>466</v>
      </c>
      <c r="C14" s="8"/>
      <c r="D14" s="8"/>
      <c r="E14" s="111"/>
    </row>
    <row r="15" spans="1:12" s="3" customFormat="1" x14ac:dyDescent="0.3">
      <c r="A15" s="95" t="s">
        <v>468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84</v>
      </c>
      <c r="B17" s="95" t="s">
        <v>86</v>
      </c>
      <c r="C17" s="8"/>
      <c r="D17" s="8"/>
      <c r="E17" s="111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">
      <c r="A19" s="86" t="s">
        <v>87</v>
      </c>
      <c r="B19" s="86" t="s">
        <v>394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409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410</v>
      </c>
      <c r="C24" s="249"/>
      <c r="D24" s="8"/>
      <c r="E24" s="111"/>
    </row>
    <row r="25" spans="1:5" s="3" customFormat="1" x14ac:dyDescent="0.3">
      <c r="A25" s="86" t="s">
        <v>245</v>
      </c>
      <c r="B25" s="86" t="s">
        <v>416</v>
      </c>
      <c r="C25" s="8"/>
      <c r="D25" s="8"/>
      <c r="E25" s="111"/>
    </row>
    <row r="26" spans="1:5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304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31" t="s">
        <v>98</v>
      </c>
      <c r="B28" s="231" t="s">
        <v>302</v>
      </c>
      <c r="C28" s="8"/>
      <c r="D28" s="8"/>
      <c r="E28" s="111"/>
    </row>
    <row r="29" spans="1:5" x14ac:dyDescent="0.3">
      <c r="A29" s="231" t="s">
        <v>99</v>
      </c>
      <c r="B29" s="231" t="s">
        <v>305</v>
      </c>
      <c r="C29" s="8"/>
      <c r="D29" s="8"/>
      <c r="E29" s="111"/>
    </row>
    <row r="30" spans="1:5" x14ac:dyDescent="0.3">
      <c r="A30" s="231" t="s">
        <v>418</v>
      </c>
      <c r="B30" s="231" t="s">
        <v>303</v>
      </c>
      <c r="C30" s="8"/>
      <c r="D30" s="8"/>
      <c r="E30" s="111"/>
    </row>
    <row r="31" spans="1:5" x14ac:dyDescent="0.3">
      <c r="A31" s="86" t="s">
        <v>33</v>
      </c>
      <c r="B31" s="86" t="s">
        <v>466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31" t="s">
        <v>12</v>
      </c>
      <c r="B32" s="231" t="s">
        <v>469</v>
      </c>
      <c r="C32" s="8"/>
      <c r="D32" s="8"/>
      <c r="E32" s="111"/>
    </row>
    <row r="33" spans="1:9" x14ac:dyDescent="0.3">
      <c r="A33" s="231" t="s">
        <v>13</v>
      </c>
      <c r="B33" s="231" t="s">
        <v>470</v>
      </c>
      <c r="C33" s="8"/>
      <c r="D33" s="8"/>
      <c r="E33" s="111"/>
    </row>
    <row r="34" spans="1:9" x14ac:dyDescent="0.3">
      <c r="A34" s="231" t="s">
        <v>275</v>
      </c>
      <c r="B34" s="231" t="s">
        <v>471</v>
      </c>
      <c r="C34" s="8"/>
      <c r="D34" s="8"/>
      <c r="E34" s="111"/>
    </row>
    <row r="35" spans="1:9" s="22" customFormat="1" x14ac:dyDescent="0.3">
      <c r="A35" s="86" t="s">
        <v>34</v>
      </c>
      <c r="B35" s="245" t="s">
        <v>415</v>
      </c>
      <c r="C35" s="8"/>
      <c r="D35" s="8"/>
    </row>
    <row r="36" spans="1:9" s="2" customFormat="1" x14ac:dyDescent="0.3">
      <c r="A36" s="1"/>
      <c r="B36" s="239"/>
      <c r="E36" s="5"/>
    </row>
    <row r="37" spans="1:9" s="2" customFormat="1" x14ac:dyDescent="0.3">
      <c r="B37" s="23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9"/>
      <c r="E40" s="5"/>
    </row>
    <row r="41" spans="1:9" s="2" customFormat="1" x14ac:dyDescent="0.3">
      <c r="B41" s="239"/>
      <c r="E41"/>
      <c r="F41"/>
      <c r="G41"/>
      <c r="H41"/>
      <c r="I41"/>
    </row>
    <row r="42" spans="1:9" s="2" customFormat="1" x14ac:dyDescent="0.3">
      <c r="B42" s="239"/>
      <c r="D42" s="12"/>
      <c r="E42"/>
      <c r="F42"/>
      <c r="G42"/>
      <c r="H42"/>
      <c r="I42"/>
    </row>
    <row r="43" spans="1:9" s="2" customFormat="1" x14ac:dyDescent="0.3">
      <c r="A43"/>
      <c r="B43" s="241" t="s">
        <v>413</v>
      </c>
      <c r="D43" s="12"/>
      <c r="E43"/>
      <c r="F43"/>
      <c r="G43"/>
      <c r="H43"/>
      <c r="I43"/>
    </row>
    <row r="44" spans="1:9" s="2" customFormat="1" x14ac:dyDescent="0.3">
      <c r="A44"/>
      <c r="B44" s="239" t="s">
        <v>264</v>
      </c>
      <c r="D44" s="12"/>
      <c r="E44"/>
      <c r="F44"/>
      <c r="G44"/>
      <c r="H44"/>
      <c r="I44"/>
    </row>
    <row r="45" spans="1:9" customFormat="1" ht="12.75" x14ac:dyDescent="0.2">
      <c r="B45" s="242" t="s">
        <v>139</v>
      </c>
    </row>
    <row r="46" spans="1:9" customFormat="1" ht="12.75" x14ac:dyDescent="0.2">
      <c r="B46" s="24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I38" sqref="I38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475</v>
      </c>
      <c r="B1" s="221"/>
      <c r="C1" s="464" t="s">
        <v>109</v>
      </c>
      <c r="D1" s="464"/>
      <c r="E1" s="89"/>
    </row>
    <row r="2" spans="1:5" s="6" customFormat="1" x14ac:dyDescent="0.3">
      <c r="A2" s="375" t="s">
        <v>477</v>
      </c>
      <c r="B2" s="221"/>
      <c r="C2" s="462" t="str">
        <f>'ფორმა N1'!L2</f>
        <v>2019  (წლიური)</v>
      </c>
      <c r="D2" s="463"/>
      <c r="E2" s="89"/>
    </row>
    <row r="3" spans="1:5" s="6" customFormat="1" x14ac:dyDescent="0.3">
      <c r="A3" s="375" t="s">
        <v>476</v>
      </c>
      <c r="B3" s="221"/>
      <c r="C3" s="222"/>
      <c r="D3" s="222"/>
      <c r="E3" s="89"/>
    </row>
    <row r="4" spans="1:5" s="6" customFormat="1" x14ac:dyDescent="0.3">
      <c r="A4" s="74" t="s">
        <v>140</v>
      </c>
      <c r="B4" s="221"/>
      <c r="C4" s="222"/>
      <c r="D4" s="222"/>
      <c r="E4" s="89"/>
    </row>
    <row r="5" spans="1:5" s="6" customFormat="1" x14ac:dyDescent="0.3">
      <c r="A5" s="74"/>
      <c r="B5" s="221"/>
      <c r="C5" s="222"/>
      <c r="D5" s="222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23" t="str">
        <f>'ფორმა N1'!A5</f>
        <v>საქართველოს ლეიბორისტული პარტია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21"/>
      <c r="B9" s="221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24">
        <v>1</v>
      </c>
      <c r="B11" s="224" t="s">
        <v>57</v>
      </c>
      <c r="C11" s="440">
        <f>SUM(C12,C16,C56,C59,C60,C61,C79)</f>
        <v>468257.98</v>
      </c>
      <c r="D11" s="440">
        <f>SUM(D12,D16,D56,D59,D60,D61,D67,D75,D76)</f>
        <v>474773</v>
      </c>
      <c r="E11" s="225"/>
    </row>
    <row r="12" spans="1:5" s="9" customFormat="1" ht="18" x14ac:dyDescent="0.2">
      <c r="A12" s="85">
        <v>1.1000000000000001</v>
      </c>
      <c r="B12" s="85" t="s">
        <v>58</v>
      </c>
      <c r="C12" s="441">
        <f>SUM(C13:C15)</f>
        <v>428670.98</v>
      </c>
      <c r="D12" s="441">
        <f>SUM(D13:D15)</f>
        <v>435186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v>428670.98</v>
      </c>
      <c r="D13" s="4">
        <v>435186</v>
      </c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79" t="s">
        <v>479</v>
      </c>
      <c r="B15" s="380" t="s">
        <v>480</v>
      </c>
      <c r="C15" s="442"/>
      <c r="D15" s="442"/>
      <c r="E15" s="93"/>
    </row>
    <row r="16" spans="1:5" s="7" customFormat="1" x14ac:dyDescent="0.2">
      <c r="A16" s="85">
        <v>1.2</v>
      </c>
      <c r="B16" s="85" t="s">
        <v>60</v>
      </c>
      <c r="C16" s="77">
        <f>SUM(C17,C20,C32,C33,C34,C35,C38,C39,C46:C50,C54,C55)</f>
        <v>32608</v>
      </c>
      <c r="D16" s="77">
        <f>SUM(D17,D20,D32,D33,D34,D35,D38,D39,D46:D50,D54,D55)</f>
        <v>32608</v>
      </c>
      <c r="E16" s="225"/>
    </row>
    <row r="17" spans="1:6" s="3" customFormat="1" x14ac:dyDescent="0.2">
      <c r="A17" s="86" t="s">
        <v>32</v>
      </c>
      <c r="B17" s="86" t="s">
        <v>1</v>
      </c>
      <c r="C17" s="441">
        <f>SUM(C18:C19)</f>
        <v>0</v>
      </c>
      <c r="D17" s="441">
        <f>SUM(D18:D19)</f>
        <v>0</v>
      </c>
      <c r="E17" s="93"/>
    </row>
    <row r="18" spans="1:6" s="3" customFormat="1" x14ac:dyDescent="0.2">
      <c r="A18" s="95" t="s">
        <v>98</v>
      </c>
      <c r="B18" s="95" t="s">
        <v>61</v>
      </c>
      <c r="C18" s="4"/>
      <c r="D18" s="226"/>
      <c r="E18" s="93"/>
    </row>
    <row r="19" spans="1:6" s="3" customFormat="1" x14ac:dyDescent="0.2">
      <c r="A19" s="95" t="s">
        <v>99</v>
      </c>
      <c r="B19" s="95" t="s">
        <v>62</v>
      </c>
      <c r="C19" s="4"/>
      <c r="D19" s="226"/>
      <c r="E19" s="93"/>
    </row>
    <row r="20" spans="1:6" s="3" customFormat="1" x14ac:dyDescent="0.2">
      <c r="A20" s="86" t="s">
        <v>33</v>
      </c>
      <c r="B20" s="86" t="s">
        <v>2</v>
      </c>
      <c r="C20" s="441">
        <f>SUM(C21:C26,C31)</f>
        <v>16616</v>
      </c>
      <c r="D20" s="441">
        <f>SUM(D21:D26,D31)</f>
        <v>16616</v>
      </c>
      <c r="E20" s="227"/>
      <c r="F20" s="228"/>
    </row>
    <row r="21" spans="1:6" s="230" customFormat="1" ht="30" x14ac:dyDescent="0.2">
      <c r="A21" s="95" t="s">
        <v>12</v>
      </c>
      <c r="B21" s="95" t="s">
        <v>244</v>
      </c>
      <c r="C21" s="443">
        <v>105</v>
      </c>
      <c r="D21" s="444">
        <v>105</v>
      </c>
      <c r="E21" s="229"/>
    </row>
    <row r="22" spans="1:6" s="230" customFormat="1" x14ac:dyDescent="0.2">
      <c r="A22" s="95" t="s">
        <v>13</v>
      </c>
      <c r="B22" s="95" t="s">
        <v>14</v>
      </c>
      <c r="C22" s="443"/>
      <c r="D22" s="445"/>
      <c r="E22" s="229"/>
    </row>
    <row r="23" spans="1:6" s="230" customFormat="1" ht="30" x14ac:dyDescent="0.2">
      <c r="A23" s="95" t="s">
        <v>275</v>
      </c>
      <c r="B23" s="95" t="s">
        <v>22</v>
      </c>
      <c r="C23" s="443"/>
      <c r="D23" s="446"/>
      <c r="E23" s="229"/>
    </row>
    <row r="24" spans="1:6" s="230" customFormat="1" ht="16.5" customHeight="1" x14ac:dyDescent="0.2">
      <c r="A24" s="95" t="s">
        <v>276</v>
      </c>
      <c r="B24" s="95" t="s">
        <v>15</v>
      </c>
      <c r="C24" s="443">
        <v>6270</v>
      </c>
      <c r="D24" s="446">
        <v>6270</v>
      </c>
      <c r="E24" s="229"/>
    </row>
    <row r="25" spans="1:6" s="230" customFormat="1" ht="16.5" customHeight="1" x14ac:dyDescent="0.2">
      <c r="A25" s="95" t="s">
        <v>277</v>
      </c>
      <c r="B25" s="95" t="s">
        <v>16</v>
      </c>
      <c r="C25" s="443"/>
      <c r="D25" s="446"/>
      <c r="E25" s="229"/>
    </row>
    <row r="26" spans="1:6" s="230" customFormat="1" ht="16.5" customHeight="1" x14ac:dyDescent="0.2">
      <c r="A26" s="95" t="s">
        <v>278</v>
      </c>
      <c r="B26" s="95" t="s">
        <v>17</v>
      </c>
      <c r="C26" s="441">
        <f>SUM(C27:C30)</f>
        <v>10241</v>
      </c>
      <c r="D26" s="441">
        <f>SUM(D27:D30)</f>
        <v>10241</v>
      </c>
      <c r="E26" s="229"/>
    </row>
    <row r="27" spans="1:6" s="230" customFormat="1" ht="16.5" customHeight="1" x14ac:dyDescent="0.2">
      <c r="A27" s="231" t="s">
        <v>279</v>
      </c>
      <c r="B27" s="231" t="s">
        <v>18</v>
      </c>
      <c r="C27" s="443">
        <v>8042</v>
      </c>
      <c r="D27" s="446">
        <v>8042</v>
      </c>
      <c r="E27" s="229"/>
    </row>
    <row r="28" spans="1:6" s="230" customFormat="1" ht="16.5" customHeight="1" x14ac:dyDescent="0.2">
      <c r="A28" s="231" t="s">
        <v>280</v>
      </c>
      <c r="B28" s="231" t="s">
        <v>19</v>
      </c>
      <c r="C28" s="443">
        <v>1719</v>
      </c>
      <c r="D28" s="446">
        <v>1719</v>
      </c>
      <c r="E28" s="229"/>
    </row>
    <row r="29" spans="1:6" s="230" customFormat="1" ht="16.5" customHeight="1" x14ac:dyDescent="0.2">
      <c r="A29" s="231" t="s">
        <v>281</v>
      </c>
      <c r="B29" s="231" t="s">
        <v>20</v>
      </c>
      <c r="C29" s="443"/>
      <c r="D29" s="446"/>
      <c r="E29" s="229"/>
    </row>
    <row r="30" spans="1:6" s="230" customFormat="1" ht="16.5" customHeight="1" x14ac:dyDescent="0.2">
      <c r="A30" s="231" t="s">
        <v>282</v>
      </c>
      <c r="B30" s="231" t="s">
        <v>595</v>
      </c>
      <c r="C30" s="443">
        <v>480</v>
      </c>
      <c r="D30" s="447">
        <v>480</v>
      </c>
      <c r="E30" s="229"/>
    </row>
    <row r="31" spans="1:6" s="230" customFormat="1" ht="16.5" customHeight="1" x14ac:dyDescent="0.2">
      <c r="A31" s="95" t="s">
        <v>283</v>
      </c>
      <c r="B31" s="95" t="s">
        <v>21</v>
      </c>
      <c r="C31" s="443"/>
      <c r="D31" s="447"/>
      <c r="E31" s="229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26"/>
      <c r="E32" s="227"/>
    </row>
    <row r="33" spans="1:5" s="3" customFormat="1" ht="16.5" customHeight="1" x14ac:dyDescent="0.2">
      <c r="A33" s="86" t="s">
        <v>35</v>
      </c>
      <c r="B33" s="86" t="s">
        <v>4</v>
      </c>
      <c r="C33" s="4">
        <v>1626</v>
      </c>
      <c r="D33" s="226">
        <v>1626</v>
      </c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6"/>
      <c r="E34" s="93"/>
    </row>
    <row r="35" spans="1:5" s="3" customFormat="1" x14ac:dyDescent="0.2">
      <c r="A35" s="86" t="s">
        <v>37</v>
      </c>
      <c r="B35" s="86" t="s">
        <v>63</v>
      </c>
      <c r="C35" s="441">
        <f>SUM(C36:C37)</f>
        <v>8565</v>
      </c>
      <c r="D35" s="441">
        <f>SUM(D36:D37)</f>
        <v>8565</v>
      </c>
      <c r="E35" s="93"/>
    </row>
    <row r="36" spans="1:5" s="3" customFormat="1" ht="16.5" customHeight="1" x14ac:dyDescent="0.2">
      <c r="A36" s="95" t="s">
        <v>284</v>
      </c>
      <c r="B36" s="95" t="s">
        <v>56</v>
      </c>
      <c r="C36" s="4">
        <v>8565</v>
      </c>
      <c r="D36" s="226">
        <v>8565</v>
      </c>
      <c r="E36" s="93"/>
    </row>
    <row r="37" spans="1:5" s="3" customFormat="1" ht="16.5" customHeight="1" x14ac:dyDescent="0.2">
      <c r="A37" s="95" t="s">
        <v>285</v>
      </c>
      <c r="B37" s="95" t="s">
        <v>55</v>
      </c>
      <c r="C37" s="4"/>
      <c r="D37" s="226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>
        <v>351</v>
      </c>
      <c r="D38" s="226">
        <v>351</v>
      </c>
      <c r="E38" s="93"/>
    </row>
    <row r="39" spans="1:5" s="3" customFormat="1" ht="16.5" customHeight="1" x14ac:dyDescent="0.2">
      <c r="A39" s="86" t="s">
        <v>39</v>
      </c>
      <c r="B39" s="86" t="s">
        <v>385</v>
      </c>
      <c r="C39" s="441">
        <f>SUM(C40:C45)</f>
        <v>1950</v>
      </c>
      <c r="D39" s="441">
        <f>SUM(D40:D45)</f>
        <v>1950</v>
      </c>
      <c r="E39" s="93"/>
    </row>
    <row r="40" spans="1:5" s="3" customFormat="1" ht="16.5" customHeight="1" x14ac:dyDescent="0.2">
      <c r="A40" s="17" t="s">
        <v>340</v>
      </c>
      <c r="B40" s="17" t="s">
        <v>344</v>
      </c>
      <c r="C40" s="4"/>
      <c r="D40" s="226"/>
      <c r="E40" s="93"/>
    </row>
    <row r="41" spans="1:5" s="3" customFormat="1" ht="16.5" customHeight="1" x14ac:dyDescent="0.2">
      <c r="A41" s="17" t="s">
        <v>341</v>
      </c>
      <c r="B41" s="17" t="s">
        <v>345</v>
      </c>
      <c r="C41" s="4"/>
      <c r="D41" s="226"/>
      <c r="E41" s="93"/>
    </row>
    <row r="42" spans="1:5" s="3" customFormat="1" ht="16.5" customHeight="1" x14ac:dyDescent="0.2">
      <c r="A42" s="17" t="s">
        <v>342</v>
      </c>
      <c r="B42" s="17" t="s">
        <v>348</v>
      </c>
      <c r="C42" s="4">
        <v>1950</v>
      </c>
      <c r="D42" s="226">
        <v>1950</v>
      </c>
      <c r="E42" s="93"/>
    </row>
    <row r="43" spans="1:5" s="3" customFormat="1" ht="16.5" customHeight="1" x14ac:dyDescent="0.2">
      <c r="A43" s="17" t="s">
        <v>347</v>
      </c>
      <c r="B43" s="17" t="s">
        <v>349</v>
      </c>
      <c r="C43" s="4"/>
      <c r="D43" s="226"/>
      <c r="E43" s="93"/>
    </row>
    <row r="44" spans="1:5" s="3" customFormat="1" ht="16.5" customHeight="1" x14ac:dyDescent="0.2">
      <c r="A44" s="17" t="s">
        <v>350</v>
      </c>
      <c r="B44" s="17" t="s">
        <v>459</v>
      </c>
      <c r="C44" s="4"/>
      <c r="D44" s="226"/>
      <c r="E44" s="93"/>
    </row>
    <row r="45" spans="1:5" s="3" customFormat="1" ht="16.5" customHeight="1" x14ac:dyDescent="0.2">
      <c r="A45" s="17" t="s">
        <v>460</v>
      </c>
      <c r="B45" s="17" t="s">
        <v>346</v>
      </c>
      <c r="C45" s="4"/>
      <c r="D45" s="226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26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26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>
        <v>3500</v>
      </c>
      <c r="D48" s="226">
        <v>3500</v>
      </c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26"/>
      <c r="E49" s="93"/>
    </row>
    <row r="50" spans="1:6" s="3" customFormat="1" ht="16.5" customHeight="1" x14ac:dyDescent="0.2">
      <c r="A50" s="86" t="s">
        <v>44</v>
      </c>
      <c r="B50" s="86" t="s">
        <v>386</v>
      </c>
      <c r="C50" s="441">
        <f>SUM(C51:C53)</f>
        <v>0</v>
      </c>
      <c r="D50" s="441">
        <f>SUM(D51:D53)</f>
        <v>0</v>
      </c>
      <c r="E50" s="93"/>
    </row>
    <row r="51" spans="1:6" s="3" customFormat="1" ht="16.5" customHeight="1" x14ac:dyDescent="0.2">
      <c r="A51" s="95" t="s">
        <v>356</v>
      </c>
      <c r="B51" s="95" t="s">
        <v>359</v>
      </c>
      <c r="C51" s="4"/>
      <c r="D51" s="226"/>
      <c r="E51" s="93"/>
    </row>
    <row r="52" spans="1:6" s="3" customFormat="1" ht="16.5" customHeight="1" x14ac:dyDescent="0.2">
      <c r="A52" s="95" t="s">
        <v>357</v>
      </c>
      <c r="B52" s="95" t="s">
        <v>358</v>
      </c>
      <c r="C52" s="4"/>
      <c r="D52" s="226"/>
      <c r="E52" s="93"/>
    </row>
    <row r="53" spans="1:6" s="3" customFormat="1" ht="16.5" customHeight="1" x14ac:dyDescent="0.2">
      <c r="A53" s="95" t="s">
        <v>360</v>
      </c>
      <c r="B53" s="95" t="s">
        <v>361</v>
      </c>
      <c r="C53" s="4"/>
      <c r="D53" s="226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6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26"/>
      <c r="E55" s="227"/>
      <c r="F55" s="228"/>
    </row>
    <row r="56" spans="1:6" s="3" customFormat="1" ht="30" x14ac:dyDescent="0.2">
      <c r="A56" s="85">
        <v>1.3</v>
      </c>
      <c r="B56" s="85" t="s">
        <v>391</v>
      </c>
      <c r="C56" s="77">
        <f>SUM(C57:C58)</f>
        <v>0</v>
      </c>
      <c r="D56" s="77">
        <f>SUM(D57:D58)</f>
        <v>0</v>
      </c>
      <c r="E56" s="227"/>
      <c r="F56" s="228"/>
    </row>
    <row r="57" spans="1:6" s="3" customFormat="1" ht="30" x14ac:dyDescent="0.2">
      <c r="A57" s="86" t="s">
        <v>50</v>
      </c>
      <c r="B57" s="86" t="s">
        <v>48</v>
      </c>
      <c r="C57" s="4"/>
      <c r="D57" s="226"/>
      <c r="E57" s="227"/>
      <c r="F57" s="228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6"/>
      <c r="E58" s="227"/>
      <c r="F58" s="228"/>
    </row>
    <row r="59" spans="1:6" s="3" customFormat="1" x14ac:dyDescent="0.2">
      <c r="A59" s="85">
        <v>1.4</v>
      </c>
      <c r="B59" s="85" t="s">
        <v>393</v>
      </c>
      <c r="C59" s="4"/>
      <c r="D59" s="226"/>
      <c r="E59" s="227"/>
      <c r="F59" s="228"/>
    </row>
    <row r="60" spans="1:6" s="230" customFormat="1" x14ac:dyDescent="0.2">
      <c r="A60" s="85">
        <v>1.5</v>
      </c>
      <c r="B60" s="85" t="s">
        <v>7</v>
      </c>
      <c r="C60" s="443"/>
      <c r="D60" s="446"/>
      <c r="E60" s="229"/>
    </row>
    <row r="61" spans="1:6" s="230" customFormat="1" x14ac:dyDescent="0.3">
      <c r="A61" s="85">
        <v>1.6</v>
      </c>
      <c r="B61" s="45" t="s">
        <v>8</v>
      </c>
      <c r="C61" s="448">
        <f>SUM(C62:C66)</f>
        <v>6979</v>
      </c>
      <c r="D61" s="449">
        <f>SUM(D62:D66)</f>
        <v>6979</v>
      </c>
      <c r="E61" s="229"/>
    </row>
    <row r="62" spans="1:6" s="230" customFormat="1" x14ac:dyDescent="0.2">
      <c r="A62" s="86" t="s">
        <v>291</v>
      </c>
      <c r="B62" s="46" t="s">
        <v>596</v>
      </c>
      <c r="C62" s="443">
        <v>3670</v>
      </c>
      <c r="D62" s="446">
        <v>3670</v>
      </c>
      <c r="E62" s="229"/>
    </row>
    <row r="63" spans="1:6" s="230" customFormat="1" ht="30" x14ac:dyDescent="0.2">
      <c r="A63" s="86" t="s">
        <v>292</v>
      </c>
      <c r="B63" s="46" t="s">
        <v>54</v>
      </c>
      <c r="C63" s="443"/>
      <c r="D63" s="446"/>
      <c r="E63" s="229"/>
    </row>
    <row r="64" spans="1:6" s="230" customFormat="1" x14ac:dyDescent="0.2">
      <c r="A64" s="86" t="s">
        <v>293</v>
      </c>
      <c r="B64" s="46" t="s">
        <v>53</v>
      </c>
      <c r="C64" s="446">
        <v>150</v>
      </c>
      <c r="D64" s="446">
        <v>150</v>
      </c>
      <c r="E64" s="229"/>
    </row>
    <row r="65" spans="1:5" s="230" customFormat="1" x14ac:dyDescent="0.2">
      <c r="A65" s="86" t="s">
        <v>294</v>
      </c>
      <c r="B65" s="46" t="s">
        <v>27</v>
      </c>
      <c r="C65" s="443">
        <v>3159</v>
      </c>
      <c r="D65" s="446">
        <v>3159</v>
      </c>
      <c r="E65" s="229"/>
    </row>
    <row r="66" spans="1:5" s="230" customFormat="1" x14ac:dyDescent="0.2">
      <c r="A66" s="86" t="s">
        <v>322</v>
      </c>
      <c r="B66" s="46" t="s">
        <v>323</v>
      </c>
      <c r="C66" s="443"/>
      <c r="D66" s="446"/>
      <c r="E66" s="229"/>
    </row>
    <row r="67" spans="1:5" x14ac:dyDescent="0.3">
      <c r="A67" s="224">
        <v>2</v>
      </c>
      <c r="B67" s="224" t="s">
        <v>387</v>
      </c>
      <c r="C67" s="232"/>
      <c r="D67" s="448">
        <f>SUM(D68:D74)</f>
        <v>0</v>
      </c>
      <c r="E67" s="94"/>
    </row>
    <row r="68" spans="1:5" x14ac:dyDescent="0.3">
      <c r="A68" s="96">
        <v>2.1</v>
      </c>
      <c r="B68" s="233" t="s">
        <v>100</v>
      </c>
      <c r="C68" s="234"/>
      <c r="D68" s="450"/>
      <c r="E68" s="94"/>
    </row>
    <row r="69" spans="1:5" x14ac:dyDescent="0.3">
      <c r="A69" s="96">
        <v>2.2000000000000002</v>
      </c>
      <c r="B69" s="233" t="s">
        <v>388</v>
      </c>
      <c r="C69" s="234"/>
      <c r="D69" s="450"/>
      <c r="E69" s="94"/>
    </row>
    <row r="70" spans="1:5" x14ac:dyDescent="0.3">
      <c r="A70" s="96">
        <v>2.2999999999999998</v>
      </c>
      <c r="B70" s="233" t="s">
        <v>104</v>
      </c>
      <c r="C70" s="234"/>
      <c r="D70" s="450"/>
      <c r="E70" s="94"/>
    </row>
    <row r="71" spans="1:5" x14ac:dyDescent="0.3">
      <c r="A71" s="96">
        <v>2.4</v>
      </c>
      <c r="B71" s="233" t="s">
        <v>103</v>
      </c>
      <c r="C71" s="234"/>
      <c r="D71" s="450"/>
      <c r="E71" s="94"/>
    </row>
    <row r="72" spans="1:5" x14ac:dyDescent="0.3">
      <c r="A72" s="96">
        <v>2.5</v>
      </c>
      <c r="B72" s="233" t="s">
        <v>389</v>
      </c>
      <c r="C72" s="234"/>
      <c r="D72" s="450"/>
      <c r="E72" s="94"/>
    </row>
    <row r="73" spans="1:5" x14ac:dyDescent="0.3">
      <c r="A73" s="96">
        <v>2.6</v>
      </c>
      <c r="B73" s="233" t="s">
        <v>101</v>
      </c>
      <c r="C73" s="234"/>
      <c r="D73" s="450"/>
      <c r="E73" s="94"/>
    </row>
    <row r="74" spans="1:5" x14ac:dyDescent="0.3">
      <c r="A74" s="96">
        <v>2.7</v>
      </c>
      <c r="B74" s="233" t="s">
        <v>102</v>
      </c>
      <c r="C74" s="235"/>
      <c r="D74" s="450"/>
      <c r="E74" s="94"/>
    </row>
    <row r="75" spans="1:5" x14ac:dyDescent="0.3">
      <c r="A75" s="224">
        <v>3</v>
      </c>
      <c r="B75" s="224" t="s">
        <v>414</v>
      </c>
      <c r="C75" s="448"/>
      <c r="D75" s="450"/>
      <c r="E75" s="94"/>
    </row>
    <row r="76" spans="1:5" x14ac:dyDescent="0.3">
      <c r="A76" s="224">
        <v>4</v>
      </c>
      <c r="B76" s="224" t="s">
        <v>246</v>
      </c>
      <c r="C76" s="448"/>
      <c r="D76" s="448">
        <f>SUM(D77:D78)</f>
        <v>0</v>
      </c>
      <c r="E76" s="94"/>
    </row>
    <row r="77" spans="1:5" x14ac:dyDescent="0.3">
      <c r="A77" s="96">
        <v>4.0999999999999996</v>
      </c>
      <c r="B77" s="96" t="s">
        <v>247</v>
      </c>
      <c r="C77" s="234"/>
      <c r="D77" s="451"/>
      <c r="E77" s="94"/>
    </row>
    <row r="78" spans="1:5" x14ac:dyDescent="0.3">
      <c r="A78" s="96">
        <v>4.2</v>
      </c>
      <c r="B78" s="96" t="s">
        <v>248</v>
      </c>
      <c r="C78" s="235"/>
      <c r="D78" s="451"/>
      <c r="E78" s="94"/>
    </row>
    <row r="79" spans="1:5" x14ac:dyDescent="0.3">
      <c r="A79" s="224">
        <v>5</v>
      </c>
      <c r="B79" s="224" t="s">
        <v>273</v>
      </c>
      <c r="C79" s="251"/>
      <c r="D79" s="235"/>
      <c r="E79" s="94"/>
    </row>
    <row r="80" spans="1:5" x14ac:dyDescent="0.3">
      <c r="B80" s="44"/>
      <c r="C80" s="452"/>
      <c r="D80" s="452"/>
    </row>
    <row r="81" spans="1:9" x14ac:dyDescent="0.3">
      <c r="A81" s="467" t="s">
        <v>461</v>
      </c>
      <c r="B81" s="467"/>
      <c r="C81" s="467"/>
      <c r="D81" s="467"/>
      <c r="E81" s="5"/>
    </row>
    <row r="82" spans="1:9" x14ac:dyDescent="0.3">
      <c r="B82" s="44"/>
    </row>
    <row r="83" spans="1:9" s="22" customFormat="1" ht="12.75" x14ac:dyDescent="0.2"/>
    <row r="84" spans="1:9" x14ac:dyDescent="0.3">
      <c r="A84" s="67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411</v>
      </c>
      <c r="D87" s="12"/>
      <c r="E87"/>
      <c r="F87"/>
      <c r="G87"/>
      <c r="H87"/>
      <c r="I87"/>
    </row>
    <row r="88" spans="1:9" x14ac:dyDescent="0.3">
      <c r="A88"/>
      <c r="B88" s="2" t="s">
        <v>412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s="22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J32" sqref="J3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312</v>
      </c>
      <c r="B1" s="75"/>
      <c r="C1" s="464" t="s">
        <v>109</v>
      </c>
      <c r="D1" s="464"/>
      <c r="E1" s="89"/>
    </row>
    <row r="2" spans="1:5" s="6" customFormat="1" x14ac:dyDescent="0.3">
      <c r="A2" s="72" t="s">
        <v>313</v>
      </c>
      <c r="B2" s="75"/>
      <c r="C2" s="462" t="str">
        <f>'ფორმა N1'!L2</f>
        <v>2019  (წლიური)</v>
      </c>
      <c r="D2" s="462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24" t="str">
        <f>'ფორმა N1'!A5</f>
        <v>საქართველოს ლეიბორისტული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318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314</v>
      </c>
      <c r="B10" s="96" t="s">
        <v>597</v>
      </c>
      <c r="C10" s="4">
        <v>1800</v>
      </c>
      <c r="D10" s="4">
        <v>1800</v>
      </c>
      <c r="E10" s="91"/>
    </row>
    <row r="11" spans="1:5" s="10" customFormat="1" x14ac:dyDescent="0.2">
      <c r="A11" s="96" t="s">
        <v>315</v>
      </c>
      <c r="B11" s="96" t="s">
        <v>598</v>
      </c>
      <c r="C11" s="4">
        <v>300</v>
      </c>
      <c r="D11" s="4">
        <v>300</v>
      </c>
      <c r="E11" s="92"/>
    </row>
    <row r="12" spans="1:5" s="10" customFormat="1" x14ac:dyDescent="0.2">
      <c r="A12" s="85" t="s">
        <v>272</v>
      </c>
      <c r="B12" s="85" t="s">
        <v>599</v>
      </c>
      <c r="C12" s="4">
        <v>480</v>
      </c>
      <c r="D12" s="4">
        <v>480</v>
      </c>
      <c r="E12" s="92"/>
    </row>
    <row r="13" spans="1:5" s="10" customFormat="1" x14ac:dyDescent="0.2">
      <c r="A13" s="85" t="s">
        <v>272</v>
      </c>
      <c r="B13" s="85" t="s">
        <v>600</v>
      </c>
      <c r="C13" s="4">
        <v>30</v>
      </c>
      <c r="D13" s="4">
        <v>30</v>
      </c>
      <c r="E13" s="92"/>
    </row>
    <row r="14" spans="1:5" s="10" customFormat="1" x14ac:dyDescent="0.2">
      <c r="A14" s="85" t="s">
        <v>272</v>
      </c>
      <c r="B14" s="85" t="s">
        <v>601</v>
      </c>
      <c r="C14" s="4">
        <v>120</v>
      </c>
      <c r="D14" s="4">
        <v>120</v>
      </c>
      <c r="E14" s="92"/>
    </row>
    <row r="15" spans="1:5" s="10" customFormat="1" x14ac:dyDescent="0.2">
      <c r="A15" s="85" t="s">
        <v>272</v>
      </c>
      <c r="B15" s="85" t="s">
        <v>602</v>
      </c>
      <c r="C15" s="4">
        <v>429</v>
      </c>
      <c r="D15" s="4">
        <v>429</v>
      </c>
      <c r="E15" s="92"/>
    </row>
    <row r="16" spans="1:5" s="10" customFormat="1" x14ac:dyDescent="0.2">
      <c r="A16" s="85" t="s">
        <v>272</v>
      </c>
      <c r="B16" s="85"/>
      <c r="C16" s="4"/>
      <c r="D16" s="4"/>
      <c r="E16" s="92"/>
    </row>
    <row r="17" spans="1:5" s="10" customFormat="1" ht="17.25" customHeight="1" x14ac:dyDescent="0.2">
      <c r="A17" s="96" t="s">
        <v>316</v>
      </c>
      <c r="B17" s="85"/>
      <c r="C17" s="4"/>
      <c r="D17" s="4"/>
      <c r="E17" s="92"/>
    </row>
    <row r="18" spans="1:5" s="10" customFormat="1" ht="18" customHeight="1" x14ac:dyDescent="0.2">
      <c r="A18" s="96" t="s">
        <v>317</v>
      </c>
      <c r="B18" s="85"/>
      <c r="C18" s="4"/>
      <c r="D18" s="4"/>
      <c r="E18" s="92"/>
    </row>
    <row r="19" spans="1:5" s="10" customFormat="1" x14ac:dyDescent="0.2">
      <c r="A19" s="85" t="s">
        <v>272</v>
      </c>
      <c r="B19" s="85"/>
      <c r="C19" s="4"/>
      <c r="D19" s="4"/>
      <c r="E19" s="92"/>
    </row>
    <row r="20" spans="1:5" s="10" customFormat="1" x14ac:dyDescent="0.2">
      <c r="A20" s="85" t="s">
        <v>272</v>
      </c>
      <c r="B20" s="85"/>
      <c r="C20" s="4"/>
      <c r="D20" s="4"/>
      <c r="E20" s="92"/>
    </row>
    <row r="21" spans="1:5" s="10" customFormat="1" x14ac:dyDescent="0.2">
      <c r="A21" s="85" t="s">
        <v>272</v>
      </c>
      <c r="B21" s="85"/>
      <c r="C21" s="4"/>
      <c r="D21" s="4"/>
      <c r="E21" s="92"/>
    </row>
    <row r="22" spans="1:5" s="10" customFormat="1" x14ac:dyDescent="0.2">
      <c r="A22" s="85" t="s">
        <v>272</v>
      </c>
      <c r="B22" s="85"/>
      <c r="C22" s="4"/>
      <c r="D22" s="4"/>
      <c r="E22" s="92"/>
    </row>
    <row r="23" spans="1:5" s="10" customFormat="1" x14ac:dyDescent="0.2">
      <c r="A23" s="85" t="s">
        <v>272</v>
      </c>
      <c r="B23" s="85"/>
      <c r="C23" s="4"/>
      <c r="D23" s="4"/>
      <c r="E23" s="92"/>
    </row>
    <row r="24" spans="1:5" x14ac:dyDescent="0.3">
      <c r="A24" s="97"/>
      <c r="B24" s="97" t="s">
        <v>321</v>
      </c>
      <c r="C24" s="84">
        <f>SUM(C10:C23)</f>
        <v>3159</v>
      </c>
      <c r="D24" s="84">
        <f>SUM(D10:D23)</f>
        <v>3159</v>
      </c>
      <c r="E24" s="94"/>
    </row>
    <row r="25" spans="1:5" x14ac:dyDescent="0.3">
      <c r="A25" s="44"/>
      <c r="B25" s="44"/>
    </row>
    <row r="26" spans="1:5" x14ac:dyDescent="0.3">
      <c r="A26" s="244" t="s">
        <v>404</v>
      </c>
      <c r="E26" s="5"/>
    </row>
    <row r="27" spans="1:5" x14ac:dyDescent="0.3">
      <c r="A27" s="2" t="s">
        <v>405</v>
      </c>
    </row>
    <row r="28" spans="1:5" x14ac:dyDescent="0.3">
      <c r="A28" s="198" t="s">
        <v>406</v>
      </c>
    </row>
    <row r="29" spans="1:5" x14ac:dyDescent="0.3">
      <c r="A29" s="198"/>
    </row>
    <row r="30" spans="1:5" x14ac:dyDescent="0.3">
      <c r="A30" s="198" t="s">
        <v>336</v>
      </c>
    </row>
    <row r="31" spans="1:5" s="22" customFormat="1" ht="12.75" x14ac:dyDescent="0.2"/>
    <row r="32" spans="1:5" x14ac:dyDescent="0.3">
      <c r="A32" s="6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7"/>
      <c r="B35" s="67" t="s">
        <v>265</v>
      </c>
      <c r="D35" s="12"/>
      <c r="E35"/>
      <c r="F35"/>
      <c r="G35"/>
      <c r="H35"/>
      <c r="I35"/>
    </row>
    <row r="36" spans="1:9" x14ac:dyDescent="0.3">
      <c r="B36" s="2" t="s">
        <v>264</v>
      </c>
      <c r="D36" s="12"/>
      <c r="E36"/>
      <c r="F36"/>
      <c r="G36"/>
      <c r="H36"/>
      <c r="I36"/>
    </row>
    <row r="37" spans="1:9" customFormat="1" ht="12.75" x14ac:dyDescent="0.2">
      <c r="A37" s="64"/>
      <c r="B37" s="64" t="s">
        <v>139</v>
      </c>
    </row>
    <row r="38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view="pageBreakPreview" zoomScale="80" zoomScaleNormal="100" zoomScaleSheetLayoutView="80" workbookViewId="0">
      <selection activeCell="N21" sqref="N21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2" t="s">
        <v>390</v>
      </c>
      <c r="B1" s="72"/>
      <c r="C1" s="75"/>
      <c r="D1" s="75"/>
      <c r="E1" s="75"/>
      <c r="F1" s="75"/>
      <c r="G1" s="212"/>
      <c r="H1" s="212"/>
      <c r="I1" s="464" t="s">
        <v>109</v>
      </c>
      <c r="J1" s="464"/>
    </row>
    <row r="2" spans="1:10" ht="15" x14ac:dyDescent="0.3">
      <c r="A2" s="74" t="s">
        <v>140</v>
      </c>
      <c r="B2" s="72"/>
      <c r="C2" s="75"/>
      <c r="D2" s="75"/>
      <c r="E2" s="75"/>
      <c r="F2" s="75"/>
      <c r="G2" s="212"/>
      <c r="H2" s="212"/>
      <c r="I2" s="462" t="str">
        <f>'ფორმა N1'!L2</f>
        <v>2019  (წლიური)</v>
      </c>
      <c r="J2" s="462"/>
    </row>
    <row r="3" spans="1:10" ht="15" x14ac:dyDescent="0.3">
      <c r="A3" s="74"/>
      <c r="B3" s="74"/>
      <c r="C3" s="72"/>
      <c r="D3" s="72"/>
      <c r="E3" s="72"/>
      <c r="F3" s="72"/>
      <c r="G3" s="159"/>
      <c r="H3" s="159"/>
      <c r="I3" s="212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158"/>
      <c r="B7" s="158"/>
      <c r="C7" s="158"/>
      <c r="D7" s="205"/>
      <c r="E7" s="158"/>
      <c r="F7" s="158"/>
      <c r="G7" s="76"/>
      <c r="H7" s="76"/>
      <c r="I7" s="76"/>
    </row>
    <row r="8" spans="1:10" ht="45" x14ac:dyDescent="0.2">
      <c r="A8" s="88" t="s">
        <v>64</v>
      </c>
      <c r="B8" s="88" t="s">
        <v>325</v>
      </c>
      <c r="C8" s="88" t="s">
        <v>326</v>
      </c>
      <c r="D8" s="88" t="s">
        <v>226</v>
      </c>
      <c r="E8" s="88" t="s">
        <v>330</v>
      </c>
      <c r="F8" s="88" t="s">
        <v>334</v>
      </c>
      <c r="G8" s="77" t="s">
        <v>10</v>
      </c>
      <c r="H8" s="77" t="s">
        <v>9</v>
      </c>
      <c r="I8" s="77" t="s">
        <v>375</v>
      </c>
      <c r="J8" s="215" t="s">
        <v>333</v>
      </c>
    </row>
    <row r="9" spans="1:10" ht="15" x14ac:dyDescent="0.2">
      <c r="A9" s="96">
        <v>1</v>
      </c>
      <c r="B9" s="96" t="s">
        <v>511</v>
      </c>
      <c r="C9" s="96" t="s">
        <v>512</v>
      </c>
      <c r="D9" s="96">
        <v>1008019822</v>
      </c>
      <c r="E9" s="96"/>
      <c r="F9" s="96"/>
      <c r="G9" s="4">
        <v>11175</v>
      </c>
      <c r="H9" s="4">
        <v>11175</v>
      </c>
      <c r="I9" s="4">
        <f>H9*20/100</f>
        <v>2235</v>
      </c>
      <c r="J9" s="215" t="s">
        <v>0</v>
      </c>
    </row>
    <row r="10" spans="1:10" ht="15" x14ac:dyDescent="0.2">
      <c r="A10" s="96">
        <v>2</v>
      </c>
      <c r="B10" s="96" t="s">
        <v>513</v>
      </c>
      <c r="C10" s="96" t="s">
        <v>514</v>
      </c>
      <c r="D10" s="96">
        <v>1027019748</v>
      </c>
      <c r="E10" s="96"/>
      <c r="F10" s="96"/>
      <c r="G10" s="4">
        <v>20126.91</v>
      </c>
      <c r="H10" s="4">
        <v>20127</v>
      </c>
      <c r="I10" s="4">
        <f t="shared" ref="I10:I45" si="0">H10*20/100</f>
        <v>4025.4</v>
      </c>
    </row>
    <row r="11" spans="1:10" ht="15" x14ac:dyDescent="0.2">
      <c r="A11" s="96">
        <v>3</v>
      </c>
      <c r="B11" s="85" t="s">
        <v>515</v>
      </c>
      <c r="C11" s="85" t="s">
        <v>516</v>
      </c>
      <c r="D11" s="85">
        <v>10190003796</v>
      </c>
      <c r="E11" s="85"/>
      <c r="F11" s="96"/>
      <c r="G11" s="4">
        <v>7812.5</v>
      </c>
      <c r="H11" s="4">
        <v>7812</v>
      </c>
      <c r="I11" s="4">
        <f t="shared" si="0"/>
        <v>1562.4</v>
      </c>
    </row>
    <row r="12" spans="1:10" ht="15" x14ac:dyDescent="0.2">
      <c r="A12" s="96">
        <v>4</v>
      </c>
      <c r="B12" s="85" t="s">
        <v>517</v>
      </c>
      <c r="C12" s="85" t="s">
        <v>518</v>
      </c>
      <c r="D12" s="85">
        <v>54001016498</v>
      </c>
      <c r="E12" s="85"/>
      <c r="F12" s="96"/>
      <c r="G12" s="4">
        <v>9073.7199999999993</v>
      </c>
      <c r="H12" s="4">
        <v>9074</v>
      </c>
      <c r="I12" s="4">
        <f t="shared" si="0"/>
        <v>1814.8</v>
      </c>
    </row>
    <row r="13" spans="1:10" ht="15" x14ac:dyDescent="0.2">
      <c r="A13" s="96">
        <v>5</v>
      </c>
      <c r="B13" s="85" t="s">
        <v>519</v>
      </c>
      <c r="C13" s="85" t="s">
        <v>520</v>
      </c>
      <c r="D13" s="85">
        <v>58001000338</v>
      </c>
      <c r="E13" s="85"/>
      <c r="F13" s="96"/>
      <c r="G13" s="4">
        <v>25688.51</v>
      </c>
      <c r="H13" s="4">
        <v>25688</v>
      </c>
      <c r="I13" s="4">
        <f t="shared" si="0"/>
        <v>5137.6000000000004</v>
      </c>
    </row>
    <row r="14" spans="1:10" ht="15" x14ac:dyDescent="0.2">
      <c r="A14" s="96">
        <v>6</v>
      </c>
      <c r="B14" s="85" t="s">
        <v>521</v>
      </c>
      <c r="C14" s="85" t="s">
        <v>522</v>
      </c>
      <c r="D14" s="85">
        <v>1026008465</v>
      </c>
      <c r="E14" s="85"/>
      <c r="F14" s="96"/>
      <c r="G14" s="4">
        <v>15842.59</v>
      </c>
      <c r="H14" s="4">
        <v>15842</v>
      </c>
      <c r="I14" s="4">
        <f t="shared" si="0"/>
        <v>3168.4</v>
      </c>
    </row>
    <row r="15" spans="1:10" ht="15" x14ac:dyDescent="0.2">
      <c r="A15" s="96">
        <v>7</v>
      </c>
      <c r="B15" s="85" t="s">
        <v>523</v>
      </c>
      <c r="C15" s="85" t="s">
        <v>524</v>
      </c>
      <c r="D15" s="85">
        <v>1024036647</v>
      </c>
      <c r="E15" s="85"/>
      <c r="F15" s="96"/>
      <c r="G15" s="4">
        <v>19616.36</v>
      </c>
      <c r="H15" s="4">
        <v>19616</v>
      </c>
      <c r="I15" s="4">
        <f t="shared" si="0"/>
        <v>3923.2</v>
      </c>
    </row>
    <row r="16" spans="1:10" ht="15" x14ac:dyDescent="0.2">
      <c r="A16" s="96">
        <v>8</v>
      </c>
      <c r="B16" s="85" t="s">
        <v>525</v>
      </c>
      <c r="C16" s="85" t="s">
        <v>526</v>
      </c>
      <c r="D16" s="85">
        <v>1005034665</v>
      </c>
      <c r="E16" s="85"/>
      <c r="F16" s="96"/>
      <c r="G16" s="4">
        <v>13857.15</v>
      </c>
      <c r="H16" s="4">
        <v>13857</v>
      </c>
      <c r="I16" s="4">
        <f t="shared" si="0"/>
        <v>2771.4</v>
      </c>
    </row>
    <row r="17" spans="1:9" ht="15" x14ac:dyDescent="0.2">
      <c r="A17" s="96">
        <v>9</v>
      </c>
      <c r="B17" s="85" t="s">
        <v>527</v>
      </c>
      <c r="C17" s="85" t="s">
        <v>528</v>
      </c>
      <c r="D17" s="85">
        <v>1008054765</v>
      </c>
      <c r="E17" s="85"/>
      <c r="F17" s="96"/>
      <c r="G17" s="4">
        <v>7588.02</v>
      </c>
      <c r="H17" s="4">
        <v>7588</v>
      </c>
      <c r="I17" s="4">
        <f t="shared" si="0"/>
        <v>1517.6</v>
      </c>
    </row>
    <row r="18" spans="1:9" ht="15" x14ac:dyDescent="0.2">
      <c r="A18" s="96">
        <v>10</v>
      </c>
      <c r="B18" s="85" t="s">
        <v>529</v>
      </c>
      <c r="C18" s="85" t="s">
        <v>530</v>
      </c>
      <c r="D18" s="85">
        <v>1006011079</v>
      </c>
      <c r="E18" s="85"/>
      <c r="F18" s="96"/>
      <c r="G18" s="4">
        <v>23381.43</v>
      </c>
      <c r="H18" s="4">
        <v>23381</v>
      </c>
      <c r="I18" s="4">
        <f t="shared" si="0"/>
        <v>4676.2</v>
      </c>
    </row>
    <row r="19" spans="1:9" ht="15" x14ac:dyDescent="0.2">
      <c r="A19" s="96">
        <v>11</v>
      </c>
      <c r="B19" s="85" t="s">
        <v>531</v>
      </c>
      <c r="C19" s="85" t="s">
        <v>532</v>
      </c>
      <c r="D19" s="85">
        <v>1010011415</v>
      </c>
      <c r="E19" s="85"/>
      <c r="F19" s="96"/>
      <c r="G19" s="4">
        <v>23250</v>
      </c>
      <c r="H19" s="4">
        <v>23250</v>
      </c>
      <c r="I19" s="4">
        <f t="shared" si="0"/>
        <v>4650</v>
      </c>
    </row>
    <row r="20" spans="1:9" ht="15" x14ac:dyDescent="0.2">
      <c r="A20" s="96">
        <v>12</v>
      </c>
      <c r="B20" s="85" t="s">
        <v>533</v>
      </c>
      <c r="C20" s="85" t="s">
        <v>534</v>
      </c>
      <c r="D20" s="85">
        <v>55001007127</v>
      </c>
      <c r="E20" s="85"/>
      <c r="F20" s="96"/>
      <c r="G20" s="4">
        <v>7687.5</v>
      </c>
      <c r="H20" s="4">
        <v>7687</v>
      </c>
      <c r="I20" s="4">
        <f t="shared" si="0"/>
        <v>1537.4</v>
      </c>
    </row>
    <row r="21" spans="1:9" ht="15" x14ac:dyDescent="0.2">
      <c r="A21" s="96">
        <v>13</v>
      </c>
      <c r="B21" s="85" t="s">
        <v>535</v>
      </c>
      <c r="C21" s="85" t="s">
        <v>536</v>
      </c>
      <c r="D21" s="85">
        <v>1017007613</v>
      </c>
      <c r="E21" s="85"/>
      <c r="F21" s="96"/>
      <c r="G21" s="4">
        <v>7875</v>
      </c>
      <c r="H21" s="4">
        <v>7875</v>
      </c>
      <c r="I21" s="4">
        <f t="shared" si="0"/>
        <v>1575</v>
      </c>
    </row>
    <row r="22" spans="1:9" ht="15" x14ac:dyDescent="0.2">
      <c r="A22" s="96">
        <v>14</v>
      </c>
      <c r="B22" s="85" t="s">
        <v>537</v>
      </c>
      <c r="C22" s="85" t="s">
        <v>534</v>
      </c>
      <c r="D22" s="85">
        <v>1014003443</v>
      </c>
      <c r="E22" s="85"/>
      <c r="F22" s="96"/>
      <c r="G22" s="4">
        <v>23197.45</v>
      </c>
      <c r="H22" s="4">
        <v>23197</v>
      </c>
      <c r="I22" s="4">
        <f t="shared" si="0"/>
        <v>4639.3999999999996</v>
      </c>
    </row>
    <row r="23" spans="1:9" ht="15" x14ac:dyDescent="0.2">
      <c r="A23" s="96">
        <v>15</v>
      </c>
      <c r="B23" s="85" t="s">
        <v>538</v>
      </c>
      <c r="C23" s="85" t="s">
        <v>539</v>
      </c>
      <c r="D23" s="85">
        <v>14001003911</v>
      </c>
      <c r="E23" s="85"/>
      <c r="F23" s="96"/>
      <c r="G23" s="4">
        <v>21684.94</v>
      </c>
      <c r="H23" s="4">
        <v>21685</v>
      </c>
      <c r="I23" s="4">
        <f t="shared" si="0"/>
        <v>4337</v>
      </c>
    </row>
    <row r="24" spans="1:9" ht="15" x14ac:dyDescent="0.2">
      <c r="A24" s="85">
        <v>16</v>
      </c>
      <c r="B24" s="85" t="s">
        <v>540</v>
      </c>
      <c r="C24" s="85" t="s">
        <v>532</v>
      </c>
      <c r="D24" s="85">
        <v>1031006153</v>
      </c>
      <c r="E24" s="85"/>
      <c r="F24" s="96"/>
      <c r="G24" s="4">
        <v>13616.07</v>
      </c>
      <c r="H24" s="4">
        <v>13616</v>
      </c>
      <c r="I24" s="4">
        <f t="shared" si="0"/>
        <v>2723.2</v>
      </c>
    </row>
    <row r="25" spans="1:9" ht="15" x14ac:dyDescent="0.2">
      <c r="A25" s="85">
        <v>17</v>
      </c>
      <c r="B25" s="85" t="s">
        <v>521</v>
      </c>
      <c r="C25" s="85" t="s">
        <v>541</v>
      </c>
      <c r="D25" s="85">
        <v>29001038982</v>
      </c>
      <c r="E25" s="85"/>
      <c r="F25" s="96"/>
      <c r="G25" s="4">
        <v>16505.099999999999</v>
      </c>
      <c r="H25" s="4">
        <v>16505</v>
      </c>
      <c r="I25" s="4">
        <f t="shared" si="0"/>
        <v>3301</v>
      </c>
    </row>
    <row r="26" spans="1:9" ht="15" x14ac:dyDescent="0.2">
      <c r="A26" s="85">
        <v>18</v>
      </c>
      <c r="B26" s="85" t="s">
        <v>542</v>
      </c>
      <c r="C26" s="85" t="s">
        <v>543</v>
      </c>
      <c r="D26" s="85">
        <v>1010002174</v>
      </c>
      <c r="E26" s="85"/>
      <c r="F26" s="96"/>
      <c r="G26" s="4">
        <v>1500</v>
      </c>
      <c r="H26" s="4">
        <v>1500</v>
      </c>
      <c r="I26" s="4">
        <f t="shared" si="0"/>
        <v>300</v>
      </c>
    </row>
    <row r="27" spans="1:9" ht="15" x14ac:dyDescent="0.2">
      <c r="A27" s="85">
        <v>19</v>
      </c>
      <c r="B27" s="85" t="s">
        <v>544</v>
      </c>
      <c r="C27" s="85" t="s">
        <v>545</v>
      </c>
      <c r="D27" s="85">
        <v>23001009537</v>
      </c>
      <c r="E27" s="85"/>
      <c r="F27" s="96"/>
      <c r="G27" s="4">
        <v>7500</v>
      </c>
      <c r="H27" s="4">
        <v>7500</v>
      </c>
      <c r="I27" s="4">
        <f t="shared" si="0"/>
        <v>1500</v>
      </c>
    </row>
    <row r="28" spans="1:9" ht="15" x14ac:dyDescent="0.2">
      <c r="A28" s="85">
        <v>20</v>
      </c>
      <c r="B28" s="85" t="s">
        <v>546</v>
      </c>
      <c r="C28" s="85" t="s">
        <v>547</v>
      </c>
      <c r="D28" s="85">
        <v>20001012264</v>
      </c>
      <c r="E28" s="85"/>
      <c r="F28" s="96"/>
      <c r="G28" s="4">
        <v>8998.73</v>
      </c>
      <c r="H28" s="4">
        <v>8999</v>
      </c>
      <c r="I28" s="4">
        <f t="shared" si="0"/>
        <v>1799.8</v>
      </c>
    </row>
    <row r="29" spans="1:9" ht="15" x14ac:dyDescent="0.2">
      <c r="A29" s="85">
        <v>21</v>
      </c>
      <c r="B29" s="85" t="s">
        <v>540</v>
      </c>
      <c r="C29" s="85" t="s">
        <v>548</v>
      </c>
      <c r="D29" s="85">
        <v>1005027236</v>
      </c>
      <c r="E29" s="85"/>
      <c r="F29" s="96"/>
      <c r="G29" s="4">
        <v>3826.53</v>
      </c>
      <c r="H29" s="4">
        <v>3826</v>
      </c>
      <c r="I29" s="4">
        <f t="shared" si="0"/>
        <v>765.2</v>
      </c>
    </row>
    <row r="30" spans="1:9" ht="15" x14ac:dyDescent="0.2">
      <c r="A30" s="85">
        <v>22</v>
      </c>
      <c r="B30" s="85" t="s">
        <v>549</v>
      </c>
      <c r="C30" s="85" t="s">
        <v>550</v>
      </c>
      <c r="D30" s="85">
        <v>33001081367</v>
      </c>
      <c r="E30" s="85"/>
      <c r="F30" s="96"/>
      <c r="G30" s="4">
        <v>1576.52</v>
      </c>
      <c r="H30" s="4">
        <v>1577</v>
      </c>
      <c r="I30" s="4">
        <f t="shared" si="0"/>
        <v>315.39999999999998</v>
      </c>
    </row>
    <row r="31" spans="1:9" ht="15" x14ac:dyDescent="0.2">
      <c r="A31" s="85">
        <v>23</v>
      </c>
      <c r="B31" s="85" t="s">
        <v>551</v>
      </c>
      <c r="C31" s="85" t="s">
        <v>552</v>
      </c>
      <c r="D31" s="85">
        <v>1022001763</v>
      </c>
      <c r="E31" s="85"/>
      <c r="F31" s="96"/>
      <c r="G31" s="4">
        <v>27785.71</v>
      </c>
      <c r="H31" s="4">
        <v>27786</v>
      </c>
      <c r="I31" s="4">
        <f t="shared" si="0"/>
        <v>5557.2</v>
      </c>
    </row>
    <row r="32" spans="1:9" ht="15" x14ac:dyDescent="0.2">
      <c r="A32" s="85">
        <v>24</v>
      </c>
      <c r="B32" s="85" t="s">
        <v>553</v>
      </c>
      <c r="C32" s="85" t="s">
        <v>554</v>
      </c>
      <c r="D32" s="85">
        <v>39001008906</v>
      </c>
      <c r="E32" s="85"/>
      <c r="F32" s="96"/>
      <c r="G32" s="4">
        <v>312.5</v>
      </c>
      <c r="H32" s="4">
        <v>313</v>
      </c>
      <c r="I32" s="4">
        <f t="shared" si="0"/>
        <v>62.6</v>
      </c>
    </row>
    <row r="33" spans="1:9" ht="15" x14ac:dyDescent="0.2">
      <c r="A33" s="85">
        <v>25</v>
      </c>
      <c r="B33" s="85" t="s">
        <v>555</v>
      </c>
      <c r="C33" s="85" t="s">
        <v>556</v>
      </c>
      <c r="D33" s="85">
        <v>1017042550</v>
      </c>
      <c r="E33" s="85"/>
      <c r="F33" s="96"/>
      <c r="G33" s="4">
        <v>248.72</v>
      </c>
      <c r="H33" s="4">
        <v>249</v>
      </c>
      <c r="I33" s="4">
        <f t="shared" si="0"/>
        <v>49.8</v>
      </c>
    </row>
    <row r="34" spans="1:9" ht="15" x14ac:dyDescent="0.2">
      <c r="A34" s="85">
        <v>26</v>
      </c>
      <c r="B34" s="85" t="s">
        <v>557</v>
      </c>
      <c r="C34" s="85" t="s">
        <v>558</v>
      </c>
      <c r="D34" s="85">
        <v>1030009671</v>
      </c>
      <c r="E34" s="85"/>
      <c r="F34" s="96"/>
      <c r="G34" s="4">
        <v>24826.27</v>
      </c>
      <c r="H34" s="4">
        <v>24826</v>
      </c>
      <c r="I34" s="4">
        <f t="shared" si="0"/>
        <v>4965.2</v>
      </c>
    </row>
    <row r="35" spans="1:9" ht="15" x14ac:dyDescent="0.2">
      <c r="A35" s="85">
        <v>27</v>
      </c>
      <c r="B35" s="85" t="s">
        <v>537</v>
      </c>
      <c r="C35" s="85" t="s">
        <v>559</v>
      </c>
      <c r="D35" s="85">
        <v>1006015070</v>
      </c>
      <c r="E35" s="85"/>
      <c r="F35" s="96"/>
      <c r="G35" s="4">
        <v>5500</v>
      </c>
      <c r="H35" s="4">
        <v>6813</v>
      </c>
      <c r="I35" s="4">
        <f t="shared" si="0"/>
        <v>1362.6</v>
      </c>
    </row>
    <row r="36" spans="1:9" ht="15" x14ac:dyDescent="0.2">
      <c r="A36" s="85">
        <v>28</v>
      </c>
      <c r="B36" s="85" t="s">
        <v>560</v>
      </c>
      <c r="C36" s="85" t="s">
        <v>561</v>
      </c>
      <c r="D36" s="85">
        <v>1001060855</v>
      </c>
      <c r="E36" s="85"/>
      <c r="F36" s="96"/>
      <c r="G36" s="4">
        <v>19715.61</v>
      </c>
      <c r="H36" s="4">
        <v>19716</v>
      </c>
      <c r="I36" s="4">
        <f t="shared" si="0"/>
        <v>3943.2</v>
      </c>
    </row>
    <row r="37" spans="1:9" ht="15" x14ac:dyDescent="0.2">
      <c r="A37" s="85">
        <v>29</v>
      </c>
      <c r="B37" s="85" t="s">
        <v>562</v>
      </c>
      <c r="C37" s="85" t="s">
        <v>563</v>
      </c>
      <c r="D37" s="85">
        <v>1011086083</v>
      </c>
      <c r="E37" s="85"/>
      <c r="F37" s="96"/>
      <c r="G37" s="4">
        <v>14395.4</v>
      </c>
      <c r="H37" s="4">
        <v>14395</v>
      </c>
      <c r="I37" s="4">
        <f t="shared" si="0"/>
        <v>2879</v>
      </c>
    </row>
    <row r="38" spans="1:9" ht="15" x14ac:dyDescent="0.2">
      <c r="A38" s="85">
        <v>30</v>
      </c>
      <c r="B38" s="85" t="s">
        <v>557</v>
      </c>
      <c r="C38" s="85" t="s">
        <v>564</v>
      </c>
      <c r="D38" s="85">
        <v>12001050813</v>
      </c>
      <c r="E38" s="85"/>
      <c r="F38" s="96"/>
      <c r="G38" s="4">
        <v>18001.25</v>
      </c>
      <c r="H38" s="4">
        <v>18001</v>
      </c>
      <c r="I38" s="4">
        <f t="shared" si="0"/>
        <v>3600.2</v>
      </c>
    </row>
    <row r="39" spans="1:9" ht="15" x14ac:dyDescent="0.2">
      <c r="A39" s="85">
        <v>31</v>
      </c>
      <c r="B39" s="85" t="s">
        <v>565</v>
      </c>
      <c r="C39" s="85" t="s">
        <v>566</v>
      </c>
      <c r="D39" s="85">
        <v>1003001453</v>
      </c>
      <c r="E39" s="85"/>
      <c r="F39" s="96"/>
      <c r="G39" s="4">
        <v>17543.75</v>
      </c>
      <c r="H39" s="4">
        <v>17544</v>
      </c>
      <c r="I39" s="4">
        <f t="shared" si="0"/>
        <v>3508.8</v>
      </c>
    </row>
    <row r="40" spans="1:9" ht="15" x14ac:dyDescent="0.2">
      <c r="A40" s="85">
        <v>32</v>
      </c>
      <c r="B40" s="85" t="s">
        <v>567</v>
      </c>
      <c r="C40" s="85" t="s">
        <v>568</v>
      </c>
      <c r="D40" s="85">
        <v>1010018530</v>
      </c>
      <c r="E40" s="85"/>
      <c r="F40" s="96"/>
      <c r="G40" s="4">
        <v>1395.4</v>
      </c>
      <c r="H40" s="4">
        <v>1395</v>
      </c>
      <c r="I40" s="4">
        <f t="shared" si="0"/>
        <v>279</v>
      </c>
    </row>
    <row r="41" spans="1:9" ht="15" x14ac:dyDescent="0.2">
      <c r="A41" s="85">
        <v>33</v>
      </c>
      <c r="B41" s="85" t="s">
        <v>569</v>
      </c>
      <c r="C41" s="85" t="s">
        <v>570</v>
      </c>
      <c r="D41" s="85">
        <v>19001069372</v>
      </c>
      <c r="E41" s="85"/>
      <c r="F41" s="96"/>
      <c r="G41" s="4">
        <v>3875</v>
      </c>
      <c r="H41" s="4">
        <v>3875</v>
      </c>
      <c r="I41" s="4">
        <f t="shared" si="0"/>
        <v>775</v>
      </c>
    </row>
    <row r="42" spans="1:9" ht="15" x14ac:dyDescent="0.2">
      <c r="A42" s="85">
        <v>34</v>
      </c>
      <c r="B42" s="85" t="s">
        <v>571</v>
      </c>
      <c r="C42" s="85" t="s">
        <v>539</v>
      </c>
      <c r="D42" s="85">
        <v>14001005156</v>
      </c>
      <c r="E42" s="85"/>
      <c r="F42" s="96"/>
      <c r="G42" s="4">
        <v>3474.5</v>
      </c>
      <c r="H42" s="4">
        <v>3475</v>
      </c>
      <c r="I42" s="4">
        <f t="shared" si="0"/>
        <v>695</v>
      </c>
    </row>
    <row r="43" spans="1:9" ht="15" x14ac:dyDescent="0.2">
      <c r="A43" s="85">
        <v>35</v>
      </c>
      <c r="B43" s="85" t="s">
        <v>572</v>
      </c>
      <c r="C43" s="85" t="s">
        <v>573</v>
      </c>
      <c r="D43" s="85">
        <v>1019016161</v>
      </c>
      <c r="E43" s="85"/>
      <c r="F43" s="96"/>
      <c r="G43" s="4">
        <v>76.53</v>
      </c>
      <c r="H43" s="4">
        <v>77</v>
      </c>
      <c r="I43" s="4">
        <f t="shared" si="0"/>
        <v>15.4</v>
      </c>
    </row>
    <row r="44" spans="1:9" ht="15" x14ac:dyDescent="0.2">
      <c r="A44" s="85">
        <v>36</v>
      </c>
      <c r="B44" s="85" t="s">
        <v>574</v>
      </c>
      <c r="C44" s="85" t="s">
        <v>575</v>
      </c>
      <c r="D44" s="85">
        <v>61001086957</v>
      </c>
      <c r="E44" s="85"/>
      <c r="F44" s="96"/>
      <c r="G44" s="4">
        <v>63.78</v>
      </c>
      <c r="H44" s="4">
        <v>64</v>
      </c>
      <c r="I44" s="4">
        <f t="shared" si="0"/>
        <v>12.8</v>
      </c>
    </row>
    <row r="45" spans="1:9" ht="15" x14ac:dyDescent="0.2">
      <c r="A45" s="85">
        <v>37</v>
      </c>
      <c r="B45" s="85" t="s">
        <v>529</v>
      </c>
      <c r="C45" s="85" t="s">
        <v>576</v>
      </c>
      <c r="D45" s="85">
        <v>1027041403</v>
      </c>
      <c r="E45" s="85"/>
      <c r="F45" s="96"/>
      <c r="G45" s="4">
        <v>76.53</v>
      </c>
      <c r="H45" s="4">
        <v>77</v>
      </c>
      <c r="I45" s="4">
        <f t="shared" si="0"/>
        <v>15.4</v>
      </c>
    </row>
    <row r="46" spans="1:9" ht="45" x14ac:dyDescent="0.2">
      <c r="A46" s="85"/>
      <c r="B46" s="85"/>
      <c r="C46" s="85"/>
      <c r="D46" s="85"/>
      <c r="E46" s="85" t="s">
        <v>606</v>
      </c>
      <c r="F46" s="96"/>
      <c r="G46" s="4"/>
      <c r="H46" s="4">
        <v>5203</v>
      </c>
      <c r="I46" s="4">
        <v>5190</v>
      </c>
    </row>
    <row r="47" spans="1:9" ht="15" x14ac:dyDescent="0.2">
      <c r="A47" s="85"/>
      <c r="B47" s="85"/>
      <c r="C47" s="85"/>
      <c r="D47" s="85"/>
      <c r="E47" s="85"/>
      <c r="F47" s="96"/>
      <c r="G47" s="4"/>
      <c r="H47" s="4"/>
      <c r="I47" s="4"/>
    </row>
    <row r="48" spans="1:9" ht="15" x14ac:dyDescent="0.2">
      <c r="A48" s="85"/>
      <c r="B48" s="85"/>
      <c r="C48" s="85"/>
      <c r="D48" s="85"/>
      <c r="E48" s="85"/>
      <c r="F48" s="96"/>
      <c r="G48" s="4"/>
      <c r="H48" s="4"/>
      <c r="I48" s="4"/>
    </row>
    <row r="49" spans="1:9" ht="15" x14ac:dyDescent="0.2">
      <c r="A49" s="85"/>
      <c r="B49" s="85"/>
      <c r="C49" s="85"/>
      <c r="D49" s="85"/>
      <c r="E49" s="85"/>
      <c r="F49" s="96"/>
      <c r="G49" s="4"/>
      <c r="H49" s="4"/>
      <c r="I49" s="4"/>
    </row>
    <row r="50" spans="1:9" ht="15" x14ac:dyDescent="0.3">
      <c r="A50" s="85"/>
      <c r="B50" s="97"/>
      <c r="C50" s="97"/>
      <c r="D50" s="97"/>
      <c r="E50" s="97"/>
      <c r="F50" s="85" t="s">
        <v>419</v>
      </c>
      <c r="G50" s="84">
        <v>428671</v>
      </c>
      <c r="H50" s="84">
        <v>435186</v>
      </c>
      <c r="I50" s="449">
        <v>91187</v>
      </c>
    </row>
    <row r="51" spans="1:9" ht="15" x14ac:dyDescent="0.3">
      <c r="A51" s="213"/>
      <c r="B51" s="213"/>
      <c r="C51" s="213"/>
      <c r="D51" s="213"/>
      <c r="E51" s="213"/>
      <c r="F51" s="213"/>
      <c r="G51" s="213"/>
      <c r="H51" s="181"/>
      <c r="I51" s="181"/>
    </row>
    <row r="52" spans="1:9" ht="15" x14ac:dyDescent="0.3">
      <c r="A52" s="214" t="s">
        <v>408</v>
      </c>
      <c r="B52" s="214"/>
      <c r="C52" s="213"/>
      <c r="D52" s="213"/>
      <c r="E52" s="213"/>
      <c r="F52" s="213"/>
      <c r="G52" s="213"/>
      <c r="H52" s="181"/>
      <c r="I52" s="181"/>
    </row>
    <row r="53" spans="1:9" ht="15" x14ac:dyDescent="0.3">
      <c r="A53" s="214"/>
      <c r="B53" s="214"/>
      <c r="C53" s="213"/>
      <c r="D53" s="213"/>
      <c r="E53" s="213"/>
      <c r="F53" s="213"/>
      <c r="G53" s="213"/>
      <c r="H53" s="181"/>
      <c r="I53" s="181"/>
    </row>
    <row r="54" spans="1:9" x14ac:dyDescent="0.2">
      <c r="A54" s="210"/>
      <c r="B54" s="210"/>
      <c r="C54" s="210"/>
      <c r="D54" s="210"/>
      <c r="E54" s="210"/>
      <c r="F54" s="210"/>
      <c r="G54" s="210"/>
      <c r="H54" s="210"/>
      <c r="I54" s="210"/>
    </row>
    <row r="55" spans="1:9" ht="15" x14ac:dyDescent="0.3">
      <c r="A55" s="187" t="s">
        <v>107</v>
      </c>
      <c r="B55" s="187"/>
      <c r="C55" s="181"/>
      <c r="D55" s="181"/>
      <c r="E55" s="181"/>
      <c r="F55" s="181"/>
      <c r="G55" s="181"/>
      <c r="H55" s="181"/>
      <c r="I55" s="181"/>
    </row>
    <row r="56" spans="1:9" ht="15" x14ac:dyDescent="0.3">
      <c r="A56" s="181"/>
      <c r="B56" s="181"/>
      <c r="C56" s="181"/>
      <c r="D56" s="181"/>
      <c r="E56" s="181"/>
      <c r="F56" s="181"/>
      <c r="G56" s="181"/>
      <c r="H56" s="181"/>
      <c r="I56" s="181"/>
    </row>
    <row r="57" spans="1:9" ht="15" x14ac:dyDescent="0.3">
      <c r="A57" s="181"/>
      <c r="B57" s="181"/>
      <c r="C57" s="181"/>
      <c r="D57" s="181"/>
      <c r="E57" s="185"/>
      <c r="F57" s="185"/>
      <c r="G57" s="185"/>
      <c r="H57" s="181"/>
      <c r="I57" s="181"/>
    </row>
    <row r="58" spans="1:9" ht="15" x14ac:dyDescent="0.3">
      <c r="A58" s="187"/>
      <c r="B58" s="187"/>
      <c r="C58" s="187" t="s">
        <v>374</v>
      </c>
      <c r="D58" s="187"/>
      <c r="E58" s="187"/>
      <c r="F58" s="187"/>
      <c r="G58" s="187"/>
      <c r="H58" s="181"/>
      <c r="I58" s="181"/>
    </row>
    <row r="59" spans="1:9" ht="15" x14ac:dyDescent="0.3">
      <c r="A59" s="181"/>
      <c r="B59" s="181"/>
      <c r="C59" s="181" t="s">
        <v>373</v>
      </c>
      <c r="D59" s="181"/>
      <c r="E59" s="181"/>
      <c r="F59" s="181"/>
      <c r="G59" s="181"/>
      <c r="H59" s="181"/>
      <c r="I59" s="181"/>
    </row>
    <row r="60" spans="1:9" x14ac:dyDescent="0.2">
      <c r="A60" s="189"/>
      <c r="B60" s="189"/>
      <c r="C60" s="189" t="s">
        <v>139</v>
      </c>
      <c r="D60" s="189"/>
      <c r="E60" s="189"/>
      <c r="F60" s="189"/>
      <c r="G60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0" zoomScaleNormal="100" zoomScaleSheetLayoutView="80" workbookViewId="0">
      <selection activeCell="D33" sqref="D33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351</v>
      </c>
      <c r="B1" s="75"/>
      <c r="C1" s="75"/>
      <c r="D1" s="75"/>
      <c r="E1" s="75"/>
      <c r="F1" s="75"/>
      <c r="G1" s="464" t="s">
        <v>109</v>
      </c>
      <c r="H1" s="464"/>
      <c r="I1" s="356"/>
    </row>
    <row r="2" spans="1:9" ht="15" x14ac:dyDescent="0.3">
      <c r="A2" s="74" t="s">
        <v>140</v>
      </c>
      <c r="B2" s="75"/>
      <c r="C2" s="75"/>
      <c r="D2" s="75"/>
      <c r="E2" s="75"/>
      <c r="F2" s="75"/>
      <c r="G2" s="462" t="str">
        <f>'ფორმა N1'!L2</f>
        <v>2019  (წლიური)</v>
      </c>
      <c r="H2" s="462"/>
      <c r="I2" s="74"/>
    </row>
    <row r="3" spans="1:9" ht="15" x14ac:dyDescent="0.3">
      <c r="A3" s="74"/>
      <c r="B3" s="74"/>
      <c r="C3" s="74"/>
      <c r="D3" s="74"/>
      <c r="E3" s="74"/>
      <c r="F3" s="74"/>
      <c r="G3" s="159"/>
      <c r="H3" s="159"/>
      <c r="I3" s="356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  <c r="I5" s="356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8"/>
      <c r="B7" s="158"/>
      <c r="C7" s="246"/>
      <c r="D7" s="158"/>
      <c r="E7" s="158"/>
      <c r="F7" s="158"/>
      <c r="G7" s="76"/>
      <c r="H7" s="76"/>
      <c r="I7" s="74"/>
    </row>
    <row r="8" spans="1:9" ht="45" x14ac:dyDescent="0.2">
      <c r="A8" s="352" t="s">
        <v>64</v>
      </c>
      <c r="B8" s="77" t="s">
        <v>325</v>
      </c>
      <c r="C8" s="88" t="s">
        <v>326</v>
      </c>
      <c r="D8" s="88" t="s">
        <v>226</v>
      </c>
      <c r="E8" s="88" t="s">
        <v>329</v>
      </c>
      <c r="F8" s="88" t="s">
        <v>328</v>
      </c>
      <c r="G8" s="88" t="s">
        <v>370</v>
      </c>
      <c r="H8" s="77" t="s">
        <v>10</v>
      </c>
      <c r="I8" s="77" t="s">
        <v>9</v>
      </c>
    </row>
    <row r="9" spans="1:9" ht="15" x14ac:dyDescent="0.2">
      <c r="A9" s="353">
        <v>1</v>
      </c>
      <c r="B9" s="354" t="s">
        <v>521</v>
      </c>
      <c r="C9" s="96" t="s">
        <v>577</v>
      </c>
      <c r="D9" s="96">
        <v>1001008305</v>
      </c>
      <c r="E9" s="96"/>
      <c r="F9" s="96" t="s">
        <v>611</v>
      </c>
      <c r="G9" s="96"/>
      <c r="H9" s="4">
        <v>650</v>
      </c>
      <c r="I9" s="4">
        <f>H9</f>
        <v>650</v>
      </c>
    </row>
    <row r="10" spans="1:9" ht="15" x14ac:dyDescent="0.2">
      <c r="A10" s="353">
        <v>2</v>
      </c>
      <c r="B10" s="354" t="s">
        <v>562</v>
      </c>
      <c r="C10" s="96" t="s">
        <v>563</v>
      </c>
      <c r="D10" s="96">
        <v>1011086083</v>
      </c>
      <c r="E10" s="96"/>
      <c r="F10" s="96" t="s">
        <v>611</v>
      </c>
      <c r="G10" s="96"/>
      <c r="H10" s="4">
        <v>935</v>
      </c>
      <c r="I10" s="4">
        <f t="shared" ref="I10:I35" si="0">H10</f>
        <v>935</v>
      </c>
    </row>
    <row r="11" spans="1:9" ht="15" x14ac:dyDescent="0.2">
      <c r="A11" s="353">
        <v>3</v>
      </c>
      <c r="B11" s="354" t="s">
        <v>578</v>
      </c>
      <c r="C11" s="85" t="s">
        <v>579</v>
      </c>
      <c r="D11" s="85">
        <v>1021001404</v>
      </c>
      <c r="E11" s="85"/>
      <c r="F11" s="96" t="s">
        <v>611</v>
      </c>
      <c r="G11" s="85"/>
      <c r="H11" s="4">
        <v>775</v>
      </c>
      <c r="I11" s="4">
        <f t="shared" si="0"/>
        <v>775</v>
      </c>
    </row>
    <row r="12" spans="1:9" ht="15" x14ac:dyDescent="0.2">
      <c r="A12" s="353">
        <v>4</v>
      </c>
      <c r="B12" s="354" t="s">
        <v>551</v>
      </c>
      <c r="C12" s="85" t="s">
        <v>552</v>
      </c>
      <c r="D12" s="85">
        <v>1022001763</v>
      </c>
      <c r="E12" s="85"/>
      <c r="F12" s="96" t="s">
        <v>611</v>
      </c>
      <c r="G12" s="85"/>
      <c r="H12" s="4">
        <v>3615</v>
      </c>
      <c r="I12" s="4">
        <f t="shared" si="0"/>
        <v>3615</v>
      </c>
    </row>
    <row r="13" spans="1:9" ht="15" x14ac:dyDescent="0.2">
      <c r="A13" s="353">
        <v>5</v>
      </c>
      <c r="B13" s="354" t="s">
        <v>513</v>
      </c>
      <c r="C13" s="85" t="s">
        <v>514</v>
      </c>
      <c r="D13" s="85">
        <v>1027019748</v>
      </c>
      <c r="E13" s="85"/>
      <c r="F13" s="96" t="s">
        <v>611</v>
      </c>
      <c r="G13" s="85"/>
      <c r="H13" s="4">
        <v>1635</v>
      </c>
      <c r="I13" s="4">
        <f t="shared" si="0"/>
        <v>1635</v>
      </c>
    </row>
    <row r="14" spans="1:9" ht="15" x14ac:dyDescent="0.2">
      <c r="A14" s="353">
        <v>6</v>
      </c>
      <c r="B14" s="354" t="s">
        <v>557</v>
      </c>
      <c r="C14" s="85" t="s">
        <v>558</v>
      </c>
      <c r="D14" s="85">
        <v>1030009671</v>
      </c>
      <c r="E14" s="85"/>
      <c r="F14" s="96" t="s">
        <v>611</v>
      </c>
      <c r="G14" s="85"/>
      <c r="H14" s="4">
        <v>3290</v>
      </c>
      <c r="I14" s="4">
        <f t="shared" si="0"/>
        <v>3290</v>
      </c>
    </row>
    <row r="15" spans="1:9" ht="15" x14ac:dyDescent="0.2">
      <c r="A15" s="353">
        <v>7</v>
      </c>
      <c r="B15" s="354" t="s">
        <v>571</v>
      </c>
      <c r="C15" s="85" t="s">
        <v>580</v>
      </c>
      <c r="D15" s="85">
        <v>35001088883</v>
      </c>
      <c r="E15" s="85"/>
      <c r="F15" s="96" t="s">
        <v>611</v>
      </c>
      <c r="G15" s="85"/>
      <c r="H15" s="4">
        <v>1420</v>
      </c>
      <c r="I15" s="4">
        <f t="shared" si="0"/>
        <v>1420</v>
      </c>
    </row>
    <row r="16" spans="1:9" ht="15" x14ac:dyDescent="0.2">
      <c r="A16" s="353">
        <v>8</v>
      </c>
      <c r="B16" s="354" t="s">
        <v>519</v>
      </c>
      <c r="C16" s="85" t="s">
        <v>520</v>
      </c>
      <c r="D16" s="85">
        <v>58001000338</v>
      </c>
      <c r="E16" s="85"/>
      <c r="F16" s="96" t="s">
        <v>611</v>
      </c>
      <c r="G16" s="85"/>
      <c r="H16" s="4">
        <v>2460</v>
      </c>
      <c r="I16" s="4">
        <f t="shared" si="0"/>
        <v>2460</v>
      </c>
    </row>
    <row r="17" spans="1:9" ht="15" x14ac:dyDescent="0.2">
      <c r="A17" s="353">
        <v>9</v>
      </c>
      <c r="B17" s="354" t="s">
        <v>529</v>
      </c>
      <c r="C17" s="85" t="s">
        <v>530</v>
      </c>
      <c r="D17" s="85">
        <v>1006011079</v>
      </c>
      <c r="E17" s="85"/>
      <c r="F17" s="96" t="s">
        <v>611</v>
      </c>
      <c r="G17" s="85"/>
      <c r="H17" s="4">
        <v>3875</v>
      </c>
      <c r="I17" s="4">
        <f t="shared" si="0"/>
        <v>3875</v>
      </c>
    </row>
    <row r="18" spans="1:9" ht="15" x14ac:dyDescent="0.2">
      <c r="A18" s="353">
        <v>10</v>
      </c>
      <c r="B18" s="354" t="s">
        <v>525</v>
      </c>
      <c r="C18" s="85" t="s">
        <v>526</v>
      </c>
      <c r="D18" s="85">
        <v>1005034665</v>
      </c>
      <c r="E18" s="85"/>
      <c r="F18" s="96" t="s">
        <v>611</v>
      </c>
      <c r="G18" s="85"/>
      <c r="H18" s="4">
        <v>1390</v>
      </c>
      <c r="I18" s="4">
        <f t="shared" si="0"/>
        <v>1390</v>
      </c>
    </row>
    <row r="19" spans="1:9" ht="15" x14ac:dyDescent="0.2">
      <c r="A19" s="353">
        <v>11</v>
      </c>
      <c r="B19" s="354" t="s">
        <v>521</v>
      </c>
      <c r="C19" s="85" t="s">
        <v>581</v>
      </c>
      <c r="D19" s="85">
        <v>29001038982</v>
      </c>
      <c r="E19" s="85"/>
      <c r="F19" s="96" t="s">
        <v>611</v>
      </c>
      <c r="G19" s="85"/>
      <c r="H19" s="4">
        <v>345</v>
      </c>
      <c r="I19" s="4">
        <f t="shared" si="0"/>
        <v>345</v>
      </c>
    </row>
    <row r="20" spans="1:9" ht="15" x14ac:dyDescent="0.2">
      <c r="A20" s="353">
        <v>12</v>
      </c>
      <c r="B20" s="354" t="s">
        <v>582</v>
      </c>
      <c r="C20" s="85" t="s">
        <v>532</v>
      </c>
      <c r="D20" s="85">
        <v>1008024324</v>
      </c>
      <c r="E20" s="85"/>
      <c r="F20" s="96" t="s">
        <v>611</v>
      </c>
      <c r="G20" s="85"/>
      <c r="H20" s="4">
        <v>1540</v>
      </c>
      <c r="I20" s="4">
        <f t="shared" si="0"/>
        <v>1540</v>
      </c>
    </row>
    <row r="21" spans="1:9" ht="15" x14ac:dyDescent="0.2">
      <c r="A21" s="353">
        <v>13</v>
      </c>
      <c r="B21" s="354" t="s">
        <v>553</v>
      </c>
      <c r="C21" s="85" t="s">
        <v>554</v>
      </c>
      <c r="D21" s="85">
        <v>39001008906</v>
      </c>
      <c r="E21" s="85"/>
      <c r="F21" s="96" t="s">
        <v>611</v>
      </c>
      <c r="G21" s="85"/>
      <c r="H21" s="4">
        <v>200</v>
      </c>
      <c r="I21" s="4">
        <f t="shared" si="0"/>
        <v>200</v>
      </c>
    </row>
    <row r="22" spans="1:9" ht="15" x14ac:dyDescent="0.2">
      <c r="A22" s="353">
        <v>14</v>
      </c>
      <c r="B22" s="354" t="s">
        <v>583</v>
      </c>
      <c r="C22" s="85" t="s">
        <v>524</v>
      </c>
      <c r="D22" s="85">
        <v>1024036647</v>
      </c>
      <c r="E22" s="85"/>
      <c r="F22" s="96" t="s">
        <v>611</v>
      </c>
      <c r="G22" s="85"/>
      <c r="H22" s="4">
        <v>45</v>
      </c>
      <c r="I22" s="4">
        <f t="shared" si="0"/>
        <v>45</v>
      </c>
    </row>
    <row r="23" spans="1:9" ht="15" x14ac:dyDescent="0.2">
      <c r="A23" s="353">
        <v>15</v>
      </c>
      <c r="B23" s="354" t="s">
        <v>533</v>
      </c>
      <c r="C23" s="85" t="s">
        <v>534</v>
      </c>
      <c r="D23" s="85">
        <v>55001007127</v>
      </c>
      <c r="E23" s="85"/>
      <c r="F23" s="96" t="s">
        <v>611</v>
      </c>
      <c r="G23" s="85"/>
      <c r="H23" s="4">
        <v>255</v>
      </c>
      <c r="I23" s="4">
        <f t="shared" si="0"/>
        <v>255</v>
      </c>
    </row>
    <row r="24" spans="1:9" ht="15" x14ac:dyDescent="0.2">
      <c r="A24" s="353">
        <v>16</v>
      </c>
      <c r="B24" s="354" t="s">
        <v>531</v>
      </c>
      <c r="C24" s="85" t="s">
        <v>532</v>
      </c>
      <c r="D24" s="85">
        <v>1010011415</v>
      </c>
      <c r="E24" s="85"/>
      <c r="F24" s="96" t="s">
        <v>611</v>
      </c>
      <c r="G24" s="85"/>
      <c r="H24" s="4">
        <v>45</v>
      </c>
      <c r="I24" s="4">
        <f t="shared" si="0"/>
        <v>45</v>
      </c>
    </row>
    <row r="25" spans="1:9" ht="15" x14ac:dyDescent="0.2">
      <c r="A25" s="353">
        <v>17</v>
      </c>
      <c r="B25" s="354" t="s">
        <v>584</v>
      </c>
      <c r="C25" s="85" t="s">
        <v>585</v>
      </c>
      <c r="D25" s="85">
        <v>1027057625</v>
      </c>
      <c r="E25" s="85"/>
      <c r="F25" s="96" t="s">
        <v>611</v>
      </c>
      <c r="G25" s="85"/>
      <c r="H25" s="4">
        <v>210</v>
      </c>
      <c r="I25" s="4">
        <f t="shared" si="0"/>
        <v>210</v>
      </c>
    </row>
    <row r="26" spans="1:9" ht="15" x14ac:dyDescent="0.2">
      <c r="A26" s="353">
        <v>18</v>
      </c>
      <c r="B26" s="354" t="s">
        <v>540</v>
      </c>
      <c r="C26" s="85" t="s">
        <v>532</v>
      </c>
      <c r="D26" s="85">
        <v>1031006153</v>
      </c>
      <c r="E26" s="85"/>
      <c r="F26" s="96" t="s">
        <v>611</v>
      </c>
      <c r="G26" s="85"/>
      <c r="H26" s="4">
        <v>1180</v>
      </c>
      <c r="I26" s="4">
        <f t="shared" si="0"/>
        <v>1180</v>
      </c>
    </row>
    <row r="27" spans="1:9" ht="15" x14ac:dyDescent="0.2">
      <c r="A27" s="353">
        <v>19</v>
      </c>
      <c r="B27" s="354" t="s">
        <v>537</v>
      </c>
      <c r="C27" s="85" t="s">
        <v>586</v>
      </c>
      <c r="D27" s="85">
        <v>60001138560</v>
      </c>
      <c r="E27" s="85"/>
      <c r="F27" s="96" t="s">
        <v>611</v>
      </c>
      <c r="G27" s="85"/>
      <c r="H27" s="4">
        <v>210</v>
      </c>
      <c r="I27" s="4">
        <f t="shared" si="0"/>
        <v>210</v>
      </c>
    </row>
    <row r="28" spans="1:9" ht="15" x14ac:dyDescent="0.2">
      <c r="A28" s="353">
        <v>20</v>
      </c>
      <c r="B28" s="354" t="s">
        <v>540</v>
      </c>
      <c r="C28" s="85" t="s">
        <v>548</v>
      </c>
      <c r="D28" s="85">
        <v>1005027236</v>
      </c>
      <c r="E28" s="85"/>
      <c r="F28" s="96" t="s">
        <v>611</v>
      </c>
      <c r="G28" s="85"/>
      <c r="H28" s="4">
        <v>200</v>
      </c>
      <c r="I28" s="4">
        <f t="shared" si="0"/>
        <v>200</v>
      </c>
    </row>
    <row r="29" spans="1:9" ht="15" x14ac:dyDescent="0.2">
      <c r="A29" s="353">
        <v>21</v>
      </c>
      <c r="B29" s="354" t="s">
        <v>538</v>
      </c>
      <c r="C29" s="85" t="s">
        <v>539</v>
      </c>
      <c r="D29" s="85">
        <v>14001003911</v>
      </c>
      <c r="E29" s="85"/>
      <c r="F29" s="96" t="s">
        <v>611</v>
      </c>
      <c r="G29" s="85"/>
      <c r="H29" s="4">
        <v>150</v>
      </c>
      <c r="I29" s="4">
        <f t="shared" si="0"/>
        <v>150</v>
      </c>
    </row>
    <row r="30" spans="1:9" ht="15" x14ac:dyDescent="0.2">
      <c r="A30" s="353">
        <v>22</v>
      </c>
      <c r="B30" s="354" t="s">
        <v>521</v>
      </c>
      <c r="C30" s="85" t="s">
        <v>522</v>
      </c>
      <c r="D30" s="85">
        <v>1026008465</v>
      </c>
      <c r="E30" s="85"/>
      <c r="F30" s="96" t="s">
        <v>611</v>
      </c>
      <c r="G30" s="85"/>
      <c r="H30" s="4">
        <v>270</v>
      </c>
      <c r="I30" s="4">
        <f t="shared" si="0"/>
        <v>270</v>
      </c>
    </row>
    <row r="31" spans="1:9" ht="30" x14ac:dyDescent="0.2">
      <c r="A31" s="353">
        <v>23</v>
      </c>
      <c r="B31" s="354" t="s">
        <v>537</v>
      </c>
      <c r="C31" s="85" t="s">
        <v>534</v>
      </c>
      <c r="D31" s="85">
        <v>1014003443</v>
      </c>
      <c r="E31" s="85"/>
      <c r="F31" s="85" t="s">
        <v>611</v>
      </c>
      <c r="G31" s="85"/>
      <c r="H31" s="4">
        <v>650</v>
      </c>
      <c r="I31" s="4">
        <f t="shared" si="0"/>
        <v>650</v>
      </c>
    </row>
    <row r="32" spans="1:9" ht="30" x14ac:dyDescent="0.2">
      <c r="A32" s="353">
        <v>24</v>
      </c>
      <c r="B32" s="354" t="s">
        <v>531</v>
      </c>
      <c r="C32" s="85" t="s">
        <v>532</v>
      </c>
      <c r="D32" s="85">
        <v>1010011415</v>
      </c>
      <c r="E32" s="85"/>
      <c r="F32" s="85" t="s">
        <v>607</v>
      </c>
      <c r="G32" s="85"/>
      <c r="H32" s="4">
        <v>116436</v>
      </c>
      <c r="I32" s="4">
        <f t="shared" si="0"/>
        <v>116436</v>
      </c>
    </row>
    <row r="33" spans="1:9" ht="30" x14ac:dyDescent="0.2">
      <c r="A33" s="353">
        <v>25</v>
      </c>
      <c r="B33" s="354" t="s">
        <v>540</v>
      </c>
      <c r="C33" s="85" t="s">
        <v>532</v>
      </c>
      <c r="D33" s="85">
        <v>1031006153</v>
      </c>
      <c r="E33" s="85"/>
      <c r="F33" s="85" t="s">
        <v>608</v>
      </c>
      <c r="G33" s="85"/>
      <c r="H33" s="4">
        <v>12054</v>
      </c>
      <c r="I33" s="4">
        <f t="shared" si="0"/>
        <v>12054</v>
      </c>
    </row>
    <row r="34" spans="1:9" ht="15" x14ac:dyDescent="0.2">
      <c r="A34" s="353">
        <v>27</v>
      </c>
      <c r="B34" s="354" t="s">
        <v>525</v>
      </c>
      <c r="C34" s="85" t="s">
        <v>526</v>
      </c>
      <c r="D34" s="85">
        <v>1005034665</v>
      </c>
      <c r="E34" s="85"/>
      <c r="F34" s="85" t="s">
        <v>609</v>
      </c>
      <c r="G34" s="85"/>
      <c r="H34" s="4">
        <v>3894</v>
      </c>
      <c r="I34" s="4">
        <f t="shared" si="0"/>
        <v>3894</v>
      </c>
    </row>
    <row r="35" spans="1:9" ht="60" x14ac:dyDescent="0.2">
      <c r="A35" s="353"/>
      <c r="B35" s="354"/>
      <c r="C35" s="85"/>
      <c r="D35" s="85"/>
      <c r="E35" s="85" t="s">
        <v>610</v>
      </c>
      <c r="F35" s="85"/>
      <c r="G35" s="85"/>
      <c r="H35" s="4">
        <v>10611</v>
      </c>
      <c r="I35" s="4">
        <f t="shared" si="0"/>
        <v>10611</v>
      </c>
    </row>
    <row r="36" spans="1:9" ht="15" x14ac:dyDescent="0.2">
      <c r="A36" s="353"/>
      <c r="B36" s="354"/>
      <c r="C36" s="85"/>
      <c r="D36" s="85"/>
      <c r="E36" s="85"/>
      <c r="F36" s="85"/>
      <c r="G36" s="85"/>
      <c r="H36" s="4"/>
      <c r="I36" s="4"/>
    </row>
    <row r="37" spans="1:9" ht="15" x14ac:dyDescent="0.2">
      <c r="A37" s="353"/>
      <c r="B37" s="354"/>
      <c r="C37" s="85"/>
      <c r="D37" s="85"/>
      <c r="E37" s="85"/>
      <c r="F37" s="85"/>
      <c r="G37" s="85"/>
      <c r="H37" s="4"/>
      <c r="I37" s="4"/>
    </row>
    <row r="38" spans="1:9" ht="15" x14ac:dyDescent="0.2">
      <c r="A38" s="353"/>
      <c r="B38" s="354"/>
      <c r="C38" s="85"/>
      <c r="D38" s="85"/>
      <c r="E38" s="85"/>
      <c r="F38" s="85"/>
      <c r="G38" s="85"/>
      <c r="H38" s="4"/>
      <c r="I38" s="4"/>
    </row>
    <row r="39" spans="1:9" ht="15" x14ac:dyDescent="0.3">
      <c r="A39" s="353"/>
      <c r="B39" s="355"/>
      <c r="C39" s="97"/>
      <c r="D39" s="97"/>
      <c r="E39" s="97"/>
      <c r="F39" s="97"/>
      <c r="G39" s="97" t="s">
        <v>324</v>
      </c>
      <c r="H39" s="84">
        <f>SUM(H9:H38)</f>
        <v>168340</v>
      </c>
      <c r="I39" s="84">
        <f>SUM(I9:I38)</f>
        <v>168340</v>
      </c>
    </row>
    <row r="40" spans="1:9" ht="15" x14ac:dyDescent="0.3">
      <c r="A40" s="213"/>
      <c r="B40" s="213"/>
      <c r="C40" s="213"/>
      <c r="D40" s="213"/>
      <c r="E40" s="213"/>
      <c r="F40" s="213"/>
      <c r="G40" s="181"/>
      <c r="H40" s="181"/>
      <c r="I40" s="186"/>
    </row>
    <row r="41" spans="1:9" ht="15" x14ac:dyDescent="0.3">
      <c r="A41" s="214" t="s">
        <v>335</v>
      </c>
      <c r="B41" s="213"/>
      <c r="C41" s="213"/>
      <c r="D41" s="213"/>
      <c r="E41" s="213"/>
      <c r="F41" s="213"/>
      <c r="G41" s="181"/>
      <c r="H41" s="181"/>
      <c r="I41" s="186"/>
    </row>
    <row r="42" spans="1:9" ht="15" x14ac:dyDescent="0.3">
      <c r="A42" s="214" t="s">
        <v>338</v>
      </c>
      <c r="B42" s="213"/>
      <c r="C42" s="213"/>
      <c r="D42" s="213"/>
      <c r="E42" s="213"/>
      <c r="F42" s="213"/>
      <c r="G42" s="181"/>
      <c r="H42" s="181"/>
      <c r="I42" s="186"/>
    </row>
    <row r="43" spans="1:9" ht="15" x14ac:dyDescent="0.3">
      <c r="A43" s="214"/>
      <c r="B43" s="181"/>
      <c r="C43" s="181"/>
      <c r="D43" s="181"/>
      <c r="E43" s="181"/>
      <c r="F43" s="181"/>
      <c r="G43" s="181"/>
      <c r="H43" s="181"/>
      <c r="I43" s="186"/>
    </row>
    <row r="44" spans="1:9" ht="15" x14ac:dyDescent="0.3">
      <c r="A44" s="214"/>
      <c r="B44" s="181"/>
      <c r="C44" s="181"/>
      <c r="D44" s="181"/>
      <c r="E44" s="181"/>
      <c r="G44" s="181"/>
      <c r="H44" s="181"/>
      <c r="I44" s="186"/>
    </row>
    <row r="45" spans="1:9" x14ac:dyDescent="0.2">
      <c r="A45" s="210"/>
      <c r="B45" s="210"/>
      <c r="C45" s="210"/>
      <c r="D45" s="210"/>
      <c r="E45" s="210"/>
      <c r="F45" s="210"/>
      <c r="G45" s="210"/>
      <c r="H45" s="210"/>
      <c r="I45" s="186"/>
    </row>
    <row r="46" spans="1:9" ht="15" x14ac:dyDescent="0.3">
      <c r="A46" s="187" t="s">
        <v>107</v>
      </c>
      <c r="B46" s="181"/>
      <c r="C46" s="181"/>
      <c r="D46" s="181"/>
      <c r="E46" s="181"/>
      <c r="F46" s="181"/>
      <c r="G46" s="181"/>
      <c r="H46" s="181"/>
      <c r="I46" s="186"/>
    </row>
    <row r="47" spans="1:9" ht="15" x14ac:dyDescent="0.3">
      <c r="A47" s="181"/>
      <c r="B47" s="181"/>
      <c r="C47" s="181"/>
      <c r="D47" s="181"/>
      <c r="E47" s="181"/>
      <c r="F47" s="181"/>
      <c r="G47" s="181"/>
      <c r="H47" s="181"/>
      <c r="I47" s="186"/>
    </row>
    <row r="48" spans="1:9" ht="15" x14ac:dyDescent="0.3">
      <c r="A48" s="181"/>
      <c r="B48" s="181"/>
      <c r="C48" s="181"/>
      <c r="D48" s="181"/>
      <c r="E48" s="181"/>
      <c r="F48" s="181"/>
      <c r="G48" s="181"/>
      <c r="H48" s="188"/>
      <c r="I48" s="186"/>
    </row>
    <row r="49" spans="1:9" ht="15" x14ac:dyDescent="0.3">
      <c r="A49" s="187"/>
      <c r="B49" s="187" t="s">
        <v>265</v>
      </c>
      <c r="C49" s="187"/>
      <c r="D49" s="187"/>
      <c r="E49" s="187"/>
      <c r="F49" s="187"/>
      <c r="G49" s="181"/>
      <c r="H49" s="188"/>
      <c r="I49" s="186"/>
    </row>
    <row r="50" spans="1:9" ht="15" x14ac:dyDescent="0.3">
      <c r="A50" s="181"/>
      <c r="B50" s="181" t="s">
        <v>264</v>
      </c>
      <c r="C50" s="181"/>
      <c r="D50" s="181"/>
      <c r="E50" s="181"/>
      <c r="F50" s="181"/>
      <c r="G50" s="181"/>
      <c r="H50" s="188"/>
      <c r="I50" s="186"/>
    </row>
    <row r="51" spans="1:9" x14ac:dyDescent="0.2">
      <c r="A51" s="189"/>
      <c r="B51" s="189" t="s">
        <v>139</v>
      </c>
      <c r="C51" s="189"/>
      <c r="D51" s="189"/>
      <c r="E51" s="189"/>
      <c r="F51" s="189"/>
      <c r="G51" s="182"/>
      <c r="H51" s="182"/>
      <c r="I51" s="182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2" t="s">
        <v>426</v>
      </c>
      <c r="B1" s="72"/>
      <c r="C1" s="75"/>
      <c r="D1" s="75"/>
      <c r="E1" s="75"/>
      <c r="F1" s="75"/>
      <c r="G1" s="464" t="s">
        <v>109</v>
      </c>
      <c r="H1" s="464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2" t="str">
        <f>'ფორმა N1'!L2</f>
        <v>2019  (წლიური)</v>
      </c>
      <c r="H2" s="462"/>
    </row>
    <row r="3" spans="1:10" ht="15" x14ac:dyDescent="0.3">
      <c r="A3" s="74"/>
      <c r="B3" s="74"/>
      <c r="C3" s="74"/>
      <c r="D3" s="74"/>
      <c r="E3" s="74"/>
      <c r="F3" s="74"/>
      <c r="G3" s="202"/>
      <c r="H3" s="202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01"/>
      <c r="B7" s="201"/>
      <c r="C7" s="201"/>
      <c r="D7" s="205"/>
      <c r="E7" s="201"/>
      <c r="F7" s="201"/>
      <c r="G7" s="76"/>
      <c r="H7" s="76"/>
    </row>
    <row r="8" spans="1:10" ht="30" x14ac:dyDescent="0.2">
      <c r="A8" s="88" t="s">
        <v>64</v>
      </c>
      <c r="B8" s="88" t="s">
        <v>325</v>
      </c>
      <c r="C8" s="88" t="s">
        <v>326</v>
      </c>
      <c r="D8" s="88" t="s">
        <v>226</v>
      </c>
      <c r="E8" s="88" t="s">
        <v>334</v>
      </c>
      <c r="F8" s="88" t="s">
        <v>327</v>
      </c>
      <c r="G8" s="77" t="s">
        <v>10</v>
      </c>
      <c r="H8" s="77" t="s">
        <v>9</v>
      </c>
      <c r="J8" s="215" t="s">
        <v>333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5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332</v>
      </c>
      <c r="G34" s="84">
        <f>SUM(G9:G33)</f>
        <v>0</v>
      </c>
      <c r="H34" s="84">
        <f>SUM(H9:H33)</f>
        <v>0</v>
      </c>
    </row>
    <row r="35" spans="1:9" ht="15" x14ac:dyDescent="0.3">
      <c r="A35" s="213"/>
      <c r="B35" s="213"/>
      <c r="C35" s="213"/>
      <c r="D35" s="213"/>
      <c r="E35" s="213"/>
      <c r="F35" s="213"/>
      <c r="G35" s="213"/>
      <c r="H35" s="181"/>
      <c r="I35" s="181"/>
    </row>
    <row r="36" spans="1:9" ht="15" x14ac:dyDescent="0.3">
      <c r="A36" s="214" t="s">
        <v>380</v>
      </c>
      <c r="B36" s="214"/>
      <c r="C36" s="213"/>
      <c r="D36" s="213"/>
      <c r="E36" s="213"/>
      <c r="F36" s="213"/>
      <c r="G36" s="213"/>
      <c r="H36" s="181"/>
      <c r="I36" s="181"/>
    </row>
    <row r="37" spans="1:9" ht="15" x14ac:dyDescent="0.3">
      <c r="A37" s="214" t="s">
        <v>331</v>
      </c>
      <c r="B37" s="214"/>
      <c r="C37" s="213"/>
      <c r="D37" s="213"/>
      <c r="E37" s="213"/>
      <c r="F37" s="213"/>
      <c r="G37" s="213"/>
      <c r="H37" s="181"/>
      <c r="I37" s="181"/>
    </row>
    <row r="38" spans="1:9" ht="15" x14ac:dyDescent="0.3">
      <c r="A38" s="214"/>
      <c r="B38" s="214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4"/>
      <c r="B39" s="214"/>
      <c r="C39" s="181"/>
      <c r="D39" s="181"/>
      <c r="E39" s="181"/>
      <c r="F39" s="181"/>
      <c r="G39" s="181"/>
      <c r="H39" s="181"/>
      <c r="I39" s="181"/>
    </row>
    <row r="40" spans="1:9" x14ac:dyDescent="0.2">
      <c r="A40" s="210"/>
      <c r="B40" s="210"/>
      <c r="C40" s="210"/>
      <c r="D40" s="210"/>
      <c r="E40" s="210"/>
      <c r="F40" s="210"/>
      <c r="G40" s="210"/>
      <c r="H40" s="210"/>
      <c r="I40" s="210"/>
    </row>
    <row r="41" spans="1:9" ht="15" x14ac:dyDescent="0.3">
      <c r="A41" s="187" t="s">
        <v>107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398</v>
      </c>
      <c r="D44" s="187"/>
      <c r="E44" s="213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264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139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 x14ac:dyDescent="0.2"/>
  <cols>
    <col min="1" max="1" width="5.42578125" style="182" customWidth="1"/>
    <col min="2" max="2" width="19.140625" style="182" bestFit="1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69" t="s">
        <v>472</v>
      </c>
      <c r="B2" s="469"/>
      <c r="C2" s="469"/>
      <c r="D2" s="469"/>
      <c r="E2" s="469"/>
      <c r="F2" s="359"/>
      <c r="G2" s="75"/>
      <c r="H2" s="75"/>
      <c r="I2" s="75"/>
      <c r="J2" s="75"/>
      <c r="K2" s="360"/>
      <c r="L2" s="361"/>
      <c r="M2" s="361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60"/>
      <c r="L3" s="462" t="str">
        <f>'ფორმა N1'!L2</f>
        <v>2019  (წლიური)</v>
      </c>
      <c r="M3" s="462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360"/>
      <c r="L4" s="360"/>
      <c r="M4" s="360"/>
    </row>
    <row r="5" spans="1:13" ht="15" x14ac:dyDescent="0.3">
      <c r="A5" s="75" t="s">
        <v>268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24" t="str">
        <f>'ფორმა N1'!A5</f>
        <v>საქართველოს ლეიბორისტული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357"/>
      <c r="B8" s="369"/>
      <c r="C8" s="357"/>
      <c r="D8" s="357"/>
      <c r="E8" s="357"/>
      <c r="F8" s="357"/>
      <c r="G8" s="357"/>
      <c r="H8" s="357"/>
      <c r="I8" s="357"/>
      <c r="J8" s="357"/>
      <c r="K8" s="76"/>
      <c r="L8" s="76"/>
      <c r="M8" s="76"/>
    </row>
    <row r="9" spans="1:13" ht="45" x14ac:dyDescent="0.2">
      <c r="A9" s="88" t="s">
        <v>64</v>
      </c>
      <c r="B9" s="88" t="s">
        <v>478</v>
      </c>
      <c r="C9" s="88" t="s">
        <v>443</v>
      </c>
      <c r="D9" s="88" t="s">
        <v>444</v>
      </c>
      <c r="E9" s="88" t="s">
        <v>445</v>
      </c>
      <c r="F9" s="88" t="s">
        <v>446</v>
      </c>
      <c r="G9" s="88" t="s">
        <v>447</v>
      </c>
      <c r="H9" s="88" t="s">
        <v>448</v>
      </c>
      <c r="I9" s="88" t="s">
        <v>449</v>
      </c>
      <c r="J9" s="88" t="s">
        <v>450</v>
      </c>
      <c r="K9" s="88" t="s">
        <v>451</v>
      </c>
      <c r="L9" s="88" t="s">
        <v>452</v>
      </c>
      <c r="M9" s="88" t="s">
        <v>310</v>
      </c>
    </row>
    <row r="10" spans="1:13" ht="15" x14ac:dyDescent="0.2">
      <c r="A10" s="96">
        <v>1</v>
      </c>
      <c r="B10" s="376"/>
      <c r="C10" s="344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76"/>
      <c r="C11" s="344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76"/>
      <c r="C12" s="344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76"/>
      <c r="C13" s="344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76"/>
      <c r="C14" s="344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76"/>
      <c r="C15" s="344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76"/>
      <c r="C16" s="344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76"/>
      <c r="C17" s="344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76"/>
      <c r="C18" s="344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76"/>
      <c r="C19" s="344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76"/>
      <c r="C20" s="344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76"/>
      <c r="C21" s="344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76"/>
      <c r="C22" s="344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76"/>
      <c r="C23" s="344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76"/>
      <c r="C24" s="344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76"/>
      <c r="C25" s="344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76"/>
      <c r="C26" s="344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76"/>
      <c r="C27" s="344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76"/>
      <c r="C28" s="344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76"/>
      <c r="C29" s="344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76"/>
      <c r="C30" s="344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76"/>
      <c r="C31" s="344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76"/>
      <c r="C32" s="344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76"/>
      <c r="C33" s="344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270</v>
      </c>
      <c r="B34" s="377"/>
      <c r="C34" s="344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77"/>
      <c r="C35" s="344"/>
      <c r="D35" s="97"/>
      <c r="E35" s="97"/>
      <c r="F35" s="97"/>
      <c r="G35" s="97"/>
      <c r="H35" s="85"/>
      <c r="I35" s="85"/>
      <c r="J35" s="85"/>
      <c r="K35" s="85" t="s">
        <v>453</v>
      </c>
      <c r="L35" s="84">
        <f>SUM(L10:L34)</f>
        <v>0</v>
      </c>
      <c r="M35" s="85"/>
    </row>
    <row r="36" spans="1:13" ht="15" x14ac:dyDescent="0.3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181"/>
    </row>
    <row r="37" spans="1:13" ht="15" x14ac:dyDescent="0.3">
      <c r="A37" s="214" t="s">
        <v>454</v>
      </c>
      <c r="B37" s="214"/>
      <c r="C37" s="214"/>
      <c r="D37" s="213"/>
      <c r="E37" s="213"/>
      <c r="F37" s="213"/>
      <c r="G37" s="213"/>
      <c r="H37" s="213"/>
      <c r="I37" s="213"/>
      <c r="J37" s="213"/>
      <c r="K37" s="213"/>
      <c r="L37" s="181"/>
    </row>
    <row r="38" spans="1:13" ht="15" x14ac:dyDescent="0.3">
      <c r="A38" s="214" t="s">
        <v>455</v>
      </c>
      <c r="B38" s="214"/>
      <c r="C38" s="214"/>
      <c r="D38" s="213"/>
      <c r="E38" s="213"/>
      <c r="F38" s="213"/>
      <c r="G38" s="213"/>
      <c r="H38" s="213"/>
      <c r="I38" s="213"/>
      <c r="J38" s="213"/>
      <c r="K38" s="213"/>
      <c r="L38" s="181"/>
    </row>
    <row r="39" spans="1:13" ht="15" x14ac:dyDescent="0.3">
      <c r="A39" s="198" t="s">
        <v>456</v>
      </c>
      <c r="B39" s="198"/>
      <c r="C39" s="214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473</v>
      </c>
      <c r="B40" s="198"/>
      <c r="C40" s="214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.75" customHeight="1" x14ac:dyDescent="0.2">
      <c r="A41" s="474" t="s">
        <v>474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1:13" ht="15.75" customHeight="1" x14ac:dyDescent="0.2">
      <c r="A42" s="474"/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</row>
    <row r="43" spans="1:13" x14ac:dyDescent="0.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13" ht="15" x14ac:dyDescent="0.3">
      <c r="A44" s="470" t="s">
        <v>107</v>
      </c>
      <c r="B44" s="470"/>
      <c r="C44" s="470"/>
      <c r="D44" s="345"/>
      <c r="E44" s="346"/>
      <c r="F44" s="346"/>
      <c r="G44" s="345"/>
      <c r="H44" s="345"/>
      <c r="I44" s="345"/>
      <c r="J44" s="345"/>
      <c r="K44" s="345"/>
      <c r="L44" s="181"/>
    </row>
    <row r="45" spans="1:13" ht="15" x14ac:dyDescent="0.3">
      <c r="A45" s="345"/>
      <c r="B45" s="345"/>
      <c r="C45" s="346"/>
      <c r="D45" s="345"/>
      <c r="E45" s="346"/>
      <c r="F45" s="346"/>
      <c r="G45" s="345"/>
      <c r="H45" s="345"/>
      <c r="I45" s="345"/>
      <c r="J45" s="345"/>
      <c r="K45" s="347"/>
      <c r="L45" s="181"/>
    </row>
    <row r="46" spans="1:13" ht="15" customHeight="1" x14ac:dyDescent="0.3">
      <c r="A46" s="345"/>
      <c r="B46" s="345"/>
      <c r="C46" s="346"/>
      <c r="D46" s="471" t="s">
        <v>262</v>
      </c>
      <c r="E46" s="471"/>
      <c r="F46" s="358"/>
      <c r="G46" s="349"/>
      <c r="H46" s="472" t="s">
        <v>458</v>
      </c>
      <c r="I46" s="472"/>
      <c r="J46" s="472"/>
      <c r="K46" s="350"/>
      <c r="L46" s="181"/>
    </row>
    <row r="47" spans="1:13" ht="15" x14ac:dyDescent="0.3">
      <c r="A47" s="345"/>
      <c r="B47" s="345"/>
      <c r="C47" s="346"/>
      <c r="D47" s="345"/>
      <c r="E47" s="346"/>
      <c r="F47" s="346"/>
      <c r="G47" s="345"/>
      <c r="H47" s="473"/>
      <c r="I47" s="473"/>
      <c r="J47" s="473"/>
      <c r="K47" s="350"/>
      <c r="L47" s="181"/>
    </row>
    <row r="48" spans="1:13" ht="15" x14ac:dyDescent="0.3">
      <c r="A48" s="345"/>
      <c r="B48" s="345"/>
      <c r="C48" s="346"/>
      <c r="D48" s="468" t="s">
        <v>139</v>
      </c>
      <c r="E48" s="468"/>
      <c r="F48" s="358"/>
      <c r="G48" s="349"/>
      <c r="H48" s="345"/>
      <c r="I48" s="345"/>
      <c r="J48" s="345"/>
      <c r="K48" s="345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3" sqref="C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296</v>
      </c>
      <c r="B1" s="112"/>
      <c r="C1" s="464" t="s">
        <v>109</v>
      </c>
      <c r="D1" s="464"/>
      <c r="E1" s="146"/>
    </row>
    <row r="2" spans="1:12" x14ac:dyDescent="0.3">
      <c r="A2" s="74" t="s">
        <v>140</v>
      </c>
      <c r="B2" s="112"/>
      <c r="C2" s="462" t="str">
        <f>'ფორმა N1'!L2</f>
        <v>2019  (წლიური)</v>
      </c>
      <c r="D2" s="463"/>
      <c r="E2" s="146"/>
    </row>
    <row r="3" spans="1:12" x14ac:dyDescent="0.3">
      <c r="A3" s="74"/>
      <c r="B3" s="112"/>
      <c r="C3" s="342"/>
      <c r="D3" s="342"/>
      <c r="E3" s="146"/>
    </row>
    <row r="4" spans="1:12" s="2" customFormat="1" x14ac:dyDescent="0.3">
      <c r="A4" s="75" t="s">
        <v>268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საქართველოს ლეიბორისტული პარტია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41"/>
      <c r="B7" s="341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0</v>
      </c>
      <c r="D9" s="80">
        <f>SUM(D10,D14,D54,D57,D58,D59,D65,D72,D73)</f>
        <v>0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79" t="s">
        <v>479</v>
      </c>
      <c r="B13" s="380" t="s">
        <v>481</v>
      </c>
      <c r="C13" s="380"/>
      <c r="D13" s="380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0</v>
      </c>
      <c r="D14" s="82">
        <f>SUM(D15,D18,D30:D33,D36,D37,D44,D45,D46,D47,D48,D52,D53)</f>
        <v>0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98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99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 x14ac:dyDescent="0.3">
      <c r="A19" s="17" t="s">
        <v>12</v>
      </c>
      <c r="B19" s="17" t="s">
        <v>244</v>
      </c>
      <c r="C19" s="37"/>
      <c r="D19" s="38"/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275</v>
      </c>
      <c r="B21" s="17" t="s">
        <v>22</v>
      </c>
      <c r="C21" s="37"/>
      <c r="D21" s="40"/>
      <c r="E21" s="146"/>
    </row>
    <row r="22" spans="1:5" x14ac:dyDescent="0.3">
      <c r="A22" s="17" t="s">
        <v>276</v>
      </c>
      <c r="B22" s="17" t="s">
        <v>15</v>
      </c>
      <c r="C22" s="37"/>
      <c r="D22" s="40"/>
      <c r="E22" s="146"/>
    </row>
    <row r="23" spans="1:5" x14ac:dyDescent="0.3">
      <c r="A23" s="17" t="s">
        <v>277</v>
      </c>
      <c r="B23" s="17" t="s">
        <v>16</v>
      </c>
      <c r="C23" s="37"/>
      <c r="D23" s="40"/>
      <c r="E23" s="146"/>
    </row>
    <row r="24" spans="1:5" x14ac:dyDescent="0.3">
      <c r="A24" s="17" t="s">
        <v>278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 x14ac:dyDescent="0.3">
      <c r="A25" s="18" t="s">
        <v>279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280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281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282</v>
      </c>
      <c r="B28" s="18" t="s">
        <v>23</v>
      </c>
      <c r="C28" s="37"/>
      <c r="D28" s="41"/>
      <c r="E28" s="146"/>
    </row>
    <row r="29" spans="1:5" x14ac:dyDescent="0.3">
      <c r="A29" s="17" t="s">
        <v>283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 x14ac:dyDescent="0.3">
      <c r="A34" s="17" t="s">
        <v>284</v>
      </c>
      <c r="B34" s="17" t="s">
        <v>56</v>
      </c>
      <c r="C34" s="33"/>
      <c r="D34" s="34"/>
      <c r="E34" s="146"/>
    </row>
    <row r="35" spans="1:5" x14ac:dyDescent="0.3">
      <c r="A35" s="17" t="s">
        <v>285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33"/>
      <c r="D36" s="34"/>
      <c r="E36" s="146"/>
    </row>
    <row r="37" spans="1:5" x14ac:dyDescent="0.3">
      <c r="A37" s="16" t="s">
        <v>39</v>
      </c>
      <c r="B37" s="16" t="s">
        <v>343</v>
      </c>
      <c r="C37" s="81">
        <f>SUM(C38:C43)</f>
        <v>0</v>
      </c>
      <c r="D37" s="81">
        <f>SUM(D38:D43)</f>
        <v>0</v>
      </c>
      <c r="E37" s="146"/>
    </row>
    <row r="38" spans="1:5" x14ac:dyDescent="0.3">
      <c r="A38" s="17" t="s">
        <v>340</v>
      </c>
      <c r="B38" s="17" t="s">
        <v>344</v>
      </c>
      <c r="C38" s="33"/>
      <c r="D38" s="33"/>
      <c r="E38" s="146"/>
    </row>
    <row r="39" spans="1:5" x14ac:dyDescent="0.3">
      <c r="A39" s="17" t="s">
        <v>341</v>
      </c>
      <c r="B39" s="17" t="s">
        <v>345</v>
      </c>
      <c r="C39" s="33"/>
      <c r="D39" s="33"/>
      <c r="E39" s="146"/>
    </row>
    <row r="40" spans="1:5" x14ac:dyDescent="0.3">
      <c r="A40" s="17" t="s">
        <v>342</v>
      </c>
      <c r="B40" s="17" t="s">
        <v>348</v>
      </c>
      <c r="C40" s="33"/>
      <c r="D40" s="34"/>
      <c r="E40" s="146"/>
    </row>
    <row r="41" spans="1:5" x14ac:dyDescent="0.3">
      <c r="A41" s="17" t="s">
        <v>347</v>
      </c>
      <c r="B41" s="17" t="s">
        <v>349</v>
      </c>
      <c r="C41" s="33"/>
      <c r="D41" s="34"/>
      <c r="E41" s="146"/>
    </row>
    <row r="42" spans="1:5" x14ac:dyDescent="0.3">
      <c r="A42" s="17" t="s">
        <v>350</v>
      </c>
      <c r="B42" s="17" t="s">
        <v>459</v>
      </c>
      <c r="C42" s="33"/>
      <c r="D42" s="34"/>
      <c r="E42" s="146"/>
    </row>
    <row r="43" spans="1:5" x14ac:dyDescent="0.3">
      <c r="A43" s="17" t="s">
        <v>460</v>
      </c>
      <c r="B43" s="17" t="s">
        <v>346</v>
      </c>
      <c r="C43" s="33"/>
      <c r="D43" s="34"/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290</v>
      </c>
      <c r="C48" s="81">
        <f>SUM(C49:C51)</f>
        <v>0</v>
      </c>
      <c r="D48" s="81">
        <f>SUM(D49:D51)</f>
        <v>0</v>
      </c>
      <c r="E48" s="146"/>
    </row>
    <row r="49" spans="1:5" x14ac:dyDescent="0.3">
      <c r="A49" s="95" t="s">
        <v>356</v>
      </c>
      <c r="B49" s="95" t="s">
        <v>359</v>
      </c>
      <c r="C49" s="33"/>
      <c r="D49" s="34"/>
      <c r="E49" s="146"/>
    </row>
    <row r="50" spans="1:5" x14ac:dyDescent="0.3">
      <c r="A50" s="95" t="s">
        <v>357</v>
      </c>
      <c r="B50" s="95" t="s">
        <v>358</v>
      </c>
      <c r="C50" s="33"/>
      <c r="D50" s="34"/>
      <c r="E50" s="146"/>
    </row>
    <row r="51" spans="1:5" x14ac:dyDescent="0.3">
      <c r="A51" s="95" t="s">
        <v>360</v>
      </c>
      <c r="B51" s="95" t="s">
        <v>361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/>
      <c r="D53" s="34"/>
      <c r="E53" s="146"/>
    </row>
    <row r="54" spans="1:5" ht="30" x14ac:dyDescent="0.3">
      <c r="A54" s="14">
        <v>1.3</v>
      </c>
      <c r="B54" s="85" t="s">
        <v>391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393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 x14ac:dyDescent="0.3">
      <c r="A60" s="16" t="s">
        <v>291</v>
      </c>
      <c r="B60" s="46" t="s">
        <v>52</v>
      </c>
      <c r="C60" s="37"/>
      <c r="D60" s="40"/>
      <c r="E60" s="146"/>
    </row>
    <row r="61" spans="1:5" ht="30" x14ac:dyDescent="0.3">
      <c r="A61" s="16" t="s">
        <v>292</v>
      </c>
      <c r="B61" s="46" t="s">
        <v>54</v>
      </c>
      <c r="C61" s="37"/>
      <c r="D61" s="40"/>
      <c r="E61" s="146"/>
    </row>
    <row r="62" spans="1:5" x14ac:dyDescent="0.3">
      <c r="A62" s="16" t="s">
        <v>293</v>
      </c>
      <c r="B62" s="46" t="s">
        <v>53</v>
      </c>
      <c r="C62" s="40"/>
      <c r="D62" s="40"/>
      <c r="E62" s="146"/>
    </row>
    <row r="63" spans="1:5" x14ac:dyDescent="0.3">
      <c r="A63" s="16" t="s">
        <v>294</v>
      </c>
      <c r="B63" s="46" t="s">
        <v>27</v>
      </c>
      <c r="C63" s="37"/>
      <c r="D63" s="40"/>
      <c r="E63" s="146"/>
    </row>
    <row r="64" spans="1:5" x14ac:dyDescent="0.3">
      <c r="A64" s="16" t="s">
        <v>322</v>
      </c>
      <c r="B64" s="199" t="s">
        <v>323</v>
      </c>
      <c r="C64" s="37"/>
      <c r="D64" s="200"/>
      <c r="E64" s="146"/>
    </row>
    <row r="65" spans="1:5" x14ac:dyDescent="0.3">
      <c r="A65" s="13">
        <v>2</v>
      </c>
      <c r="B65" s="47" t="s">
        <v>106</v>
      </c>
      <c r="C65" s="254"/>
      <c r="D65" s="116">
        <f>SUM(D66:D71)</f>
        <v>0</v>
      </c>
      <c r="E65" s="146"/>
    </row>
    <row r="66" spans="1:5" x14ac:dyDescent="0.3">
      <c r="A66" s="15">
        <v>2.1</v>
      </c>
      <c r="B66" s="48" t="s">
        <v>100</v>
      </c>
      <c r="C66" s="254"/>
      <c r="D66" s="42"/>
      <c r="E66" s="146"/>
    </row>
    <row r="67" spans="1:5" x14ac:dyDescent="0.3">
      <c r="A67" s="15">
        <v>2.2000000000000002</v>
      </c>
      <c r="B67" s="48" t="s">
        <v>104</v>
      </c>
      <c r="C67" s="256"/>
      <c r="D67" s="43"/>
      <c r="E67" s="146"/>
    </row>
    <row r="68" spans="1:5" x14ac:dyDescent="0.3">
      <c r="A68" s="15">
        <v>2.2999999999999998</v>
      </c>
      <c r="B68" s="48" t="s">
        <v>103</v>
      </c>
      <c r="C68" s="256"/>
      <c r="D68" s="43"/>
      <c r="E68" s="146"/>
    </row>
    <row r="69" spans="1:5" x14ac:dyDescent="0.3">
      <c r="A69" s="15">
        <v>2.4</v>
      </c>
      <c r="B69" s="48" t="s">
        <v>105</v>
      </c>
      <c r="C69" s="256"/>
      <c r="D69" s="43"/>
      <c r="E69" s="146"/>
    </row>
    <row r="70" spans="1:5" x14ac:dyDescent="0.3">
      <c r="A70" s="15">
        <v>2.5</v>
      </c>
      <c r="B70" s="48" t="s">
        <v>101</v>
      </c>
      <c r="C70" s="256"/>
      <c r="D70" s="43"/>
      <c r="E70" s="146"/>
    </row>
    <row r="71" spans="1:5" x14ac:dyDescent="0.3">
      <c r="A71" s="15">
        <v>2.6</v>
      </c>
      <c r="B71" s="48" t="s">
        <v>102</v>
      </c>
      <c r="C71" s="256"/>
      <c r="D71" s="43"/>
      <c r="E71" s="146"/>
    </row>
    <row r="72" spans="1:5" s="2" customFormat="1" x14ac:dyDescent="0.3">
      <c r="A72" s="13">
        <v>3</v>
      </c>
      <c r="B72" s="252" t="s">
        <v>414</v>
      </c>
      <c r="C72" s="255"/>
      <c r="D72" s="253"/>
      <c r="E72" s="103"/>
    </row>
    <row r="73" spans="1:5" s="2" customFormat="1" x14ac:dyDescent="0.3">
      <c r="A73" s="13">
        <v>4</v>
      </c>
      <c r="B73" s="13" t="s">
        <v>246</v>
      </c>
      <c r="C73" s="255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247</v>
      </c>
      <c r="C74" s="8"/>
      <c r="D74" s="8"/>
      <c r="E74" s="103"/>
    </row>
    <row r="75" spans="1:5" s="2" customFormat="1" x14ac:dyDescent="0.3">
      <c r="A75" s="15">
        <v>4.2</v>
      </c>
      <c r="B75" s="15" t="s">
        <v>248</v>
      </c>
      <c r="C75" s="8"/>
      <c r="D75" s="8"/>
      <c r="E75" s="103"/>
    </row>
    <row r="76" spans="1:5" s="2" customFormat="1" x14ac:dyDescent="0.3">
      <c r="A76" s="13">
        <v>5</v>
      </c>
      <c r="B76" s="250" t="s">
        <v>273</v>
      </c>
      <c r="C76" s="8"/>
      <c r="D76" s="83"/>
      <c r="E76" s="103"/>
    </row>
    <row r="77" spans="1:5" s="2" customFormat="1" x14ac:dyDescent="0.3">
      <c r="A77" s="351"/>
      <c r="B77" s="351"/>
      <c r="C77" s="12"/>
      <c r="D77" s="12"/>
      <c r="E77" s="103"/>
    </row>
    <row r="78" spans="1:5" s="2" customFormat="1" x14ac:dyDescent="0.3">
      <c r="A78" s="467" t="s">
        <v>461</v>
      </c>
      <c r="B78" s="467"/>
      <c r="C78" s="467"/>
      <c r="D78" s="467"/>
      <c r="E78" s="103"/>
    </row>
    <row r="79" spans="1:5" s="2" customFormat="1" x14ac:dyDescent="0.3">
      <c r="A79" s="351"/>
      <c r="B79" s="351"/>
      <c r="C79" s="12"/>
      <c r="D79" s="12"/>
      <c r="E79" s="103"/>
    </row>
    <row r="80" spans="1:5" s="22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462</v>
      </c>
      <c r="D84" s="12"/>
      <c r="E84"/>
      <c r="F84"/>
      <c r="G84"/>
      <c r="H84"/>
      <c r="I84"/>
    </row>
    <row r="85" spans="1:9" s="2" customFormat="1" x14ac:dyDescent="0.3">
      <c r="A85"/>
      <c r="B85" s="475" t="s">
        <v>463</v>
      </c>
      <c r="C85" s="475"/>
      <c r="D85" s="475"/>
      <c r="E85"/>
      <c r="F85"/>
      <c r="G85"/>
      <c r="H85"/>
      <c r="I85"/>
    </row>
    <row r="86" spans="1:9" customFormat="1" ht="12.75" x14ac:dyDescent="0.2">
      <c r="B86" s="64" t="s">
        <v>464</v>
      </c>
    </row>
    <row r="87" spans="1:9" s="2" customFormat="1" x14ac:dyDescent="0.3">
      <c r="A87" s="11"/>
      <c r="B87" s="475" t="s">
        <v>465</v>
      </c>
      <c r="C87" s="475"/>
      <c r="D87" s="475"/>
    </row>
    <row r="88" spans="1:9" s="22" customFormat="1" ht="12.75" x14ac:dyDescent="0.2"/>
    <row r="89" spans="1:9" s="22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319</v>
      </c>
      <c r="B1" s="75"/>
      <c r="C1" s="464" t="s">
        <v>109</v>
      </c>
      <c r="D1" s="464"/>
      <c r="E1" s="89"/>
    </row>
    <row r="2" spans="1:5" s="6" customFormat="1" x14ac:dyDescent="0.3">
      <c r="A2" s="72" t="s">
        <v>313</v>
      </c>
      <c r="B2" s="75"/>
      <c r="C2" s="462" t="str">
        <f>'ფორმა N1'!L2</f>
        <v>2019  (წლიური)</v>
      </c>
      <c r="D2" s="462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24" t="str">
        <f>'ფორმა N1'!A5</f>
        <v>საქართველოს ლეიბორისტული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318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314</v>
      </c>
      <c r="B10" s="96"/>
      <c r="C10" s="4"/>
      <c r="D10" s="4"/>
      <c r="E10" s="91"/>
    </row>
    <row r="11" spans="1:5" s="10" customFormat="1" x14ac:dyDescent="0.2">
      <c r="A11" s="96" t="s">
        <v>315</v>
      </c>
      <c r="B11" s="96"/>
      <c r="C11" s="4"/>
      <c r="D11" s="4"/>
      <c r="E11" s="92"/>
    </row>
    <row r="12" spans="1:5" s="10" customFormat="1" x14ac:dyDescent="0.2">
      <c r="A12" s="85" t="s">
        <v>272</v>
      </c>
      <c r="B12" s="85"/>
      <c r="C12" s="4"/>
      <c r="D12" s="4"/>
      <c r="E12" s="92"/>
    </row>
    <row r="13" spans="1:5" s="10" customFormat="1" x14ac:dyDescent="0.2">
      <c r="A13" s="85" t="s">
        <v>272</v>
      </c>
      <c r="B13" s="85"/>
      <c r="C13" s="4"/>
      <c r="D13" s="4"/>
      <c r="E13" s="92"/>
    </row>
    <row r="14" spans="1:5" s="10" customFormat="1" x14ac:dyDescent="0.2">
      <c r="A14" s="85" t="s">
        <v>272</v>
      </c>
      <c r="B14" s="85"/>
      <c r="C14" s="4"/>
      <c r="D14" s="4"/>
      <c r="E14" s="92"/>
    </row>
    <row r="15" spans="1:5" s="10" customFormat="1" x14ac:dyDescent="0.2">
      <c r="A15" s="85" t="s">
        <v>272</v>
      </c>
      <c r="B15" s="85"/>
      <c r="C15" s="4"/>
      <c r="D15" s="4"/>
      <c r="E15" s="92"/>
    </row>
    <row r="16" spans="1:5" s="10" customFormat="1" x14ac:dyDescent="0.2">
      <c r="A16" s="85" t="s">
        <v>272</v>
      </c>
      <c r="B16" s="85"/>
      <c r="C16" s="4"/>
      <c r="D16" s="4"/>
      <c r="E16" s="92"/>
    </row>
    <row r="17" spans="1:5" s="10" customFormat="1" ht="17.25" customHeight="1" x14ac:dyDescent="0.2">
      <c r="A17" s="96" t="s">
        <v>316</v>
      </c>
      <c r="B17" s="85"/>
      <c r="C17" s="4"/>
      <c r="D17" s="4"/>
      <c r="E17" s="92"/>
    </row>
    <row r="18" spans="1:5" s="10" customFormat="1" ht="18" customHeight="1" x14ac:dyDescent="0.2">
      <c r="A18" s="96" t="s">
        <v>317</v>
      </c>
      <c r="B18" s="85"/>
      <c r="C18" s="4"/>
      <c r="D18" s="4"/>
      <c r="E18" s="92"/>
    </row>
    <row r="19" spans="1:5" s="10" customFormat="1" x14ac:dyDescent="0.2">
      <c r="A19" s="85" t="s">
        <v>272</v>
      </c>
      <c r="B19" s="85"/>
      <c r="C19" s="4"/>
      <c r="D19" s="4"/>
      <c r="E19" s="92"/>
    </row>
    <row r="20" spans="1:5" s="10" customFormat="1" x14ac:dyDescent="0.2">
      <c r="A20" s="85" t="s">
        <v>272</v>
      </c>
      <c r="B20" s="85"/>
      <c r="C20" s="4"/>
      <c r="D20" s="4"/>
      <c r="E20" s="92"/>
    </row>
    <row r="21" spans="1:5" s="10" customFormat="1" x14ac:dyDescent="0.2">
      <c r="A21" s="85" t="s">
        <v>272</v>
      </c>
      <c r="B21" s="85"/>
      <c r="C21" s="4"/>
      <c r="D21" s="4"/>
      <c r="E21" s="92"/>
    </row>
    <row r="22" spans="1:5" s="10" customFormat="1" x14ac:dyDescent="0.2">
      <c r="A22" s="85" t="s">
        <v>272</v>
      </c>
      <c r="B22" s="85"/>
      <c r="C22" s="4"/>
      <c r="D22" s="4"/>
      <c r="E22" s="92"/>
    </row>
    <row r="23" spans="1:5" s="10" customFormat="1" x14ac:dyDescent="0.2">
      <c r="A23" s="85" t="s">
        <v>272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320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399</v>
      </c>
      <c r="E27" s="5"/>
    </row>
    <row r="28" spans="1:5" x14ac:dyDescent="0.3">
      <c r="A28" s="2" t="s">
        <v>395</v>
      </c>
    </row>
    <row r="29" spans="1:5" x14ac:dyDescent="0.3">
      <c r="A29" s="198" t="s">
        <v>396</v>
      </c>
    </row>
    <row r="30" spans="1:5" x14ac:dyDescent="0.3">
      <c r="A30" s="198"/>
    </row>
    <row r="31" spans="1:5" x14ac:dyDescent="0.3">
      <c r="A31" s="198" t="s">
        <v>337</v>
      </c>
    </row>
    <row r="32" spans="1:5" s="22" customFormat="1" ht="12.75" x14ac:dyDescent="0.2"/>
    <row r="33" spans="1:9" x14ac:dyDescent="0.3">
      <c r="A33" s="6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265</v>
      </c>
      <c r="D36" s="12"/>
      <c r="E36"/>
      <c r="F36"/>
      <c r="G36"/>
      <c r="H36"/>
      <c r="I36"/>
    </row>
    <row r="37" spans="1:9" x14ac:dyDescent="0.3">
      <c r="B37" s="2" t="s">
        <v>264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2" t="s">
        <v>436</v>
      </c>
      <c r="B1" s="72"/>
      <c r="C1" s="75"/>
      <c r="D1" s="75"/>
      <c r="E1" s="75"/>
      <c r="F1" s="75"/>
      <c r="G1" s="261"/>
      <c r="H1" s="261"/>
      <c r="I1" s="464" t="s">
        <v>109</v>
      </c>
      <c r="J1" s="464"/>
    </row>
    <row r="2" spans="1:10" ht="15" x14ac:dyDescent="0.3">
      <c r="A2" s="74" t="s">
        <v>140</v>
      </c>
      <c r="B2" s="72"/>
      <c r="C2" s="75"/>
      <c r="D2" s="75"/>
      <c r="E2" s="75"/>
      <c r="F2" s="75"/>
      <c r="G2" s="261"/>
      <c r="H2" s="261"/>
      <c r="I2" s="462" t="str">
        <f>'ფორმა N1'!L2</f>
        <v>2019  (წლიური)</v>
      </c>
      <c r="J2" s="462"/>
    </row>
    <row r="3" spans="1:10" ht="15" x14ac:dyDescent="0.3">
      <c r="A3" s="74"/>
      <c r="B3" s="74"/>
      <c r="C3" s="72"/>
      <c r="D3" s="72"/>
      <c r="E3" s="72"/>
      <c r="F3" s="72"/>
      <c r="G3" s="261"/>
      <c r="H3" s="261"/>
      <c r="I3" s="261"/>
    </row>
    <row r="4" spans="1:10" ht="15" x14ac:dyDescent="0.3">
      <c r="A4" s="75" t="s">
        <v>268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60"/>
      <c r="B7" s="260"/>
      <c r="C7" s="260"/>
      <c r="D7" s="260"/>
      <c r="E7" s="260"/>
      <c r="F7" s="260"/>
      <c r="G7" s="76"/>
      <c r="H7" s="76"/>
      <c r="I7" s="76"/>
    </row>
    <row r="8" spans="1:10" ht="45" x14ac:dyDescent="0.2">
      <c r="A8" s="88" t="s">
        <v>64</v>
      </c>
      <c r="B8" s="88" t="s">
        <v>325</v>
      </c>
      <c r="C8" s="88" t="s">
        <v>326</v>
      </c>
      <c r="D8" s="88" t="s">
        <v>226</v>
      </c>
      <c r="E8" s="88" t="s">
        <v>330</v>
      </c>
      <c r="F8" s="88" t="s">
        <v>334</v>
      </c>
      <c r="G8" s="77" t="s">
        <v>10</v>
      </c>
      <c r="H8" s="77" t="s">
        <v>9</v>
      </c>
      <c r="I8" s="77" t="s">
        <v>375</v>
      </c>
      <c r="J8" s="215" t="s">
        <v>333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15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270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419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13"/>
      <c r="B26" s="213"/>
      <c r="C26" s="213"/>
      <c r="D26" s="213"/>
      <c r="E26" s="213"/>
      <c r="F26" s="213"/>
      <c r="G26" s="213"/>
      <c r="H26" s="181"/>
      <c r="I26" s="181"/>
    </row>
    <row r="27" spans="1:9" ht="15" x14ac:dyDescent="0.3">
      <c r="A27" s="214" t="s">
        <v>437</v>
      </c>
      <c r="B27" s="214"/>
      <c r="C27" s="213"/>
      <c r="D27" s="213"/>
      <c r="E27" s="213"/>
      <c r="F27" s="213"/>
      <c r="G27" s="213"/>
      <c r="H27" s="181"/>
      <c r="I27" s="181"/>
    </row>
    <row r="28" spans="1:9" ht="15" x14ac:dyDescent="0.3">
      <c r="A28" s="214"/>
      <c r="B28" s="214"/>
      <c r="C28" s="213"/>
      <c r="D28" s="213"/>
      <c r="E28" s="213"/>
      <c r="F28" s="213"/>
      <c r="G28" s="213"/>
      <c r="H28" s="181"/>
      <c r="I28" s="181"/>
    </row>
    <row r="29" spans="1:9" ht="15" x14ac:dyDescent="0.3">
      <c r="A29" s="214"/>
      <c r="B29" s="214"/>
      <c r="C29" s="181"/>
      <c r="D29" s="181"/>
      <c r="E29" s="181"/>
      <c r="F29" s="181"/>
      <c r="G29" s="181"/>
      <c r="H29" s="181"/>
      <c r="I29" s="181"/>
    </row>
    <row r="30" spans="1:9" ht="15" x14ac:dyDescent="0.3">
      <c r="A30" s="214"/>
      <c r="B30" s="214"/>
      <c r="C30" s="181"/>
      <c r="D30" s="181"/>
      <c r="E30" s="181"/>
      <c r="F30" s="181"/>
      <c r="G30" s="181"/>
      <c r="H30" s="181"/>
      <c r="I30" s="181"/>
    </row>
    <row r="31" spans="1:9" x14ac:dyDescent="0.2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9" ht="15" x14ac:dyDescent="0.3">
      <c r="A32" s="187" t="s">
        <v>107</v>
      </c>
      <c r="B32" s="187"/>
      <c r="C32" s="181"/>
      <c r="D32" s="181"/>
      <c r="E32" s="181"/>
      <c r="F32" s="181"/>
      <c r="G32" s="181"/>
      <c r="H32" s="181"/>
      <c r="I32" s="181"/>
    </row>
    <row r="33" spans="1:9" ht="15" x14ac:dyDescent="0.3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 x14ac:dyDescent="0.3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 x14ac:dyDescent="0.3">
      <c r="A35" s="187"/>
      <c r="B35" s="187"/>
      <c r="C35" s="187" t="s">
        <v>374</v>
      </c>
      <c r="D35" s="187"/>
      <c r="E35" s="187"/>
      <c r="F35" s="187"/>
      <c r="G35" s="187"/>
      <c r="H35" s="181"/>
      <c r="I35" s="181"/>
    </row>
    <row r="36" spans="1:9" ht="15" x14ac:dyDescent="0.3">
      <c r="A36" s="181"/>
      <c r="B36" s="181"/>
      <c r="C36" s="181" t="s">
        <v>373</v>
      </c>
      <c r="D36" s="181"/>
      <c r="E36" s="181"/>
      <c r="F36" s="181"/>
      <c r="G36" s="181"/>
      <c r="H36" s="181"/>
      <c r="I36" s="181"/>
    </row>
    <row r="37" spans="1:9" x14ac:dyDescent="0.2">
      <c r="A37" s="189"/>
      <c r="B37" s="189"/>
      <c r="C37" s="189" t="s">
        <v>139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438</v>
      </c>
      <c r="B1" s="75"/>
      <c r="C1" s="75"/>
      <c r="D1" s="75"/>
      <c r="E1" s="75"/>
      <c r="F1" s="75"/>
      <c r="G1" s="464" t="s">
        <v>109</v>
      </c>
      <c r="H1" s="464"/>
      <c r="I1" s="356"/>
    </row>
    <row r="2" spans="1:9" ht="15" x14ac:dyDescent="0.3">
      <c r="A2" s="74" t="s">
        <v>140</v>
      </c>
      <c r="B2" s="75"/>
      <c r="C2" s="75"/>
      <c r="D2" s="75"/>
      <c r="E2" s="75"/>
      <c r="F2" s="75"/>
      <c r="G2" s="462" t="str">
        <f>'ფორმა N1'!L2</f>
        <v>2019  (წლიური)</v>
      </c>
      <c r="H2" s="462"/>
      <c r="I2" s="74"/>
    </row>
    <row r="3" spans="1:9" ht="15" x14ac:dyDescent="0.3">
      <c r="A3" s="74"/>
      <c r="B3" s="74"/>
      <c r="C3" s="74"/>
      <c r="D3" s="74"/>
      <c r="E3" s="74"/>
      <c r="F3" s="74"/>
      <c r="G3" s="261"/>
      <c r="H3" s="261"/>
      <c r="I3" s="356"/>
    </row>
    <row r="4" spans="1:9" ht="15" x14ac:dyDescent="0.3">
      <c r="A4" s="75" t="s">
        <v>268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60"/>
      <c r="B7" s="260"/>
      <c r="C7" s="260"/>
      <c r="D7" s="260"/>
      <c r="E7" s="260"/>
      <c r="F7" s="260"/>
      <c r="G7" s="76"/>
      <c r="H7" s="76"/>
      <c r="I7" s="356"/>
    </row>
    <row r="8" spans="1:9" ht="45" x14ac:dyDescent="0.2">
      <c r="A8" s="352" t="s">
        <v>64</v>
      </c>
      <c r="B8" s="77" t="s">
        <v>325</v>
      </c>
      <c r="C8" s="88" t="s">
        <v>326</v>
      </c>
      <c r="D8" s="88" t="s">
        <v>226</v>
      </c>
      <c r="E8" s="88" t="s">
        <v>329</v>
      </c>
      <c r="F8" s="88" t="s">
        <v>328</v>
      </c>
      <c r="G8" s="88" t="s">
        <v>370</v>
      </c>
      <c r="H8" s="77" t="s">
        <v>10</v>
      </c>
      <c r="I8" s="77" t="s">
        <v>9</v>
      </c>
    </row>
    <row r="9" spans="1:9" ht="15" x14ac:dyDescent="0.2">
      <c r="A9" s="353"/>
      <c r="B9" s="354"/>
      <c r="C9" s="96"/>
      <c r="D9" s="96"/>
      <c r="E9" s="96"/>
      <c r="F9" s="96"/>
      <c r="G9" s="96"/>
      <c r="H9" s="4"/>
      <c r="I9" s="4"/>
    </row>
    <row r="10" spans="1:9" ht="15" x14ac:dyDescent="0.2">
      <c r="A10" s="353"/>
      <c r="B10" s="354"/>
      <c r="C10" s="96"/>
      <c r="D10" s="96"/>
      <c r="E10" s="96"/>
      <c r="F10" s="96"/>
      <c r="G10" s="96"/>
      <c r="H10" s="4"/>
      <c r="I10" s="4"/>
    </row>
    <row r="11" spans="1:9" ht="15" x14ac:dyDescent="0.2">
      <c r="A11" s="353"/>
      <c r="B11" s="354"/>
      <c r="C11" s="85"/>
      <c r="D11" s="85"/>
      <c r="E11" s="85"/>
      <c r="F11" s="85"/>
      <c r="G11" s="85"/>
      <c r="H11" s="4"/>
      <c r="I11" s="4"/>
    </row>
    <row r="12" spans="1:9" ht="15" x14ac:dyDescent="0.2">
      <c r="A12" s="353"/>
      <c r="B12" s="354"/>
      <c r="C12" s="85"/>
      <c r="D12" s="85"/>
      <c r="E12" s="85"/>
      <c r="F12" s="85"/>
      <c r="G12" s="85"/>
      <c r="H12" s="4"/>
      <c r="I12" s="4"/>
    </row>
    <row r="13" spans="1:9" ht="15" x14ac:dyDescent="0.2">
      <c r="A13" s="353"/>
      <c r="B13" s="354"/>
      <c r="C13" s="85"/>
      <c r="D13" s="85"/>
      <c r="E13" s="85"/>
      <c r="F13" s="85"/>
      <c r="G13" s="85"/>
      <c r="H13" s="4"/>
      <c r="I13" s="4"/>
    </row>
    <row r="14" spans="1:9" ht="15" x14ac:dyDescent="0.2">
      <c r="A14" s="353"/>
      <c r="B14" s="354"/>
      <c r="C14" s="85"/>
      <c r="D14" s="85"/>
      <c r="E14" s="85"/>
      <c r="F14" s="85"/>
      <c r="G14" s="85"/>
      <c r="H14" s="4"/>
      <c r="I14" s="4"/>
    </row>
    <row r="15" spans="1:9" ht="15" x14ac:dyDescent="0.2">
      <c r="A15" s="353"/>
      <c r="B15" s="354"/>
      <c r="C15" s="85"/>
      <c r="D15" s="85"/>
      <c r="E15" s="85"/>
      <c r="F15" s="85"/>
      <c r="G15" s="85"/>
      <c r="H15" s="4"/>
      <c r="I15" s="4"/>
    </row>
    <row r="16" spans="1:9" ht="15" x14ac:dyDescent="0.2">
      <c r="A16" s="353"/>
      <c r="B16" s="354"/>
      <c r="C16" s="85"/>
      <c r="D16" s="85"/>
      <c r="E16" s="85"/>
      <c r="F16" s="85"/>
      <c r="G16" s="85"/>
      <c r="H16" s="4"/>
      <c r="I16" s="4"/>
    </row>
    <row r="17" spans="1:9" ht="15" x14ac:dyDescent="0.2">
      <c r="A17" s="353"/>
      <c r="B17" s="354"/>
      <c r="C17" s="85"/>
      <c r="D17" s="85"/>
      <c r="E17" s="85"/>
      <c r="F17" s="85"/>
      <c r="G17" s="85"/>
      <c r="H17" s="4"/>
      <c r="I17" s="4"/>
    </row>
    <row r="18" spans="1:9" ht="15" x14ac:dyDescent="0.2">
      <c r="A18" s="353"/>
      <c r="B18" s="354"/>
      <c r="C18" s="85"/>
      <c r="D18" s="85"/>
      <c r="E18" s="85"/>
      <c r="F18" s="85"/>
      <c r="G18" s="85"/>
      <c r="H18" s="4"/>
      <c r="I18" s="4"/>
    </row>
    <row r="19" spans="1:9" ht="15" x14ac:dyDescent="0.2">
      <c r="A19" s="353"/>
      <c r="B19" s="354"/>
      <c r="C19" s="85"/>
      <c r="D19" s="85"/>
      <c r="E19" s="85"/>
      <c r="F19" s="85"/>
      <c r="G19" s="85"/>
      <c r="H19" s="4"/>
      <c r="I19" s="4"/>
    </row>
    <row r="20" spans="1:9" ht="15" x14ac:dyDescent="0.2">
      <c r="A20" s="353"/>
      <c r="B20" s="354"/>
      <c r="C20" s="85"/>
      <c r="D20" s="85"/>
      <c r="E20" s="85"/>
      <c r="F20" s="85"/>
      <c r="G20" s="85"/>
      <c r="H20" s="4"/>
      <c r="I20" s="4"/>
    </row>
    <row r="21" spans="1:9" ht="15" x14ac:dyDescent="0.2">
      <c r="A21" s="353"/>
      <c r="B21" s="354"/>
      <c r="C21" s="85"/>
      <c r="D21" s="85"/>
      <c r="E21" s="85"/>
      <c r="F21" s="85"/>
      <c r="G21" s="85"/>
      <c r="H21" s="4"/>
      <c r="I21" s="4"/>
    </row>
    <row r="22" spans="1:9" ht="15" x14ac:dyDescent="0.2">
      <c r="A22" s="353"/>
      <c r="B22" s="354"/>
      <c r="C22" s="85"/>
      <c r="D22" s="85"/>
      <c r="E22" s="85"/>
      <c r="F22" s="85"/>
      <c r="G22" s="85"/>
      <c r="H22" s="4"/>
      <c r="I22" s="4"/>
    </row>
    <row r="23" spans="1:9" ht="15" x14ac:dyDescent="0.2">
      <c r="A23" s="353"/>
      <c r="B23" s="354"/>
      <c r="C23" s="85"/>
      <c r="D23" s="85"/>
      <c r="E23" s="85"/>
      <c r="F23" s="85"/>
      <c r="G23" s="85"/>
      <c r="H23" s="4"/>
      <c r="I23" s="4"/>
    </row>
    <row r="24" spans="1:9" ht="15" x14ac:dyDescent="0.2">
      <c r="A24" s="353"/>
      <c r="B24" s="354"/>
      <c r="C24" s="85"/>
      <c r="D24" s="85"/>
      <c r="E24" s="85"/>
      <c r="F24" s="85"/>
      <c r="G24" s="85"/>
      <c r="H24" s="4"/>
      <c r="I24" s="4"/>
    </row>
    <row r="25" spans="1:9" ht="15" x14ac:dyDescent="0.2">
      <c r="A25" s="353"/>
      <c r="B25" s="354"/>
      <c r="C25" s="85"/>
      <c r="D25" s="85"/>
      <c r="E25" s="85"/>
      <c r="F25" s="85"/>
      <c r="G25" s="85"/>
      <c r="H25" s="4"/>
      <c r="I25" s="4"/>
    </row>
    <row r="26" spans="1:9" ht="15" x14ac:dyDescent="0.2">
      <c r="A26" s="353"/>
      <c r="B26" s="354"/>
      <c r="C26" s="85"/>
      <c r="D26" s="85"/>
      <c r="E26" s="85"/>
      <c r="F26" s="85"/>
      <c r="G26" s="85"/>
      <c r="H26" s="4"/>
      <c r="I26" s="4"/>
    </row>
    <row r="27" spans="1:9" ht="15" x14ac:dyDescent="0.2">
      <c r="A27" s="353"/>
      <c r="B27" s="354"/>
      <c r="C27" s="85"/>
      <c r="D27" s="85"/>
      <c r="E27" s="85"/>
      <c r="F27" s="85"/>
      <c r="G27" s="85"/>
      <c r="H27" s="4"/>
      <c r="I27" s="4"/>
    </row>
    <row r="28" spans="1:9" ht="15" x14ac:dyDescent="0.2">
      <c r="A28" s="353"/>
      <c r="B28" s="354"/>
      <c r="C28" s="85"/>
      <c r="D28" s="85"/>
      <c r="E28" s="85"/>
      <c r="F28" s="85"/>
      <c r="G28" s="85"/>
      <c r="H28" s="4"/>
      <c r="I28" s="4"/>
    </row>
    <row r="29" spans="1:9" ht="15" x14ac:dyDescent="0.2">
      <c r="A29" s="353"/>
      <c r="B29" s="354"/>
      <c r="C29" s="85"/>
      <c r="D29" s="85"/>
      <c r="E29" s="85"/>
      <c r="F29" s="85"/>
      <c r="G29" s="85"/>
      <c r="H29" s="4"/>
      <c r="I29" s="4"/>
    </row>
    <row r="30" spans="1:9" ht="15" x14ac:dyDescent="0.2">
      <c r="A30" s="353"/>
      <c r="B30" s="354"/>
      <c r="C30" s="85"/>
      <c r="D30" s="85"/>
      <c r="E30" s="85"/>
      <c r="F30" s="85"/>
      <c r="G30" s="85"/>
      <c r="H30" s="4"/>
      <c r="I30" s="4"/>
    </row>
    <row r="31" spans="1:9" ht="15" x14ac:dyDescent="0.2">
      <c r="A31" s="353"/>
      <c r="B31" s="354"/>
      <c r="C31" s="85"/>
      <c r="D31" s="85"/>
      <c r="E31" s="85"/>
      <c r="F31" s="85"/>
      <c r="G31" s="85"/>
      <c r="H31" s="4"/>
      <c r="I31" s="4"/>
    </row>
    <row r="32" spans="1:9" ht="15" x14ac:dyDescent="0.2">
      <c r="A32" s="353"/>
      <c r="B32" s="354"/>
      <c r="C32" s="85"/>
      <c r="D32" s="85"/>
      <c r="E32" s="85"/>
      <c r="F32" s="85"/>
      <c r="G32" s="85"/>
      <c r="H32" s="4"/>
      <c r="I32" s="4"/>
    </row>
    <row r="33" spans="1:9" ht="15" x14ac:dyDescent="0.2">
      <c r="A33" s="353"/>
      <c r="B33" s="354"/>
      <c r="C33" s="85"/>
      <c r="D33" s="85"/>
      <c r="E33" s="85"/>
      <c r="F33" s="85"/>
      <c r="G33" s="85"/>
      <c r="H33" s="4"/>
      <c r="I33" s="4"/>
    </row>
    <row r="34" spans="1:9" ht="15" x14ac:dyDescent="0.3">
      <c r="A34" s="353"/>
      <c r="B34" s="355"/>
      <c r="C34" s="97"/>
      <c r="D34" s="97"/>
      <c r="E34" s="97"/>
      <c r="F34" s="97"/>
      <c r="G34" s="97" t="s">
        <v>324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8" t="s">
        <v>439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8"/>
      <c r="B37" s="44"/>
      <c r="C37" s="44"/>
      <c r="D37" s="44"/>
      <c r="E37" s="44"/>
      <c r="F37" s="44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265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264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139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2" t="s">
        <v>440</v>
      </c>
      <c r="B1" s="72"/>
      <c r="C1" s="75"/>
      <c r="D1" s="75"/>
      <c r="E1" s="75"/>
      <c r="F1" s="75"/>
      <c r="G1" s="464" t="s">
        <v>109</v>
      </c>
      <c r="H1" s="464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2" t="str">
        <f>'ფორმა N1'!L2</f>
        <v>2019  (წლიური)</v>
      </c>
      <c r="H2" s="462"/>
    </row>
    <row r="3" spans="1:10" ht="15" x14ac:dyDescent="0.3">
      <c r="A3" s="74"/>
      <c r="B3" s="74"/>
      <c r="C3" s="74"/>
      <c r="D3" s="74"/>
      <c r="E3" s="74"/>
      <c r="F3" s="74"/>
      <c r="G3" s="261"/>
      <c r="H3" s="261"/>
    </row>
    <row r="4" spans="1:10" ht="15" x14ac:dyDescent="0.3">
      <c r="A4" s="75" t="s">
        <v>268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24" t="str">
        <f>'ფორმა N1'!A5</f>
        <v>საქართველოს ლეიბორისტული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60"/>
      <c r="B7" s="260"/>
      <c r="C7" s="260"/>
      <c r="D7" s="260"/>
      <c r="E7" s="260"/>
      <c r="F7" s="260"/>
      <c r="G7" s="76"/>
      <c r="H7" s="76"/>
    </row>
    <row r="8" spans="1:10" ht="30" x14ac:dyDescent="0.2">
      <c r="A8" s="88" t="s">
        <v>64</v>
      </c>
      <c r="B8" s="88" t="s">
        <v>325</v>
      </c>
      <c r="C8" s="88" t="s">
        <v>326</v>
      </c>
      <c r="D8" s="88" t="s">
        <v>226</v>
      </c>
      <c r="E8" s="88" t="s">
        <v>334</v>
      </c>
      <c r="F8" s="88" t="s">
        <v>327</v>
      </c>
      <c r="G8" s="77" t="s">
        <v>10</v>
      </c>
      <c r="H8" s="77" t="s">
        <v>9</v>
      </c>
      <c r="J8" s="215" t="s">
        <v>333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5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332</v>
      </c>
      <c r="G34" s="84">
        <f>SUM(G9:G33)</f>
        <v>0</v>
      </c>
      <c r="H34" s="84">
        <f>SUM(H9:H33)</f>
        <v>0</v>
      </c>
    </row>
    <row r="35" spans="1:9" ht="15" x14ac:dyDescent="0.3">
      <c r="A35" s="213"/>
      <c r="B35" s="213"/>
      <c r="C35" s="213"/>
      <c r="D35" s="213"/>
      <c r="E35" s="213"/>
      <c r="F35" s="213"/>
      <c r="G35" s="213"/>
      <c r="H35" s="181"/>
      <c r="I35" s="181"/>
    </row>
    <row r="36" spans="1:9" ht="15" x14ac:dyDescent="0.3">
      <c r="A36" s="214" t="s">
        <v>441</v>
      </c>
      <c r="B36" s="214"/>
      <c r="C36" s="213"/>
      <c r="D36" s="213"/>
      <c r="E36" s="213"/>
      <c r="F36" s="213"/>
      <c r="G36" s="213"/>
      <c r="H36" s="181"/>
      <c r="I36" s="181"/>
    </row>
    <row r="37" spans="1:9" ht="15" x14ac:dyDescent="0.3">
      <c r="A37" s="214"/>
      <c r="B37" s="214"/>
      <c r="C37" s="213"/>
      <c r="D37" s="213"/>
      <c r="E37" s="213"/>
      <c r="F37" s="213"/>
      <c r="G37" s="213"/>
      <c r="H37" s="181"/>
      <c r="I37" s="181"/>
    </row>
    <row r="38" spans="1:9" ht="15" x14ac:dyDescent="0.3">
      <c r="A38" s="214"/>
      <c r="B38" s="214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4"/>
      <c r="B39" s="214"/>
      <c r="C39" s="181"/>
      <c r="D39" s="181"/>
      <c r="E39" s="181"/>
      <c r="F39" s="181"/>
      <c r="G39" s="181"/>
      <c r="H39" s="181"/>
      <c r="I39" s="181"/>
    </row>
    <row r="40" spans="1:9" x14ac:dyDescent="0.2">
      <c r="A40" s="210"/>
      <c r="B40" s="210"/>
      <c r="C40" s="210"/>
      <c r="D40" s="210"/>
      <c r="E40" s="210"/>
      <c r="F40" s="210"/>
      <c r="G40" s="210"/>
      <c r="H40" s="210"/>
      <c r="I40" s="210"/>
    </row>
    <row r="41" spans="1:9" ht="15" x14ac:dyDescent="0.3">
      <c r="A41" s="187" t="s">
        <v>107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398</v>
      </c>
      <c r="D44" s="187"/>
      <c r="E44" s="213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264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139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69" t="s">
        <v>442</v>
      </c>
      <c r="B2" s="469"/>
      <c r="C2" s="469"/>
      <c r="D2" s="469"/>
      <c r="E2" s="469"/>
      <c r="F2" s="343"/>
      <c r="G2" s="75"/>
      <c r="H2" s="75"/>
      <c r="I2" s="75"/>
      <c r="J2" s="75"/>
      <c r="K2" s="261"/>
      <c r="L2" s="262"/>
      <c r="M2" s="262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61"/>
      <c r="L3" s="462" t="str">
        <f>'ფორმა N1'!L2</f>
        <v>2019  (წლიური)</v>
      </c>
      <c r="M3" s="462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61"/>
      <c r="L4" s="261"/>
      <c r="M4" s="261"/>
    </row>
    <row r="5" spans="1:13" ht="15" x14ac:dyDescent="0.3">
      <c r="A5" s="75" t="s">
        <v>268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24" t="str">
        <f>'ფორმა N1'!A5</f>
        <v>საქართველოს ლეიბორისტული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60"/>
      <c r="B8" s="369"/>
      <c r="C8" s="260"/>
      <c r="D8" s="260"/>
      <c r="E8" s="260"/>
      <c r="F8" s="260"/>
      <c r="G8" s="260"/>
      <c r="H8" s="260"/>
      <c r="I8" s="260"/>
      <c r="J8" s="260"/>
      <c r="K8" s="76"/>
      <c r="L8" s="76"/>
      <c r="M8" s="76"/>
    </row>
    <row r="9" spans="1:13" ht="45" x14ac:dyDescent="0.2">
      <c r="A9" s="88" t="s">
        <v>64</v>
      </c>
      <c r="B9" s="88" t="s">
        <v>478</v>
      </c>
      <c r="C9" s="88" t="s">
        <v>443</v>
      </c>
      <c r="D9" s="88" t="s">
        <v>444</v>
      </c>
      <c r="E9" s="88" t="s">
        <v>445</v>
      </c>
      <c r="F9" s="88" t="s">
        <v>446</v>
      </c>
      <c r="G9" s="88" t="s">
        <v>447</v>
      </c>
      <c r="H9" s="88" t="s">
        <v>448</v>
      </c>
      <c r="I9" s="88" t="s">
        <v>449</v>
      </c>
      <c r="J9" s="88" t="s">
        <v>450</v>
      </c>
      <c r="K9" s="88" t="s">
        <v>451</v>
      </c>
      <c r="L9" s="88" t="s">
        <v>452</v>
      </c>
      <c r="M9" s="88" t="s">
        <v>310</v>
      </c>
    </row>
    <row r="10" spans="1:13" ht="15" x14ac:dyDescent="0.2">
      <c r="A10" s="96">
        <v>1</v>
      </c>
      <c r="B10" s="376"/>
      <c r="C10" s="344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76"/>
      <c r="C11" s="344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76"/>
      <c r="C12" s="344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76"/>
      <c r="C13" s="344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76"/>
      <c r="C14" s="344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76"/>
      <c r="C15" s="344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76"/>
      <c r="C16" s="344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76"/>
      <c r="C17" s="344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76"/>
      <c r="C18" s="344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76"/>
      <c r="C19" s="344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76"/>
      <c r="C20" s="344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76"/>
      <c r="C21" s="344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76"/>
      <c r="C22" s="344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76"/>
      <c r="C23" s="344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76"/>
      <c r="C24" s="344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76"/>
      <c r="C25" s="344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76"/>
      <c r="C26" s="344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76"/>
      <c r="C27" s="344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76"/>
      <c r="C28" s="344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76"/>
      <c r="C29" s="344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76"/>
      <c r="C30" s="344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76"/>
      <c r="C31" s="344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76"/>
      <c r="C32" s="344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76"/>
      <c r="C33" s="344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270</v>
      </c>
      <c r="B34" s="377"/>
      <c r="C34" s="344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77"/>
      <c r="C35" s="344"/>
      <c r="D35" s="97"/>
      <c r="E35" s="97"/>
      <c r="F35" s="97"/>
      <c r="G35" s="97"/>
      <c r="H35" s="85"/>
      <c r="I35" s="85"/>
      <c r="J35" s="85"/>
      <c r="K35" s="85" t="s">
        <v>453</v>
      </c>
      <c r="L35" s="84">
        <f>SUM(L10:L34)</f>
        <v>0</v>
      </c>
      <c r="M35" s="85"/>
    </row>
    <row r="36" spans="1:13" ht="15" x14ac:dyDescent="0.3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181"/>
    </row>
    <row r="37" spans="1:13" ht="15" x14ac:dyDescent="0.3">
      <c r="A37" s="214" t="s">
        <v>454</v>
      </c>
      <c r="B37" s="214"/>
      <c r="C37" s="214"/>
      <c r="D37" s="213"/>
      <c r="E37" s="213"/>
      <c r="F37" s="213"/>
      <c r="G37" s="213"/>
      <c r="H37" s="213"/>
      <c r="I37" s="213"/>
      <c r="J37" s="213"/>
      <c r="K37" s="213"/>
      <c r="L37" s="181"/>
    </row>
    <row r="38" spans="1:13" ht="15" x14ac:dyDescent="0.3">
      <c r="A38" s="214" t="s">
        <v>455</v>
      </c>
      <c r="B38" s="214"/>
      <c r="C38" s="214"/>
      <c r="D38" s="213"/>
      <c r="E38" s="213"/>
      <c r="F38" s="213"/>
      <c r="G38" s="213"/>
      <c r="H38" s="213"/>
      <c r="I38" s="213"/>
      <c r="J38" s="213"/>
      <c r="K38" s="213"/>
      <c r="L38" s="181"/>
    </row>
    <row r="39" spans="1:13" ht="15" x14ac:dyDescent="0.3">
      <c r="A39" s="198" t="s">
        <v>456</v>
      </c>
      <c r="B39" s="198"/>
      <c r="C39" s="214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457</v>
      </c>
      <c r="B40" s="198"/>
      <c r="C40" s="214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 x14ac:dyDescent="0.2">
      <c r="A41" s="474" t="s">
        <v>474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1:13" ht="15" customHeight="1" x14ac:dyDescent="0.2">
      <c r="A42" s="474"/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</row>
    <row r="43" spans="1:13" ht="12.75" customHeight="1" x14ac:dyDescent="0.2">
      <c r="A43" s="367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</row>
    <row r="44" spans="1:13" ht="15" x14ac:dyDescent="0.3">
      <c r="A44" s="470" t="s">
        <v>107</v>
      </c>
      <c r="B44" s="470"/>
      <c r="C44" s="470"/>
      <c r="D44" s="345"/>
      <c r="E44" s="346"/>
      <c r="F44" s="346"/>
      <c r="G44" s="345"/>
      <c r="H44" s="345"/>
      <c r="I44" s="345"/>
      <c r="J44" s="345"/>
      <c r="K44" s="345"/>
      <c r="L44" s="181"/>
    </row>
    <row r="45" spans="1:13" ht="15" x14ac:dyDescent="0.3">
      <c r="A45" s="345"/>
      <c r="B45" s="345"/>
      <c r="C45" s="346"/>
      <c r="D45" s="345"/>
      <c r="E45" s="346"/>
      <c r="F45" s="346"/>
      <c r="G45" s="345"/>
      <c r="H45" s="345"/>
      <c r="I45" s="345"/>
      <c r="J45" s="345"/>
      <c r="K45" s="347"/>
      <c r="L45" s="181"/>
    </row>
    <row r="46" spans="1:13" ht="15" customHeight="1" x14ac:dyDescent="0.3">
      <c r="A46" s="345"/>
      <c r="B46" s="345"/>
      <c r="C46" s="346"/>
      <c r="D46" s="471" t="s">
        <v>262</v>
      </c>
      <c r="E46" s="471"/>
      <c r="F46" s="348"/>
      <c r="G46" s="349"/>
      <c r="H46" s="472" t="s">
        <v>458</v>
      </c>
      <c r="I46" s="472"/>
      <c r="J46" s="472"/>
      <c r="K46" s="350"/>
      <c r="L46" s="181"/>
    </row>
    <row r="47" spans="1:13" ht="15" x14ac:dyDescent="0.3">
      <c r="A47" s="345"/>
      <c r="B47" s="345"/>
      <c r="C47" s="346"/>
      <c r="D47" s="345"/>
      <c r="E47" s="346"/>
      <c r="F47" s="346"/>
      <c r="G47" s="345"/>
      <c r="H47" s="473"/>
      <c r="I47" s="473"/>
      <c r="J47" s="473"/>
      <c r="K47" s="350"/>
      <c r="L47" s="181"/>
    </row>
    <row r="48" spans="1:13" ht="15" x14ac:dyDescent="0.3">
      <c r="A48" s="345"/>
      <c r="B48" s="345"/>
      <c r="C48" s="346"/>
      <c r="D48" s="468" t="s">
        <v>139</v>
      </c>
      <c r="E48" s="468"/>
      <c r="F48" s="348"/>
      <c r="G48" s="349"/>
      <c r="H48" s="345"/>
      <c r="I48" s="345"/>
      <c r="J48" s="345"/>
      <c r="K48" s="345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44" sqref="B44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421</v>
      </c>
      <c r="B1" s="74"/>
      <c r="C1" s="476" t="s">
        <v>109</v>
      </c>
      <c r="D1" s="476"/>
    </row>
    <row r="2" spans="1:5" x14ac:dyDescent="0.3">
      <c r="A2" s="72" t="s">
        <v>422</v>
      </c>
      <c r="B2" s="74"/>
      <c r="C2" s="462" t="str">
        <f>'ფორმა N1'!L2</f>
        <v>2019  (წლიური)</v>
      </c>
      <c r="D2" s="463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 t="str">
        <f>'ფორმა N1'!A5</f>
        <v>საქართველოს ლეიბორისტული პარტია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168340</v>
      </c>
      <c r="D10" s="80">
        <f>SUM(D11,D14,D17,D20:D22)</f>
        <v>168340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0">
        <f>SUM(C18:C19)</f>
        <v>157729</v>
      </c>
      <c r="D17" s="80">
        <f>SUM(D18:D19)</f>
        <v>157729</v>
      </c>
    </row>
    <row r="18" spans="1:9" x14ac:dyDescent="0.3">
      <c r="A18" s="16" t="s">
        <v>50</v>
      </c>
      <c r="B18" s="16" t="s">
        <v>75</v>
      </c>
      <c r="C18" s="33">
        <v>25345</v>
      </c>
      <c r="D18" s="34">
        <v>25345</v>
      </c>
    </row>
    <row r="19" spans="1:9" x14ac:dyDescent="0.3">
      <c r="A19" s="16" t="s">
        <v>51</v>
      </c>
      <c r="B19" s="16" t="s">
        <v>76</v>
      </c>
      <c r="C19" s="33">
        <v>132384</v>
      </c>
      <c r="D19" s="34">
        <v>132384</v>
      </c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594</v>
      </c>
      <c r="C22" s="33">
        <v>10611</v>
      </c>
      <c r="D22" s="34">
        <v>10611</v>
      </c>
    </row>
    <row r="25" spans="1:9" s="22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265</v>
      </c>
      <c r="D29" s="12"/>
      <c r="E29"/>
      <c r="F29"/>
      <c r="G29"/>
      <c r="H29"/>
      <c r="I29"/>
    </row>
    <row r="30" spans="1:9" x14ac:dyDescent="0.3">
      <c r="A30"/>
      <c r="B30" s="2" t="s">
        <v>264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K24" sqref="K2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423</v>
      </c>
      <c r="B1" s="75"/>
      <c r="C1" s="464" t="s">
        <v>109</v>
      </c>
      <c r="D1" s="464"/>
      <c r="E1" s="89"/>
    </row>
    <row r="2" spans="1:5" s="6" customFormat="1" x14ac:dyDescent="0.3">
      <c r="A2" s="72" t="s">
        <v>420</v>
      </c>
      <c r="B2" s="75"/>
      <c r="C2" s="462" t="str">
        <f>'ფორმა N1'!L2</f>
        <v>2019  (წლიური)</v>
      </c>
      <c r="D2" s="462"/>
      <c r="E2" s="89"/>
    </row>
    <row r="3" spans="1:5" s="6" customFormat="1" x14ac:dyDescent="0.3">
      <c r="A3" s="74" t="s">
        <v>140</v>
      </c>
      <c r="B3" s="72"/>
      <c r="C3" s="157"/>
      <c r="D3" s="157"/>
      <c r="E3" s="89"/>
    </row>
    <row r="4" spans="1:5" s="6" customFormat="1" x14ac:dyDescent="0.3">
      <c r="A4" s="74"/>
      <c r="B4" s="74"/>
      <c r="C4" s="157"/>
      <c r="D4" s="157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24" t="str">
        <f>'ფორმა N1'!A5</f>
        <v>საქართველოს ლეიბორისტული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6"/>
      <c r="B8" s="156"/>
      <c r="C8" s="76"/>
      <c r="D8" s="76"/>
      <c r="E8" s="89"/>
    </row>
    <row r="9" spans="1:5" s="6" customFormat="1" ht="30" x14ac:dyDescent="0.3">
      <c r="A9" s="87" t="s">
        <v>64</v>
      </c>
      <c r="B9" s="87" t="s">
        <v>318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291</v>
      </c>
      <c r="B10" s="96" t="s">
        <v>593</v>
      </c>
      <c r="C10" s="4">
        <v>10611</v>
      </c>
      <c r="D10" s="4">
        <v>10611</v>
      </c>
      <c r="E10" s="91"/>
    </row>
    <row r="11" spans="1:5" s="10" customFormat="1" x14ac:dyDescent="0.2">
      <c r="A11" s="96" t="s">
        <v>292</v>
      </c>
      <c r="B11" s="96"/>
      <c r="C11" s="4"/>
      <c r="D11" s="4"/>
      <c r="E11" s="92"/>
    </row>
    <row r="12" spans="1:5" s="10" customFormat="1" x14ac:dyDescent="0.2">
      <c r="A12" s="96" t="s">
        <v>293</v>
      </c>
      <c r="B12" s="85"/>
      <c r="C12" s="4"/>
      <c r="D12" s="4"/>
      <c r="E12" s="92"/>
    </row>
    <row r="13" spans="1:5" s="10" customFormat="1" x14ac:dyDescent="0.2">
      <c r="A13" s="85" t="s">
        <v>272</v>
      </c>
      <c r="B13" s="85"/>
      <c r="C13" s="4"/>
      <c r="D13" s="4"/>
      <c r="E13" s="92"/>
    </row>
    <row r="14" spans="1:5" s="10" customFormat="1" x14ac:dyDescent="0.2">
      <c r="A14" s="85" t="s">
        <v>272</v>
      </c>
      <c r="B14" s="85"/>
      <c r="C14" s="4"/>
      <c r="D14" s="4"/>
      <c r="E14" s="92"/>
    </row>
    <row r="15" spans="1:5" s="10" customFormat="1" x14ac:dyDescent="0.2">
      <c r="A15" s="85" t="s">
        <v>272</v>
      </c>
      <c r="B15" s="85"/>
      <c r="C15" s="4"/>
      <c r="D15" s="4"/>
      <c r="E15" s="92"/>
    </row>
    <row r="16" spans="1:5" s="10" customFormat="1" x14ac:dyDescent="0.2">
      <c r="A16" s="85" t="s">
        <v>272</v>
      </c>
      <c r="B16" s="85"/>
      <c r="C16" s="4"/>
      <c r="D16" s="4"/>
      <c r="E16" s="92"/>
    </row>
    <row r="17" spans="1:9" x14ac:dyDescent="0.3">
      <c r="A17" s="97"/>
      <c r="B17" s="97" t="s">
        <v>320</v>
      </c>
      <c r="C17" s="84">
        <f>SUM(C10:C16)</f>
        <v>10611</v>
      </c>
      <c r="D17" s="84">
        <f>SUM(D10:D16)</f>
        <v>10611</v>
      </c>
      <c r="E17" s="94"/>
    </row>
    <row r="18" spans="1:9" x14ac:dyDescent="0.3">
      <c r="A18" s="44"/>
      <c r="B18" s="44"/>
    </row>
    <row r="19" spans="1:9" x14ac:dyDescent="0.3">
      <c r="A19" s="2" t="s">
        <v>381</v>
      </c>
      <c r="E19" s="5"/>
    </row>
    <row r="20" spans="1:9" x14ac:dyDescent="0.3">
      <c r="A20" s="2" t="s">
        <v>383</v>
      </c>
    </row>
    <row r="21" spans="1:9" x14ac:dyDescent="0.3">
      <c r="A21" s="198"/>
    </row>
    <row r="22" spans="1:9" x14ac:dyDescent="0.3">
      <c r="A22" s="198" t="s">
        <v>382</v>
      </c>
    </row>
    <row r="23" spans="1:9" s="22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411</v>
      </c>
      <c r="D27" s="12"/>
      <c r="E27"/>
      <c r="F27"/>
      <c r="G27"/>
      <c r="H27"/>
      <c r="I27"/>
    </row>
    <row r="28" spans="1:9" x14ac:dyDescent="0.3">
      <c r="B28" s="2" t="s">
        <v>412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abSelected="1" view="pageBreakPreview" zoomScale="80" zoomScaleNormal="100" zoomScaleSheetLayoutView="80" workbookViewId="0">
      <selection activeCell="J60" sqref="J60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223</v>
      </c>
      <c r="B1" s="119"/>
      <c r="C1" s="477" t="s">
        <v>197</v>
      </c>
      <c r="D1" s="477"/>
      <c r="E1" s="103"/>
    </row>
    <row r="2" spans="1:5" x14ac:dyDescent="0.3">
      <c r="A2" s="74" t="s">
        <v>140</v>
      </c>
      <c r="B2" s="119"/>
      <c r="C2" s="75"/>
      <c r="D2" s="209" t="str">
        <f>'ფორმა N1'!L2</f>
        <v>2019  (წლიური)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საქართველოს ლეიბორისტული პარტია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189</v>
      </c>
      <c r="C8" s="122" t="s">
        <v>297</v>
      </c>
      <c r="D8" s="122" t="s">
        <v>251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190</v>
      </c>
      <c r="B10" s="52"/>
      <c r="C10" s="123">
        <f>SUM(C11,C34)</f>
        <v>45891</v>
      </c>
      <c r="D10" s="123">
        <f>SUM(D11,D34)</f>
        <v>45347.62</v>
      </c>
      <c r="E10" s="103"/>
    </row>
    <row r="11" spans="1:5" x14ac:dyDescent="0.3">
      <c r="A11" s="53" t="s">
        <v>191</v>
      </c>
      <c r="B11" s="54"/>
      <c r="C11" s="83">
        <f>SUM(C12:C32)</f>
        <v>1960</v>
      </c>
      <c r="D11" s="83">
        <f>SUM(D12:D32)</f>
        <v>1416.62</v>
      </c>
      <c r="E11" s="103"/>
    </row>
    <row r="12" spans="1:5" x14ac:dyDescent="0.3">
      <c r="A12" s="57">
        <v>1110</v>
      </c>
      <c r="B12" s="56" t="s">
        <v>142</v>
      </c>
      <c r="C12" s="8"/>
      <c r="D12" s="8"/>
      <c r="E12" s="103"/>
    </row>
    <row r="13" spans="1:5" x14ac:dyDescent="0.3">
      <c r="A13" s="57">
        <v>1120</v>
      </c>
      <c r="B13" s="56" t="s">
        <v>143</v>
      </c>
      <c r="C13" s="8"/>
      <c r="D13" s="8"/>
      <c r="E13" s="103"/>
    </row>
    <row r="14" spans="1:5" x14ac:dyDescent="0.3">
      <c r="A14" s="57">
        <v>1211</v>
      </c>
      <c r="B14" s="56" t="s">
        <v>144</v>
      </c>
      <c r="C14" s="8">
        <v>1960</v>
      </c>
      <c r="D14" s="8">
        <v>0</v>
      </c>
      <c r="E14" s="103"/>
    </row>
    <row r="15" spans="1:5" x14ac:dyDescent="0.3">
      <c r="A15" s="57">
        <v>1212</v>
      </c>
      <c r="B15" s="56" t="s">
        <v>145</v>
      </c>
      <c r="C15" s="8"/>
      <c r="D15" s="8"/>
      <c r="E15" s="103"/>
    </row>
    <row r="16" spans="1:5" x14ac:dyDescent="0.3">
      <c r="A16" s="57">
        <v>1213</v>
      </c>
      <c r="B16" s="56" t="s">
        <v>146</v>
      </c>
      <c r="C16" s="8"/>
      <c r="D16" s="8"/>
      <c r="E16" s="103"/>
    </row>
    <row r="17" spans="1:5" x14ac:dyDescent="0.3">
      <c r="A17" s="57">
        <v>1214</v>
      </c>
      <c r="B17" s="56" t="s">
        <v>147</v>
      </c>
      <c r="C17" s="8"/>
      <c r="D17" s="8"/>
      <c r="E17" s="103"/>
    </row>
    <row r="18" spans="1:5" x14ac:dyDescent="0.3">
      <c r="A18" s="57">
        <v>1215</v>
      </c>
      <c r="B18" s="56" t="s">
        <v>148</v>
      </c>
      <c r="C18" s="8"/>
      <c r="D18" s="8"/>
      <c r="E18" s="103"/>
    </row>
    <row r="19" spans="1:5" x14ac:dyDescent="0.3">
      <c r="A19" s="57">
        <v>1300</v>
      </c>
      <c r="B19" s="56" t="s">
        <v>603</v>
      </c>
      <c r="C19" s="8"/>
      <c r="D19" s="8">
        <v>1416.62</v>
      </c>
      <c r="E19" s="103"/>
    </row>
    <row r="20" spans="1:5" x14ac:dyDescent="0.3">
      <c r="A20" s="57">
        <v>1410</v>
      </c>
      <c r="B20" s="56" t="s">
        <v>149</v>
      </c>
      <c r="C20" s="8"/>
      <c r="D20" s="8"/>
      <c r="E20" s="103"/>
    </row>
    <row r="21" spans="1:5" x14ac:dyDescent="0.3">
      <c r="A21" s="57">
        <v>1421</v>
      </c>
      <c r="B21" s="56" t="s">
        <v>150</v>
      </c>
      <c r="C21" s="8"/>
      <c r="D21" s="8"/>
      <c r="E21" s="103"/>
    </row>
    <row r="22" spans="1:5" x14ac:dyDescent="0.3">
      <c r="A22" s="57">
        <v>1422</v>
      </c>
      <c r="B22" s="56" t="s">
        <v>151</v>
      </c>
      <c r="C22" s="8"/>
      <c r="D22" s="8"/>
      <c r="E22" s="103"/>
    </row>
    <row r="23" spans="1:5" x14ac:dyDescent="0.3">
      <c r="A23" s="57">
        <v>1423</v>
      </c>
      <c r="B23" s="56" t="s">
        <v>152</v>
      </c>
      <c r="C23" s="8"/>
      <c r="D23" s="8"/>
      <c r="E23" s="103"/>
    </row>
    <row r="24" spans="1:5" x14ac:dyDescent="0.3">
      <c r="A24" s="57">
        <v>1431</v>
      </c>
      <c r="B24" s="56" t="s">
        <v>153</v>
      </c>
      <c r="C24" s="8"/>
      <c r="D24" s="8"/>
      <c r="E24" s="103"/>
    </row>
    <row r="25" spans="1:5" x14ac:dyDescent="0.3">
      <c r="A25" s="57">
        <v>1432</v>
      </c>
      <c r="B25" s="56" t="s">
        <v>154</v>
      </c>
      <c r="C25" s="8"/>
      <c r="D25" s="8"/>
      <c r="E25" s="103"/>
    </row>
    <row r="26" spans="1:5" x14ac:dyDescent="0.3">
      <c r="A26" s="57">
        <v>1433</v>
      </c>
      <c r="B26" s="56" t="s">
        <v>155</v>
      </c>
      <c r="C26" s="8"/>
      <c r="D26" s="8"/>
      <c r="E26" s="103"/>
    </row>
    <row r="27" spans="1:5" x14ac:dyDescent="0.3">
      <c r="A27" s="57">
        <v>1441</v>
      </c>
      <c r="B27" s="56" t="s">
        <v>156</v>
      </c>
      <c r="C27" s="8"/>
      <c r="D27" s="8"/>
      <c r="E27" s="103"/>
    </row>
    <row r="28" spans="1:5" x14ac:dyDescent="0.3">
      <c r="A28" s="57">
        <v>1442</v>
      </c>
      <c r="B28" s="56" t="s">
        <v>157</v>
      </c>
      <c r="C28" s="8"/>
      <c r="D28" s="8"/>
      <c r="E28" s="103"/>
    </row>
    <row r="29" spans="1:5" x14ac:dyDescent="0.3">
      <c r="A29" s="57">
        <v>1443</v>
      </c>
      <c r="B29" s="56" t="s">
        <v>158</v>
      </c>
      <c r="C29" s="8"/>
      <c r="D29" s="8"/>
      <c r="E29" s="103"/>
    </row>
    <row r="30" spans="1:5" x14ac:dyDescent="0.3">
      <c r="A30" s="57">
        <v>1444</v>
      </c>
      <c r="B30" s="56" t="s">
        <v>159</v>
      </c>
      <c r="C30" s="8"/>
      <c r="D30" s="8"/>
      <c r="E30" s="103"/>
    </row>
    <row r="31" spans="1:5" x14ac:dyDescent="0.3">
      <c r="A31" s="57">
        <v>1445</v>
      </c>
      <c r="B31" s="56" t="s">
        <v>160</v>
      </c>
      <c r="C31" s="8"/>
      <c r="D31" s="8"/>
      <c r="E31" s="103"/>
    </row>
    <row r="32" spans="1:5" x14ac:dyDescent="0.3">
      <c r="A32" s="57">
        <v>1446</v>
      </c>
      <c r="B32" s="56" t="s">
        <v>161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192</v>
      </c>
      <c r="B34" s="56"/>
      <c r="C34" s="83">
        <f>SUM(C35:C42)</f>
        <v>43931</v>
      </c>
      <c r="D34" s="83">
        <f>SUM(D35:D42)</f>
        <v>43931</v>
      </c>
      <c r="E34" s="103"/>
    </row>
    <row r="35" spans="1:5" x14ac:dyDescent="0.3">
      <c r="A35" s="57">
        <v>2110</v>
      </c>
      <c r="B35" s="56" t="s">
        <v>100</v>
      </c>
      <c r="C35" s="8"/>
      <c r="D35" s="8"/>
      <c r="E35" s="103"/>
    </row>
    <row r="36" spans="1:5" x14ac:dyDescent="0.3">
      <c r="A36" s="57">
        <v>2120</v>
      </c>
      <c r="B36" s="56" t="s">
        <v>162</v>
      </c>
      <c r="C36" s="8">
        <v>43931</v>
      </c>
      <c r="D36" s="8">
        <v>43931</v>
      </c>
      <c r="E36" s="103"/>
    </row>
    <row r="37" spans="1:5" x14ac:dyDescent="0.3">
      <c r="A37" s="57">
        <v>2130</v>
      </c>
      <c r="B37" s="56" t="s">
        <v>101</v>
      </c>
      <c r="C37" s="8"/>
      <c r="D37" s="8"/>
      <c r="E37" s="103"/>
    </row>
    <row r="38" spans="1:5" x14ac:dyDescent="0.3">
      <c r="A38" s="57">
        <v>2140</v>
      </c>
      <c r="B38" s="56" t="s">
        <v>388</v>
      </c>
      <c r="C38" s="8"/>
      <c r="D38" s="8"/>
      <c r="E38" s="103"/>
    </row>
    <row r="39" spans="1:5" x14ac:dyDescent="0.3">
      <c r="A39" s="57">
        <v>2150</v>
      </c>
      <c r="B39" s="56" t="s">
        <v>392</v>
      </c>
      <c r="C39" s="8"/>
      <c r="D39" s="8"/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163</v>
      </c>
      <c r="C41" s="8"/>
      <c r="D41" s="8"/>
      <c r="E41" s="103"/>
    </row>
    <row r="42" spans="1:5" x14ac:dyDescent="0.3">
      <c r="A42" s="57">
        <v>2400</v>
      </c>
      <c r="B42" s="56" t="s">
        <v>164</v>
      </c>
      <c r="C42" s="8"/>
      <c r="D42" s="8"/>
      <c r="E42" s="103"/>
    </row>
    <row r="43" spans="1:5" x14ac:dyDescent="0.3">
      <c r="A43" s="31"/>
      <c r="E43" s="103"/>
    </row>
    <row r="44" spans="1:5" x14ac:dyDescent="0.3">
      <c r="A44" s="55" t="s">
        <v>196</v>
      </c>
      <c r="B44" s="56"/>
      <c r="C44" s="83">
        <f>SUM(C45,C64)</f>
        <v>45891</v>
      </c>
      <c r="D44" s="83">
        <f>SUM(D45,D64)</f>
        <v>45348</v>
      </c>
      <c r="E44" s="103"/>
    </row>
    <row r="45" spans="1:5" x14ac:dyDescent="0.3">
      <c r="A45" s="58" t="s">
        <v>193</v>
      </c>
      <c r="B45" s="56"/>
      <c r="C45" s="83">
        <f>SUM(C46:C61)</f>
        <v>6503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165</v>
      </c>
      <c r="C46" s="8"/>
      <c r="D46" s="8"/>
      <c r="E46" s="103"/>
    </row>
    <row r="47" spans="1:5" x14ac:dyDescent="0.3">
      <c r="A47" s="57">
        <v>3210</v>
      </c>
      <c r="B47" s="56" t="s">
        <v>166</v>
      </c>
      <c r="C47" s="8">
        <v>1312</v>
      </c>
      <c r="D47" s="8"/>
      <c r="E47" s="103"/>
    </row>
    <row r="48" spans="1:5" x14ac:dyDescent="0.3">
      <c r="A48" s="57">
        <v>3221</v>
      </c>
      <c r="B48" s="56" t="s">
        <v>167</v>
      </c>
      <c r="C48" s="8"/>
      <c r="D48" s="8"/>
      <c r="E48" s="103"/>
    </row>
    <row r="49" spans="1:5" x14ac:dyDescent="0.3">
      <c r="A49" s="57">
        <v>3222</v>
      </c>
      <c r="B49" s="56" t="s">
        <v>168</v>
      </c>
      <c r="C49" s="8">
        <v>5191</v>
      </c>
      <c r="D49" s="8"/>
      <c r="E49" s="103"/>
    </row>
    <row r="50" spans="1:5" x14ac:dyDescent="0.3">
      <c r="A50" s="57">
        <v>3223</v>
      </c>
      <c r="B50" s="56" t="s">
        <v>169</v>
      </c>
      <c r="C50" s="8"/>
      <c r="D50" s="8"/>
      <c r="E50" s="103"/>
    </row>
    <row r="51" spans="1:5" x14ac:dyDescent="0.3">
      <c r="A51" s="57">
        <v>3224</v>
      </c>
      <c r="B51" s="56" t="s">
        <v>170</v>
      </c>
      <c r="C51" s="8"/>
      <c r="D51" s="8"/>
      <c r="E51" s="103"/>
    </row>
    <row r="52" spans="1:5" x14ac:dyDescent="0.3">
      <c r="A52" s="57">
        <v>3231</v>
      </c>
      <c r="B52" s="56" t="s">
        <v>171</v>
      </c>
      <c r="C52" s="8"/>
      <c r="D52" s="8"/>
      <c r="E52" s="103"/>
    </row>
    <row r="53" spans="1:5" x14ac:dyDescent="0.3">
      <c r="A53" s="57">
        <v>3232</v>
      </c>
      <c r="B53" s="56" t="s">
        <v>172</v>
      </c>
      <c r="C53" s="8"/>
      <c r="D53" s="8"/>
      <c r="E53" s="103"/>
    </row>
    <row r="54" spans="1:5" x14ac:dyDescent="0.3">
      <c r="A54" s="57">
        <v>3234</v>
      </c>
      <c r="B54" s="56" t="s">
        <v>173</v>
      </c>
      <c r="C54" s="8"/>
      <c r="D54" s="8"/>
      <c r="E54" s="103"/>
    </row>
    <row r="55" spans="1:5" ht="30" x14ac:dyDescent="0.3">
      <c r="A55" s="57">
        <v>3236</v>
      </c>
      <c r="B55" s="56" t="s">
        <v>188</v>
      </c>
      <c r="C55" s="8"/>
      <c r="D55" s="8"/>
      <c r="E55" s="103"/>
    </row>
    <row r="56" spans="1:5" ht="45" x14ac:dyDescent="0.3">
      <c r="A56" s="57">
        <v>3237</v>
      </c>
      <c r="B56" s="56" t="s">
        <v>174</v>
      </c>
      <c r="C56" s="8"/>
      <c r="D56" s="8"/>
      <c r="E56" s="103"/>
    </row>
    <row r="57" spans="1:5" x14ac:dyDescent="0.3">
      <c r="A57" s="57">
        <v>3241</v>
      </c>
      <c r="B57" s="56" t="s">
        <v>175</v>
      </c>
      <c r="C57" s="8"/>
      <c r="D57" s="8"/>
      <c r="E57" s="103"/>
    </row>
    <row r="58" spans="1:5" x14ac:dyDescent="0.3">
      <c r="A58" s="57">
        <v>3242</v>
      </c>
      <c r="B58" s="56" t="s">
        <v>176</v>
      </c>
      <c r="C58" s="8"/>
      <c r="D58" s="8"/>
      <c r="E58" s="103"/>
    </row>
    <row r="59" spans="1:5" x14ac:dyDescent="0.3">
      <c r="A59" s="57">
        <v>3243</v>
      </c>
      <c r="B59" s="56" t="s">
        <v>177</v>
      </c>
      <c r="C59" s="8"/>
      <c r="D59" s="8"/>
      <c r="E59" s="103"/>
    </row>
    <row r="60" spans="1:5" x14ac:dyDescent="0.3">
      <c r="A60" s="57">
        <v>3245</v>
      </c>
      <c r="B60" s="56" t="s">
        <v>178</v>
      </c>
      <c r="C60" s="8"/>
      <c r="D60" s="8"/>
      <c r="E60" s="103"/>
    </row>
    <row r="61" spans="1:5" x14ac:dyDescent="0.3">
      <c r="A61" s="57">
        <v>3246</v>
      </c>
      <c r="B61" s="56" t="s">
        <v>179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194</v>
      </c>
      <c r="B64" s="56"/>
      <c r="C64" s="83">
        <f>SUM(C65:C67)</f>
        <v>39388</v>
      </c>
      <c r="D64" s="83">
        <f>SUM(D65:D67)</f>
        <v>45348</v>
      </c>
      <c r="E64" s="103"/>
    </row>
    <row r="65" spans="1:5" x14ac:dyDescent="0.3">
      <c r="A65" s="57">
        <v>5100</v>
      </c>
      <c r="B65" s="56" t="s">
        <v>249</v>
      </c>
      <c r="C65" s="8">
        <v>39388</v>
      </c>
      <c r="D65" s="8">
        <v>45348</v>
      </c>
      <c r="E65" s="103"/>
    </row>
    <row r="66" spans="1:5" x14ac:dyDescent="0.3">
      <c r="A66" s="57">
        <v>5220</v>
      </c>
      <c r="B66" s="56" t="s">
        <v>400</v>
      </c>
      <c r="C66" s="8"/>
      <c r="D66" s="8"/>
      <c r="E66" s="103"/>
    </row>
    <row r="67" spans="1:5" x14ac:dyDescent="0.3">
      <c r="A67" s="57">
        <v>5230</v>
      </c>
      <c r="B67" s="56" t="s">
        <v>401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195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180</v>
      </c>
      <c r="C71" s="8"/>
      <c r="D71" s="8"/>
      <c r="E71" s="103"/>
    </row>
    <row r="72" spans="1:5" x14ac:dyDescent="0.3">
      <c r="A72" s="57">
        <v>2</v>
      </c>
      <c r="B72" s="56" t="s">
        <v>181</v>
      </c>
      <c r="C72" s="8"/>
      <c r="D72" s="8"/>
      <c r="E72" s="103"/>
    </row>
    <row r="73" spans="1:5" x14ac:dyDescent="0.3">
      <c r="A73" s="57">
        <v>3</v>
      </c>
      <c r="B73" s="56" t="s">
        <v>182</v>
      </c>
      <c r="C73" s="8"/>
      <c r="D73" s="8"/>
      <c r="E73" s="103"/>
    </row>
    <row r="74" spans="1:5" x14ac:dyDescent="0.3">
      <c r="A74" s="57">
        <v>4</v>
      </c>
      <c r="B74" s="56" t="s">
        <v>352</v>
      </c>
      <c r="C74" s="8"/>
      <c r="D74" s="8"/>
      <c r="E74" s="103"/>
    </row>
    <row r="75" spans="1:5" x14ac:dyDescent="0.3">
      <c r="A75" s="57">
        <v>5</v>
      </c>
      <c r="B75" s="56" t="s">
        <v>183</v>
      </c>
      <c r="C75" s="8"/>
      <c r="D75" s="8"/>
      <c r="E75" s="103"/>
    </row>
    <row r="76" spans="1:5" x14ac:dyDescent="0.3">
      <c r="A76" s="57">
        <v>6</v>
      </c>
      <c r="B76" s="56" t="s">
        <v>184</v>
      </c>
      <c r="C76" s="8"/>
      <c r="D76" s="8"/>
      <c r="E76" s="103"/>
    </row>
    <row r="77" spans="1:5" x14ac:dyDescent="0.3">
      <c r="A77" s="57">
        <v>7</v>
      </c>
      <c r="B77" s="56" t="s">
        <v>185</v>
      </c>
      <c r="C77" s="8"/>
      <c r="D77" s="8"/>
      <c r="E77" s="103"/>
    </row>
    <row r="78" spans="1:5" x14ac:dyDescent="0.3">
      <c r="A78" s="57">
        <v>8</v>
      </c>
      <c r="B78" s="56" t="s">
        <v>186</v>
      </c>
      <c r="C78" s="8"/>
      <c r="D78" s="8"/>
      <c r="E78" s="103"/>
    </row>
    <row r="79" spans="1:5" x14ac:dyDescent="0.3">
      <c r="A79" s="57">
        <v>9</v>
      </c>
      <c r="B79" s="56" t="s">
        <v>187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411</v>
      </c>
      <c r="D87" s="12"/>
      <c r="E87"/>
      <c r="F87"/>
      <c r="G87"/>
      <c r="H87"/>
      <c r="I87"/>
    </row>
    <row r="88" spans="1:9" x14ac:dyDescent="0.3">
      <c r="A88"/>
      <c r="B88" s="2" t="s">
        <v>412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7"/>
  <sheetViews>
    <sheetView showGridLines="0" view="pageBreakPreview" zoomScale="80" zoomScaleNormal="100" zoomScaleSheetLayoutView="80" workbookViewId="0">
      <selection activeCell="D40" sqref="D4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417</v>
      </c>
      <c r="B1" s="74"/>
      <c r="C1" s="74"/>
      <c r="D1" s="74"/>
      <c r="E1" s="74"/>
      <c r="F1" s="74"/>
      <c r="G1" s="74"/>
      <c r="H1" s="74"/>
      <c r="I1" s="464" t="s">
        <v>109</v>
      </c>
      <c r="J1" s="464"/>
      <c r="K1" s="103"/>
    </row>
    <row r="2" spans="1:11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62" t="str">
        <f>'ფორმა N1'!L2</f>
        <v>2019  (წლიური)</v>
      </c>
      <c r="J2" s="463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206" t="str">
        <f>'ფორმა N1'!A5</f>
        <v>საქართველოს ლეიბორისტული პარტია</v>
      </c>
      <c r="B5" s="364"/>
      <c r="C5" s="364"/>
      <c r="D5" s="364"/>
      <c r="E5" s="364"/>
      <c r="F5" s="365"/>
      <c r="G5" s="364"/>
      <c r="H5" s="364"/>
      <c r="I5" s="364"/>
      <c r="J5" s="364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6" customFormat="1" ht="45" x14ac:dyDescent="0.3">
      <c r="A8" s="127" t="s">
        <v>64</v>
      </c>
      <c r="B8" s="127" t="s">
        <v>111</v>
      </c>
      <c r="C8" s="128" t="s">
        <v>113</v>
      </c>
      <c r="D8" s="128" t="s">
        <v>269</v>
      </c>
      <c r="E8" s="128" t="s">
        <v>112</v>
      </c>
      <c r="F8" s="126" t="s">
        <v>250</v>
      </c>
      <c r="G8" s="126" t="s">
        <v>288</v>
      </c>
      <c r="H8" s="126" t="s">
        <v>289</v>
      </c>
      <c r="I8" s="126" t="s">
        <v>251</v>
      </c>
      <c r="J8" s="129" t="s">
        <v>114</v>
      </c>
      <c r="K8" s="103"/>
    </row>
    <row r="9" spans="1:11" s="26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3"/>
    </row>
    <row r="10" spans="1:11" s="26" customFormat="1" x14ac:dyDescent="0.3">
      <c r="A10" s="427">
        <v>1</v>
      </c>
      <c r="B10" s="428" t="s">
        <v>587</v>
      </c>
      <c r="C10" s="429">
        <v>331054600</v>
      </c>
      <c r="D10" s="155" t="s">
        <v>220</v>
      </c>
      <c r="E10" s="429"/>
      <c r="F10" s="430">
        <v>0</v>
      </c>
      <c r="G10" s="155">
        <v>177344</v>
      </c>
      <c r="H10" s="155">
        <v>177344</v>
      </c>
      <c r="I10" s="430">
        <v>0</v>
      </c>
      <c r="J10" s="430"/>
      <c r="K10" s="103"/>
    </row>
    <row r="11" spans="1:11" s="26" customFormat="1" x14ac:dyDescent="0.3">
      <c r="A11" s="427">
        <v>2</v>
      </c>
      <c r="B11" s="428" t="s">
        <v>587</v>
      </c>
      <c r="C11" s="429">
        <v>331054601</v>
      </c>
      <c r="D11" s="155" t="s">
        <v>220</v>
      </c>
      <c r="E11" s="429"/>
      <c r="F11" s="430">
        <v>0</v>
      </c>
      <c r="G11" s="155">
        <v>481183.3</v>
      </c>
      <c r="H11" s="155">
        <v>481183.3</v>
      </c>
      <c r="I11" s="430">
        <v>0</v>
      </c>
      <c r="J11" s="431"/>
      <c r="K11" s="103"/>
    </row>
    <row r="12" spans="1:11" s="26" customFormat="1" ht="15.75" x14ac:dyDescent="0.3">
      <c r="A12" s="152">
        <v>3</v>
      </c>
      <c r="B12" s="433" t="s">
        <v>587</v>
      </c>
      <c r="C12" s="432">
        <v>331054602</v>
      </c>
      <c r="D12" s="153" t="s">
        <v>220</v>
      </c>
      <c r="E12" s="150"/>
      <c r="F12" s="434">
        <v>1959.89</v>
      </c>
      <c r="G12" s="435">
        <v>150</v>
      </c>
      <c r="H12" s="435">
        <v>2109.89</v>
      </c>
      <c r="I12" s="436">
        <v>0</v>
      </c>
      <c r="J12" s="27"/>
      <c r="K12" s="103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 x14ac:dyDescent="0.3">
      <c r="A16" s="102"/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x14ac:dyDescent="0.3">
      <c r="A17" s="102"/>
      <c r="B17" s="217" t="s">
        <v>107</v>
      </c>
      <c r="C17" s="102"/>
      <c r="D17" s="102"/>
      <c r="E17" s="102"/>
      <c r="F17" s="218"/>
      <c r="G17" s="102"/>
      <c r="H17" s="102"/>
      <c r="I17" s="102"/>
      <c r="J17" s="102"/>
    </row>
    <row r="18" spans="1:10" x14ac:dyDescent="0.3">
      <c r="A18" s="102"/>
      <c r="B18" s="102"/>
      <c r="C18" s="102"/>
      <c r="D18" s="102"/>
      <c r="E18" s="102"/>
      <c r="F18" s="99"/>
      <c r="G18" s="99"/>
      <c r="H18" s="99"/>
      <c r="I18" s="99"/>
      <c r="J18" s="99"/>
    </row>
    <row r="19" spans="1:10" x14ac:dyDescent="0.3">
      <c r="A19" s="102"/>
      <c r="B19" s="102"/>
      <c r="C19" s="258"/>
      <c r="D19" s="102"/>
      <c r="E19" s="102"/>
      <c r="F19" s="258"/>
      <c r="G19" s="259"/>
      <c r="H19" s="259"/>
      <c r="I19" s="99"/>
      <c r="J19" s="99"/>
    </row>
    <row r="20" spans="1:10" x14ac:dyDescent="0.3">
      <c r="A20" s="99"/>
      <c r="B20" s="102"/>
      <c r="C20" s="219" t="s">
        <v>262</v>
      </c>
      <c r="D20" s="219"/>
      <c r="E20" s="102"/>
      <c r="F20" s="102" t="s">
        <v>267</v>
      </c>
      <c r="G20" s="99"/>
      <c r="H20" s="99"/>
      <c r="I20" s="99"/>
      <c r="J20" s="99"/>
    </row>
    <row r="21" spans="1:10" x14ac:dyDescent="0.3">
      <c r="A21" s="99"/>
      <c r="B21" s="102"/>
      <c r="C21" s="220" t="s">
        <v>139</v>
      </c>
      <c r="D21" s="102"/>
      <c r="E21" s="102"/>
      <c r="F21" s="102" t="s">
        <v>263</v>
      </c>
      <c r="G21" s="99"/>
      <c r="H21" s="99"/>
      <c r="I21" s="99"/>
      <c r="J21" s="99"/>
    </row>
    <row r="22" spans="1:10" customFormat="1" x14ac:dyDescent="0.3">
      <c r="A22" s="99"/>
      <c r="B22" s="102"/>
      <c r="C22" s="102"/>
      <c r="D22" s="220"/>
      <c r="E22" s="99"/>
      <c r="F22" s="99"/>
      <c r="G22" s="99"/>
      <c r="H22" s="99"/>
      <c r="I22" s="99"/>
      <c r="J22" s="99"/>
    </row>
    <row r="23" spans="1:10" customFormat="1" ht="12.75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M30" sqref="M30"/>
    </sheetView>
  </sheetViews>
  <sheetFormatPr defaultRowHeight="15" x14ac:dyDescent="0.3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3.28515625" style="181" customWidth="1"/>
    <col min="7" max="7" width="22.28515625" style="181" customWidth="1"/>
    <col min="8" max="8" width="4.140625" style="181" customWidth="1"/>
    <col min="9" max="16384" width="9.140625" style="181"/>
  </cols>
  <sheetData>
    <row r="1" spans="1:8" x14ac:dyDescent="0.3">
      <c r="A1" s="72" t="s">
        <v>355</v>
      </c>
      <c r="B1" s="74"/>
      <c r="C1" s="74"/>
      <c r="D1" s="74"/>
      <c r="E1" s="74"/>
      <c r="F1" s="74"/>
      <c r="G1" s="160" t="s">
        <v>109</v>
      </c>
      <c r="H1" s="161"/>
    </row>
    <row r="2" spans="1:8" x14ac:dyDescent="0.3">
      <c r="A2" s="74" t="s">
        <v>140</v>
      </c>
      <c r="B2" s="74"/>
      <c r="C2" s="74"/>
      <c r="D2" s="74"/>
      <c r="E2" s="74"/>
      <c r="F2" s="74"/>
      <c r="G2" s="162" t="str">
        <f>'ფორმა N1'!L2</f>
        <v>2019  (წლიური)</v>
      </c>
      <c r="H2" s="161"/>
    </row>
    <row r="3" spans="1:8" x14ac:dyDescent="0.3">
      <c r="A3" s="74"/>
      <c r="B3" s="74"/>
      <c r="C3" s="74"/>
      <c r="D3" s="74"/>
      <c r="E3" s="74"/>
      <c r="F3" s="74"/>
      <c r="G3" s="100"/>
      <c r="H3" s="161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6" t="str">
        <f>'ფორმა N1'!A5</f>
        <v>საქართველოს ლეიბორისტული პარტია</v>
      </c>
      <c r="B5" s="206"/>
      <c r="C5" s="206"/>
      <c r="D5" s="206"/>
      <c r="E5" s="206"/>
      <c r="F5" s="206"/>
      <c r="G5" s="206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3" t="s">
        <v>306</v>
      </c>
      <c r="B8" s="163" t="s">
        <v>141</v>
      </c>
      <c r="C8" s="164" t="s">
        <v>353</v>
      </c>
      <c r="D8" s="164" t="s">
        <v>354</v>
      </c>
      <c r="E8" s="164" t="s">
        <v>269</v>
      </c>
      <c r="F8" s="163" t="s">
        <v>311</v>
      </c>
      <c r="G8" s="164" t="s">
        <v>307</v>
      </c>
      <c r="H8" s="103"/>
    </row>
    <row r="9" spans="1:8" x14ac:dyDescent="0.3">
      <c r="A9" s="165" t="s">
        <v>308</v>
      </c>
      <c r="B9" s="166"/>
      <c r="C9" s="167"/>
      <c r="D9" s="168"/>
      <c r="E9" s="168"/>
      <c r="F9" s="168"/>
      <c r="G9" s="169">
        <v>0</v>
      </c>
      <c r="H9" s="103"/>
    </row>
    <row r="10" spans="1:8" ht="15.75" x14ac:dyDescent="0.3">
      <c r="A10" s="166">
        <v>1</v>
      </c>
      <c r="B10" s="437" t="s">
        <v>588</v>
      </c>
      <c r="C10" s="166">
        <v>5500</v>
      </c>
      <c r="D10" s="438"/>
      <c r="E10" s="171"/>
      <c r="F10" s="171" t="s">
        <v>589</v>
      </c>
      <c r="G10" s="172">
        <f>IF(ISBLANK(B10),"",G9+C10-D10)</f>
        <v>5500</v>
      </c>
      <c r="H10" s="103"/>
    </row>
    <row r="11" spans="1:8" ht="15.75" x14ac:dyDescent="0.3">
      <c r="A11" s="166">
        <v>2</v>
      </c>
      <c r="B11" s="437"/>
      <c r="C11" s="166"/>
      <c r="D11" s="438">
        <v>5500</v>
      </c>
      <c r="E11" s="171"/>
      <c r="F11" s="171" t="s">
        <v>590</v>
      </c>
      <c r="G11" s="172" t="str">
        <f t="shared" ref="G11:G38" si="0">IF(ISBLANK(B11),"",G10+C11-D11)</f>
        <v/>
      </c>
      <c r="H11" s="103"/>
    </row>
    <row r="12" spans="1:8" ht="15.75" x14ac:dyDescent="0.3">
      <c r="A12" s="166">
        <v>3</v>
      </c>
      <c r="B12" s="437" t="s">
        <v>591</v>
      </c>
      <c r="C12" s="166">
        <v>17700</v>
      </c>
      <c r="D12" s="438"/>
      <c r="E12" s="171"/>
      <c r="F12" s="171" t="s">
        <v>589</v>
      </c>
      <c r="G12" s="172" t="e">
        <f>IF(ISBLANK(B12),"",G11+C12-D12)</f>
        <v>#VALUE!</v>
      </c>
      <c r="H12" s="103"/>
    </row>
    <row r="13" spans="1:8" ht="15.75" x14ac:dyDescent="0.3">
      <c r="A13" s="166">
        <v>4</v>
      </c>
      <c r="B13" s="437"/>
      <c r="C13" s="166"/>
      <c r="D13" s="438">
        <v>17700</v>
      </c>
      <c r="E13" s="171"/>
      <c r="F13" s="171" t="s">
        <v>590</v>
      </c>
      <c r="G13" s="172" t="str">
        <f t="shared" si="0"/>
        <v/>
      </c>
      <c r="H13" s="103"/>
    </row>
    <row r="14" spans="1:8" ht="15.75" x14ac:dyDescent="0.3">
      <c r="A14" s="166">
        <v>5</v>
      </c>
      <c r="B14" s="437">
        <v>43559</v>
      </c>
      <c r="C14" s="166">
        <v>1400</v>
      </c>
      <c r="D14" s="438"/>
      <c r="E14" s="171"/>
      <c r="F14" s="171" t="s">
        <v>589</v>
      </c>
      <c r="G14" s="172" t="e">
        <f t="shared" si="0"/>
        <v>#VALUE!</v>
      </c>
      <c r="H14" s="103"/>
    </row>
    <row r="15" spans="1:8" ht="15.75" x14ac:dyDescent="0.3">
      <c r="A15" s="166">
        <v>6</v>
      </c>
      <c r="B15" s="437"/>
      <c r="C15" s="166"/>
      <c r="D15" s="438">
        <v>1400</v>
      </c>
      <c r="E15" s="171"/>
      <c r="F15" s="171" t="s">
        <v>590</v>
      </c>
      <c r="G15" s="172" t="str">
        <f t="shared" si="0"/>
        <v/>
      </c>
      <c r="H15" s="103"/>
    </row>
    <row r="16" spans="1:8" ht="15.75" x14ac:dyDescent="0.3">
      <c r="A16" s="166">
        <v>7</v>
      </c>
      <c r="B16" s="437">
        <v>43682</v>
      </c>
      <c r="C16" s="166">
        <v>27600</v>
      </c>
      <c r="D16" s="438"/>
      <c r="E16" s="171"/>
      <c r="F16" s="171" t="s">
        <v>589</v>
      </c>
      <c r="G16" s="172" t="e">
        <f t="shared" si="0"/>
        <v>#VALUE!</v>
      </c>
      <c r="H16" s="103"/>
    </row>
    <row r="17" spans="1:8" ht="15.75" x14ac:dyDescent="0.3">
      <c r="A17" s="166">
        <v>8</v>
      </c>
      <c r="B17" s="437"/>
      <c r="C17" s="166"/>
      <c r="D17" s="438">
        <v>27600</v>
      </c>
      <c r="E17" s="171"/>
      <c r="F17" s="171" t="s">
        <v>590</v>
      </c>
      <c r="G17" s="172" t="str">
        <f t="shared" si="0"/>
        <v/>
      </c>
      <c r="H17" s="103"/>
    </row>
    <row r="18" spans="1:8" ht="15.75" x14ac:dyDescent="0.3">
      <c r="A18" s="166">
        <v>9</v>
      </c>
      <c r="B18" s="437">
        <v>43503</v>
      </c>
      <c r="C18" s="166">
        <v>13200</v>
      </c>
      <c r="D18" s="438"/>
      <c r="E18" s="171"/>
      <c r="F18" s="171" t="s">
        <v>589</v>
      </c>
      <c r="G18" s="172" t="e">
        <f t="shared" si="0"/>
        <v>#VALUE!</v>
      </c>
      <c r="H18" s="103"/>
    </row>
    <row r="19" spans="1:8" ht="15.75" x14ac:dyDescent="0.3">
      <c r="A19" s="166">
        <v>10</v>
      </c>
      <c r="B19" s="437"/>
      <c r="C19" s="166"/>
      <c r="D19" s="438">
        <v>13200</v>
      </c>
      <c r="E19" s="171"/>
      <c r="F19" s="171" t="s">
        <v>590</v>
      </c>
      <c r="G19" s="172" t="str">
        <f t="shared" si="0"/>
        <v/>
      </c>
      <c r="H19" s="103"/>
    </row>
    <row r="20" spans="1:8" ht="15.75" x14ac:dyDescent="0.3">
      <c r="A20" s="166">
        <v>11</v>
      </c>
      <c r="B20" s="437">
        <v>43533</v>
      </c>
      <c r="C20" s="166">
        <v>6300</v>
      </c>
      <c r="D20" s="438"/>
      <c r="E20" s="171"/>
      <c r="F20" s="171" t="s">
        <v>589</v>
      </c>
      <c r="G20" s="172" t="e">
        <f t="shared" si="0"/>
        <v>#VALUE!</v>
      </c>
      <c r="H20" s="103"/>
    </row>
    <row r="21" spans="1:8" ht="15.75" x14ac:dyDescent="0.3">
      <c r="A21" s="166">
        <v>12</v>
      </c>
      <c r="B21" s="437"/>
      <c r="C21" s="166"/>
      <c r="D21" s="438">
        <v>6300</v>
      </c>
      <c r="E21" s="171"/>
      <c r="F21" s="171" t="s">
        <v>590</v>
      </c>
      <c r="G21" s="172" t="str">
        <f t="shared" si="0"/>
        <v/>
      </c>
      <c r="H21" s="103"/>
    </row>
    <row r="22" spans="1:8" ht="15.75" x14ac:dyDescent="0.3">
      <c r="A22" s="166">
        <v>13</v>
      </c>
      <c r="B22" s="437" t="s">
        <v>592</v>
      </c>
      <c r="C22" s="166">
        <v>25000</v>
      </c>
      <c r="D22" s="438"/>
      <c r="E22" s="171"/>
      <c r="F22" s="171" t="s">
        <v>589</v>
      </c>
      <c r="G22" s="172" t="e">
        <f t="shared" si="0"/>
        <v>#VALUE!</v>
      </c>
      <c r="H22" s="103"/>
    </row>
    <row r="23" spans="1:8" ht="15.75" x14ac:dyDescent="0.3">
      <c r="A23" s="166">
        <v>14</v>
      </c>
      <c r="B23" s="437"/>
      <c r="C23" s="166"/>
      <c r="D23" s="438">
        <v>25000</v>
      </c>
      <c r="E23" s="171"/>
      <c r="F23" s="171" t="s">
        <v>590</v>
      </c>
      <c r="G23" s="172" t="str">
        <f t="shared" si="0"/>
        <v/>
      </c>
      <c r="H23" s="103"/>
    </row>
    <row r="24" spans="1:8" ht="15.75" x14ac:dyDescent="0.3">
      <c r="A24" s="166">
        <v>15</v>
      </c>
      <c r="B24" s="437"/>
      <c r="C24" s="170"/>
      <c r="D24" s="171"/>
      <c r="E24" s="171"/>
      <c r="F24" s="171"/>
      <c r="G24" s="172" t="str">
        <f t="shared" si="0"/>
        <v/>
      </c>
      <c r="H24" s="103"/>
    </row>
    <row r="25" spans="1:8" ht="15.75" x14ac:dyDescent="0.3">
      <c r="A25" s="166">
        <v>16</v>
      </c>
      <c r="B25" s="150"/>
      <c r="C25" s="170"/>
      <c r="D25" s="171"/>
      <c r="E25" s="171"/>
      <c r="F25" s="171"/>
      <c r="G25" s="172" t="str">
        <f t="shared" si="0"/>
        <v/>
      </c>
      <c r="H25" s="103"/>
    </row>
    <row r="26" spans="1:8" ht="15.75" x14ac:dyDescent="0.3">
      <c r="A26" s="166">
        <v>17</v>
      </c>
      <c r="B26" s="150"/>
      <c r="C26" s="170"/>
      <c r="D26" s="171"/>
      <c r="E26" s="171"/>
      <c r="F26" s="171"/>
      <c r="G26" s="172" t="str">
        <f t="shared" si="0"/>
        <v/>
      </c>
      <c r="H26" s="103"/>
    </row>
    <row r="27" spans="1:8" ht="15.75" x14ac:dyDescent="0.3">
      <c r="A27" s="166">
        <v>18</v>
      </c>
      <c r="B27" s="150"/>
      <c r="C27" s="170"/>
      <c r="D27" s="171"/>
      <c r="E27" s="171"/>
      <c r="F27" s="171"/>
      <c r="G27" s="172" t="str">
        <f t="shared" si="0"/>
        <v/>
      </c>
      <c r="H27" s="103"/>
    </row>
    <row r="28" spans="1:8" ht="15.75" x14ac:dyDescent="0.3">
      <c r="A28" s="166">
        <v>19</v>
      </c>
      <c r="B28" s="150"/>
      <c r="C28" s="170"/>
      <c r="D28" s="171"/>
      <c r="E28" s="171"/>
      <c r="F28" s="171"/>
      <c r="G28" s="172" t="str">
        <f t="shared" si="0"/>
        <v/>
      </c>
      <c r="H28" s="103"/>
    </row>
    <row r="29" spans="1:8" ht="15.75" x14ac:dyDescent="0.3">
      <c r="A29" s="166">
        <v>20</v>
      </c>
      <c r="B29" s="150"/>
      <c r="C29" s="170"/>
      <c r="D29" s="171"/>
      <c r="E29" s="171"/>
      <c r="F29" s="171"/>
      <c r="G29" s="172" t="str">
        <f t="shared" si="0"/>
        <v/>
      </c>
      <c r="H29" s="103"/>
    </row>
    <row r="30" spans="1:8" ht="15.75" x14ac:dyDescent="0.3">
      <c r="A30" s="166">
        <v>21</v>
      </c>
      <c r="B30" s="150"/>
      <c r="C30" s="173"/>
      <c r="D30" s="174"/>
      <c r="E30" s="174"/>
      <c r="F30" s="174"/>
      <c r="G30" s="172" t="str">
        <f t="shared" si="0"/>
        <v/>
      </c>
      <c r="H30" s="103"/>
    </row>
    <row r="31" spans="1:8" ht="15.75" x14ac:dyDescent="0.3">
      <c r="A31" s="166">
        <v>22</v>
      </c>
      <c r="B31" s="150"/>
      <c r="C31" s="173"/>
      <c r="D31" s="174"/>
      <c r="E31" s="174"/>
      <c r="F31" s="174"/>
      <c r="G31" s="172" t="str">
        <f t="shared" si="0"/>
        <v/>
      </c>
      <c r="H31" s="103"/>
    </row>
    <row r="32" spans="1:8" ht="15.75" x14ac:dyDescent="0.3">
      <c r="A32" s="166">
        <v>23</v>
      </c>
      <c r="B32" s="150"/>
      <c r="C32" s="173"/>
      <c r="D32" s="174"/>
      <c r="E32" s="174"/>
      <c r="F32" s="174"/>
      <c r="G32" s="172" t="str">
        <f t="shared" si="0"/>
        <v/>
      </c>
      <c r="H32" s="103"/>
    </row>
    <row r="33" spans="1:10" ht="15.75" x14ac:dyDescent="0.3">
      <c r="A33" s="166">
        <v>24</v>
      </c>
      <c r="B33" s="150"/>
      <c r="C33" s="173"/>
      <c r="D33" s="174"/>
      <c r="E33" s="174"/>
      <c r="F33" s="174"/>
      <c r="G33" s="172" t="str">
        <f t="shared" si="0"/>
        <v/>
      </c>
      <c r="H33" s="103"/>
    </row>
    <row r="34" spans="1:10" ht="15.75" x14ac:dyDescent="0.3">
      <c r="A34" s="166">
        <v>25</v>
      </c>
      <c r="B34" s="150"/>
      <c r="C34" s="173"/>
      <c r="D34" s="174"/>
      <c r="E34" s="174"/>
      <c r="F34" s="174"/>
      <c r="G34" s="172" t="str">
        <f t="shared" si="0"/>
        <v/>
      </c>
      <c r="H34" s="103"/>
    </row>
    <row r="35" spans="1:10" ht="15.75" x14ac:dyDescent="0.3">
      <c r="A35" s="166">
        <v>26</v>
      </c>
      <c r="B35" s="150"/>
      <c r="C35" s="173"/>
      <c r="D35" s="174"/>
      <c r="E35" s="174"/>
      <c r="F35" s="174"/>
      <c r="G35" s="172" t="str">
        <f t="shared" si="0"/>
        <v/>
      </c>
      <c r="H35" s="103"/>
    </row>
    <row r="36" spans="1:10" ht="15.75" x14ac:dyDescent="0.3">
      <c r="A36" s="166">
        <v>27</v>
      </c>
      <c r="B36" s="150"/>
      <c r="C36" s="173"/>
      <c r="D36" s="174"/>
      <c r="E36" s="174"/>
      <c r="F36" s="174"/>
      <c r="G36" s="172" t="str">
        <f t="shared" si="0"/>
        <v/>
      </c>
      <c r="H36" s="103"/>
    </row>
    <row r="37" spans="1:10" ht="15.75" x14ac:dyDescent="0.3">
      <c r="A37" s="166">
        <v>28</v>
      </c>
      <c r="B37" s="150"/>
      <c r="C37" s="173"/>
      <c r="D37" s="174"/>
      <c r="E37" s="174"/>
      <c r="F37" s="174"/>
      <c r="G37" s="172" t="str">
        <f t="shared" si="0"/>
        <v/>
      </c>
      <c r="H37" s="103"/>
    </row>
    <row r="38" spans="1:10" ht="15.75" x14ac:dyDescent="0.3">
      <c r="A38" s="166">
        <v>29</v>
      </c>
      <c r="B38" s="150"/>
      <c r="C38" s="173"/>
      <c r="D38" s="174"/>
      <c r="E38" s="174"/>
      <c r="F38" s="174"/>
      <c r="G38" s="172" t="str">
        <f t="shared" si="0"/>
        <v/>
      </c>
      <c r="H38" s="103"/>
    </row>
    <row r="39" spans="1:10" ht="15.75" x14ac:dyDescent="0.3">
      <c r="A39" s="166" t="s">
        <v>272</v>
      </c>
      <c r="B39" s="150"/>
      <c r="C39" s="173"/>
      <c r="D39" s="174"/>
      <c r="E39" s="174"/>
      <c r="F39" s="174"/>
      <c r="G39" s="172" t="str">
        <f>IF(ISBLANK(B39),"",#REF!+C39-D39)</f>
        <v/>
      </c>
      <c r="H39" s="103"/>
    </row>
    <row r="40" spans="1:10" x14ac:dyDescent="0.3">
      <c r="A40" s="175" t="s">
        <v>309</v>
      </c>
      <c r="B40" s="176"/>
      <c r="C40" s="177"/>
      <c r="D40" s="178"/>
      <c r="E40" s="178"/>
      <c r="F40" s="179"/>
      <c r="G40" s="180">
        <v>0</v>
      </c>
      <c r="H40" s="103"/>
    </row>
    <row r="44" spans="1:10" x14ac:dyDescent="0.3">
      <c r="B44" s="183" t="s">
        <v>107</v>
      </c>
      <c r="F44" s="184"/>
    </row>
    <row r="45" spans="1:10" x14ac:dyDescent="0.3">
      <c r="F45" s="182"/>
      <c r="G45" s="182"/>
      <c r="H45" s="182"/>
      <c r="I45" s="182"/>
      <c r="J45" s="182"/>
    </row>
    <row r="46" spans="1:10" x14ac:dyDescent="0.3">
      <c r="C46" s="185"/>
      <c r="F46" s="185"/>
      <c r="G46" s="186"/>
      <c r="H46" s="182"/>
      <c r="I46" s="182"/>
      <c r="J46" s="182"/>
    </row>
    <row r="47" spans="1:10" x14ac:dyDescent="0.3">
      <c r="A47" s="182"/>
      <c r="C47" s="187" t="s">
        <v>262</v>
      </c>
      <c r="F47" s="188" t="s">
        <v>267</v>
      </c>
      <c r="G47" s="186"/>
      <c r="H47" s="182"/>
      <c r="I47" s="182"/>
      <c r="J47" s="182"/>
    </row>
    <row r="48" spans="1:10" x14ac:dyDescent="0.3">
      <c r="A48" s="182"/>
      <c r="C48" s="189" t="s">
        <v>139</v>
      </c>
      <c r="F48" s="181" t="s">
        <v>263</v>
      </c>
      <c r="G48" s="182"/>
      <c r="H48" s="182"/>
      <c r="I48" s="182"/>
      <c r="J48" s="182"/>
    </row>
    <row r="49" spans="2:2" s="182" customFormat="1" x14ac:dyDescent="0.3">
      <c r="B49" s="181"/>
    </row>
    <row r="50" spans="2:2" s="182" customFormat="1" ht="12.75" x14ac:dyDescent="0.2"/>
    <row r="51" spans="2:2" s="182" customFormat="1" ht="12.75" x14ac:dyDescent="0.2"/>
    <row r="52" spans="2:2" s="182" customFormat="1" ht="12.75" x14ac:dyDescent="0.2"/>
    <row r="53" spans="2:2" s="18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P21" sqref="P21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35" t="s">
        <v>298</v>
      </c>
      <c r="B1" s="136"/>
      <c r="C1" s="136"/>
      <c r="D1" s="136"/>
      <c r="E1" s="136"/>
      <c r="F1" s="76"/>
      <c r="G1" s="76"/>
      <c r="H1" s="76"/>
      <c r="I1" s="476" t="s">
        <v>109</v>
      </c>
      <c r="J1" s="476"/>
      <c r="K1" s="142"/>
    </row>
    <row r="2" spans="1:12" s="22" customFormat="1" ht="15" x14ac:dyDescent="0.3">
      <c r="A2" s="103" t="s">
        <v>140</v>
      </c>
      <c r="B2" s="136"/>
      <c r="C2" s="136"/>
      <c r="D2" s="136"/>
      <c r="E2" s="136"/>
      <c r="F2" s="137"/>
      <c r="G2" s="138"/>
      <c r="H2" s="138"/>
      <c r="I2" s="462" t="str">
        <f>'ფორმა N1'!L2</f>
        <v>2019  (წლიური)</v>
      </c>
      <c r="J2" s="463"/>
      <c r="K2" s="142"/>
    </row>
    <row r="3" spans="1:12" s="22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2"/>
    </row>
    <row r="5" spans="1:12" s="2" customFormat="1" ht="15" x14ac:dyDescent="0.3">
      <c r="A5" s="117" t="str">
        <f>'ფორმა N1'!A5</f>
        <v>საქართველოს ლეიბორისტული პარტია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2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78" t="s">
        <v>219</v>
      </c>
      <c r="C7" s="478"/>
      <c r="D7" s="478" t="s">
        <v>286</v>
      </c>
      <c r="E7" s="478"/>
      <c r="F7" s="478" t="s">
        <v>287</v>
      </c>
      <c r="G7" s="478"/>
      <c r="H7" s="149" t="s">
        <v>273</v>
      </c>
      <c r="I7" s="478" t="s">
        <v>222</v>
      </c>
      <c r="J7" s="478"/>
      <c r="K7" s="143"/>
    </row>
    <row r="8" spans="1:12" ht="15" x14ac:dyDescent="0.2">
      <c r="A8" s="132" t="s">
        <v>115</v>
      </c>
      <c r="B8" s="133" t="s">
        <v>221</v>
      </c>
      <c r="C8" s="134" t="s">
        <v>220</v>
      </c>
      <c r="D8" s="133" t="s">
        <v>221</v>
      </c>
      <c r="E8" s="134" t="s">
        <v>220</v>
      </c>
      <c r="F8" s="133" t="s">
        <v>221</v>
      </c>
      <c r="G8" s="134" t="s">
        <v>220</v>
      </c>
      <c r="H8" s="134" t="s">
        <v>220</v>
      </c>
      <c r="I8" s="133" t="s">
        <v>221</v>
      </c>
      <c r="J8" s="134" t="s">
        <v>220</v>
      </c>
      <c r="K8" s="143"/>
    </row>
    <row r="9" spans="1:12" ht="15" x14ac:dyDescent="0.2">
      <c r="A9" s="60" t="s">
        <v>116</v>
      </c>
      <c r="B9" s="80">
        <f>SUM(B10,B14,B17)</f>
        <v>0</v>
      </c>
      <c r="C9" s="80">
        <f>SUM(C10,C14,C17)</f>
        <v>43931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43931</v>
      </c>
      <c r="K9" s="143"/>
    </row>
    <row r="10" spans="1:12" ht="15" x14ac:dyDescent="0.2">
      <c r="A10" s="61" t="s">
        <v>117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43"/>
    </row>
    <row r="12" spans="1:12" ht="15" x14ac:dyDescent="0.2">
      <c r="A12" s="61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3"/>
    </row>
    <row r="13" spans="1:12" ht="15" x14ac:dyDescent="0.2">
      <c r="A13" s="61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3"/>
    </row>
    <row r="14" spans="1:12" ht="15" x14ac:dyDescent="0.2">
      <c r="A14" s="61" t="s">
        <v>121</v>
      </c>
      <c r="B14" s="131">
        <f>SUM(B15:B16)</f>
        <v>0</v>
      </c>
      <c r="C14" s="131">
        <f>SUM(C15:C16)</f>
        <v>43931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43931</v>
      </c>
      <c r="K14" s="143"/>
    </row>
    <row r="15" spans="1:12" ht="15" x14ac:dyDescent="0.2">
      <c r="A15" s="61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43"/>
    </row>
    <row r="16" spans="1:12" ht="15" x14ac:dyDescent="0.2">
      <c r="A16" s="61" t="s">
        <v>123</v>
      </c>
      <c r="B16" s="25"/>
      <c r="C16" s="25">
        <v>43931</v>
      </c>
      <c r="D16" s="25"/>
      <c r="E16" s="25"/>
      <c r="F16" s="25"/>
      <c r="G16" s="25"/>
      <c r="H16" s="25"/>
      <c r="I16" s="25"/>
      <c r="J16" s="25">
        <v>43931</v>
      </c>
      <c r="K16" s="143"/>
    </row>
    <row r="17" spans="1:11" ht="15" x14ac:dyDescent="0.2">
      <c r="A17" s="61" t="s">
        <v>124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1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43"/>
    </row>
    <row r="19" spans="1:11" ht="15" x14ac:dyDescent="0.2">
      <c r="A19" s="61" t="s">
        <v>126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43"/>
    </row>
    <row r="21" spans="1:11" ht="15" x14ac:dyDescent="0.2">
      <c r="A21" s="61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43"/>
    </row>
    <row r="22" spans="1:11" ht="15" x14ac:dyDescent="0.2">
      <c r="A22" s="61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3"/>
    </row>
    <row r="23" spans="1:11" ht="15" x14ac:dyDescent="0.2">
      <c r="A23" s="61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3"/>
    </row>
    <row r="24" spans="1:11" ht="15" x14ac:dyDescent="0.2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252</v>
      </c>
      <c r="B25" s="25"/>
      <c r="C25" s="25"/>
      <c r="D25" s="25"/>
      <c r="E25" s="25"/>
      <c r="F25" s="25"/>
      <c r="G25" s="25"/>
      <c r="H25" s="25"/>
      <c r="I25" s="25"/>
      <c r="J25" s="25"/>
      <c r="K25" s="143"/>
    </row>
    <row r="26" spans="1:11" ht="15" x14ac:dyDescent="0.2">
      <c r="A26" s="61" t="s">
        <v>253</v>
      </c>
      <c r="B26" s="25"/>
      <c r="C26" s="25"/>
      <c r="D26" s="25"/>
      <c r="E26" s="25"/>
      <c r="F26" s="25"/>
      <c r="G26" s="25"/>
      <c r="H26" s="25"/>
      <c r="I26" s="25"/>
      <c r="J26" s="25"/>
      <c r="K26" s="143"/>
    </row>
    <row r="27" spans="1:11" ht="15" x14ac:dyDescent="0.2">
      <c r="A27" s="61" t="s">
        <v>254</v>
      </c>
      <c r="B27" s="25"/>
      <c r="C27" s="25"/>
      <c r="D27" s="25"/>
      <c r="E27" s="25"/>
      <c r="F27" s="25"/>
      <c r="G27" s="25"/>
      <c r="H27" s="25"/>
      <c r="I27" s="25"/>
      <c r="J27" s="25"/>
      <c r="K27" s="143"/>
    </row>
    <row r="28" spans="1:11" ht="15" x14ac:dyDescent="0.2">
      <c r="A28" s="61" t="s">
        <v>255</v>
      </c>
      <c r="B28" s="25"/>
      <c r="C28" s="25"/>
      <c r="D28" s="25"/>
      <c r="E28" s="25"/>
      <c r="F28" s="25"/>
      <c r="G28" s="25"/>
      <c r="H28" s="25"/>
      <c r="I28" s="25"/>
      <c r="J28" s="25"/>
      <c r="K28" s="143"/>
    </row>
    <row r="29" spans="1:11" ht="15" x14ac:dyDescent="0.2">
      <c r="A29" s="61" t="s">
        <v>256</v>
      </c>
      <c r="B29" s="25"/>
      <c r="C29" s="25"/>
      <c r="D29" s="25"/>
      <c r="E29" s="25"/>
      <c r="F29" s="25"/>
      <c r="G29" s="25"/>
      <c r="H29" s="25"/>
      <c r="I29" s="25"/>
      <c r="J29" s="25"/>
      <c r="K29" s="143"/>
    </row>
    <row r="30" spans="1:11" ht="15" x14ac:dyDescent="0.2">
      <c r="A30" s="61" t="s">
        <v>257</v>
      </c>
      <c r="B30" s="25"/>
      <c r="C30" s="25"/>
      <c r="D30" s="25"/>
      <c r="E30" s="25"/>
      <c r="F30" s="25"/>
      <c r="G30" s="25"/>
      <c r="H30" s="25"/>
      <c r="I30" s="25"/>
      <c r="J30" s="25"/>
      <c r="K30" s="143"/>
    </row>
    <row r="31" spans="1:11" ht="15" x14ac:dyDescent="0.2">
      <c r="A31" s="61" t="s">
        <v>258</v>
      </c>
      <c r="B31" s="25"/>
      <c r="C31" s="25"/>
      <c r="D31" s="25"/>
      <c r="E31" s="25"/>
      <c r="F31" s="25"/>
      <c r="G31" s="25"/>
      <c r="H31" s="25"/>
      <c r="I31" s="25"/>
      <c r="J31" s="25"/>
      <c r="K31" s="143"/>
    </row>
    <row r="32" spans="1:11" ht="15" x14ac:dyDescent="0.2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259</v>
      </c>
      <c r="B33" s="25"/>
      <c r="C33" s="25"/>
      <c r="D33" s="25"/>
      <c r="E33" s="25"/>
      <c r="F33" s="25"/>
      <c r="G33" s="25"/>
      <c r="H33" s="25"/>
      <c r="I33" s="25"/>
      <c r="J33" s="25"/>
      <c r="K33" s="143"/>
    </row>
    <row r="34" spans="1:11" ht="15" x14ac:dyDescent="0.2">
      <c r="A34" s="61" t="s">
        <v>260</v>
      </c>
      <c r="B34" s="25"/>
      <c r="C34" s="25"/>
      <c r="D34" s="25"/>
      <c r="E34" s="25"/>
      <c r="F34" s="25"/>
      <c r="G34" s="25"/>
      <c r="H34" s="25"/>
      <c r="I34" s="25"/>
      <c r="J34" s="25"/>
      <c r="K34" s="143"/>
    </row>
    <row r="35" spans="1:11" ht="15" x14ac:dyDescent="0.2">
      <c r="A35" s="61" t="s">
        <v>261</v>
      </c>
      <c r="B35" s="25"/>
      <c r="C35" s="25"/>
      <c r="D35" s="25"/>
      <c r="E35" s="25"/>
      <c r="F35" s="25"/>
      <c r="G35" s="25"/>
      <c r="H35" s="25"/>
      <c r="I35" s="25"/>
      <c r="J35" s="25"/>
      <c r="K35" s="143"/>
    </row>
    <row r="36" spans="1:11" ht="15" x14ac:dyDescent="0.2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43"/>
    </row>
    <row r="38" spans="1:11" ht="15" x14ac:dyDescent="0.2">
      <c r="A38" s="61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3"/>
    </row>
    <row r="39" spans="1:11" ht="15" x14ac:dyDescent="0.2">
      <c r="A39" s="61" t="s">
        <v>136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402</v>
      </c>
      <c r="B40" s="25"/>
      <c r="C40" s="25"/>
      <c r="D40" s="25"/>
      <c r="E40" s="25"/>
      <c r="F40" s="25"/>
      <c r="G40" s="25"/>
      <c r="H40" s="25"/>
      <c r="I40" s="25"/>
      <c r="J40" s="25"/>
      <c r="K40" s="143"/>
    </row>
    <row r="41" spans="1:11" ht="15" x14ac:dyDescent="0.2">
      <c r="A41" s="61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3"/>
    </row>
    <row r="42" spans="1:11" ht="15" x14ac:dyDescent="0.2">
      <c r="A42" s="61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3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262</v>
      </c>
      <c r="F49" s="12" t="s">
        <v>267</v>
      </c>
      <c r="G49" s="70"/>
      <c r="I49"/>
      <c r="J49"/>
    </row>
    <row r="50" spans="1:10" s="2" customFormat="1" ht="15" x14ac:dyDescent="0.3">
      <c r="B50" s="64" t="s">
        <v>139</v>
      </c>
      <c r="F50" s="2" t="s">
        <v>263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 x14ac:dyDescent="0.2">
      <c r="A1" s="190" t="s">
        <v>491</v>
      </c>
      <c r="B1" s="190"/>
      <c r="C1" s="191"/>
      <c r="D1" s="191"/>
      <c r="E1" s="191"/>
      <c r="F1" s="191"/>
      <c r="G1" s="191"/>
      <c r="H1" s="191"/>
      <c r="I1" s="371" t="s">
        <v>109</v>
      </c>
    </row>
    <row r="2" spans="1:9" ht="15" x14ac:dyDescent="0.3">
      <c r="A2" s="146" t="s">
        <v>140</v>
      </c>
      <c r="B2" s="146"/>
      <c r="C2" s="191"/>
      <c r="D2" s="191"/>
      <c r="E2" s="191"/>
      <c r="F2" s="191"/>
      <c r="G2" s="191"/>
      <c r="H2" s="191"/>
      <c r="I2" s="368" t="str">
        <f>'ფორმა N1'!L2</f>
        <v>2019  (წლიური)</v>
      </c>
    </row>
    <row r="3" spans="1:9" ht="15" x14ac:dyDescent="0.2">
      <c r="A3" s="191"/>
      <c r="B3" s="191"/>
      <c r="C3" s="191"/>
      <c r="D3" s="191"/>
      <c r="E3" s="191"/>
      <c r="F3" s="191"/>
      <c r="G3" s="191"/>
      <c r="H3" s="191"/>
      <c r="I3" s="139"/>
    </row>
    <row r="4" spans="1:9" ht="15" x14ac:dyDescent="0.3">
      <c r="A4" s="112" t="s">
        <v>268</v>
      </c>
      <c r="B4" s="112"/>
      <c r="C4" s="112"/>
      <c r="D4" s="112"/>
      <c r="E4" s="381"/>
      <c r="F4" s="192"/>
      <c r="G4" s="191"/>
      <c r="H4" s="191"/>
      <c r="I4" s="192"/>
    </row>
    <row r="5" spans="1:9" s="386" customFormat="1" ht="15" x14ac:dyDescent="0.3">
      <c r="A5" s="382" t="str">
        <f>'ფორმა N1'!A5</f>
        <v>საქართველოს ლეიბორისტული პარტია</v>
      </c>
      <c r="B5" s="382"/>
      <c r="C5" s="383"/>
      <c r="D5" s="383"/>
      <c r="E5" s="383"/>
      <c r="F5" s="384"/>
      <c r="G5" s="385"/>
      <c r="H5" s="385"/>
      <c r="I5" s="384"/>
    </row>
    <row r="6" spans="1:9" ht="13.5" x14ac:dyDescent="0.2">
      <c r="A6" s="140"/>
      <c r="B6" s="140"/>
      <c r="C6" s="387"/>
      <c r="D6" s="387"/>
      <c r="E6" s="387"/>
      <c r="F6" s="191"/>
      <c r="G6" s="191"/>
      <c r="H6" s="191"/>
      <c r="I6" s="191"/>
    </row>
    <row r="7" spans="1:9" ht="60" x14ac:dyDescent="0.2">
      <c r="A7" s="388" t="s">
        <v>64</v>
      </c>
      <c r="B7" s="388" t="s">
        <v>482</v>
      </c>
      <c r="C7" s="389" t="s">
        <v>483</v>
      </c>
      <c r="D7" s="389" t="s">
        <v>484</v>
      </c>
      <c r="E7" s="389" t="s">
        <v>485</v>
      </c>
      <c r="F7" s="389" t="s">
        <v>364</v>
      </c>
      <c r="G7" s="389" t="s">
        <v>486</v>
      </c>
      <c r="H7" s="389" t="s">
        <v>487</v>
      </c>
      <c r="I7" s="389" t="s">
        <v>488</v>
      </c>
    </row>
    <row r="8" spans="1:9" ht="15" x14ac:dyDescent="0.2">
      <c r="A8" s="388">
        <v>1</v>
      </c>
      <c r="B8" s="388">
        <v>2</v>
      </c>
      <c r="C8" s="388">
        <v>3</v>
      </c>
      <c r="D8" s="389">
        <v>4</v>
      </c>
      <c r="E8" s="388">
        <v>5</v>
      </c>
      <c r="F8" s="389">
        <v>6</v>
      </c>
      <c r="G8" s="388">
        <v>7</v>
      </c>
      <c r="H8" s="389">
        <v>8</v>
      </c>
      <c r="I8" s="389">
        <v>9</v>
      </c>
    </row>
    <row r="9" spans="1:9" ht="15" x14ac:dyDescent="0.2">
      <c r="A9" s="390">
        <v>1</v>
      </c>
      <c r="B9" s="390"/>
      <c r="C9" s="391"/>
      <c r="D9" s="391"/>
      <c r="E9" s="391"/>
      <c r="F9" s="391"/>
      <c r="G9" s="391"/>
      <c r="H9" s="391"/>
      <c r="I9" s="391"/>
    </row>
    <row r="10" spans="1:9" ht="15" x14ac:dyDescent="0.2">
      <c r="A10" s="390">
        <v>2</v>
      </c>
      <c r="B10" s="390"/>
      <c r="C10" s="391"/>
      <c r="D10" s="391"/>
      <c r="E10" s="391"/>
      <c r="F10" s="391"/>
      <c r="G10" s="391"/>
      <c r="H10" s="391"/>
      <c r="I10" s="391"/>
    </row>
    <row r="11" spans="1:9" ht="15" x14ac:dyDescent="0.2">
      <c r="A11" s="390">
        <v>3</v>
      </c>
      <c r="B11" s="390"/>
      <c r="C11" s="391"/>
      <c r="D11" s="391"/>
      <c r="E11" s="391"/>
      <c r="F11" s="391"/>
      <c r="G11" s="391"/>
      <c r="H11" s="391"/>
      <c r="I11" s="391"/>
    </row>
    <row r="12" spans="1:9" ht="15" x14ac:dyDescent="0.2">
      <c r="A12" s="390">
        <v>4</v>
      </c>
      <c r="B12" s="390"/>
      <c r="C12" s="391"/>
      <c r="D12" s="391"/>
      <c r="E12" s="391"/>
      <c r="F12" s="391"/>
      <c r="G12" s="391"/>
      <c r="H12" s="391"/>
      <c r="I12" s="391"/>
    </row>
    <row r="13" spans="1:9" ht="15" x14ac:dyDescent="0.2">
      <c r="A13" s="390">
        <v>5</v>
      </c>
      <c r="B13" s="390"/>
      <c r="C13" s="391"/>
      <c r="D13" s="391"/>
      <c r="E13" s="391"/>
      <c r="F13" s="391"/>
      <c r="G13" s="391"/>
      <c r="H13" s="391"/>
      <c r="I13" s="391"/>
    </row>
    <row r="14" spans="1:9" ht="15" x14ac:dyDescent="0.2">
      <c r="A14" s="390">
        <v>6</v>
      </c>
      <c r="B14" s="390"/>
      <c r="C14" s="391"/>
      <c r="D14" s="391"/>
      <c r="E14" s="391"/>
      <c r="F14" s="391"/>
      <c r="G14" s="391"/>
      <c r="H14" s="391"/>
      <c r="I14" s="391"/>
    </row>
    <row r="15" spans="1:9" ht="15" x14ac:dyDescent="0.2">
      <c r="A15" s="390">
        <v>7</v>
      </c>
      <c r="B15" s="390"/>
      <c r="C15" s="391"/>
      <c r="D15" s="391"/>
      <c r="E15" s="391"/>
      <c r="F15" s="391"/>
      <c r="G15" s="391"/>
      <c r="H15" s="391"/>
      <c r="I15" s="391"/>
    </row>
    <row r="16" spans="1:9" ht="15" x14ac:dyDescent="0.2">
      <c r="A16" s="390">
        <v>8</v>
      </c>
      <c r="B16" s="390"/>
      <c r="C16" s="391"/>
      <c r="D16" s="391"/>
      <c r="E16" s="391"/>
      <c r="F16" s="391"/>
      <c r="G16" s="391"/>
      <c r="H16" s="391"/>
      <c r="I16" s="391"/>
    </row>
    <row r="17" spans="1:9" ht="15" x14ac:dyDescent="0.2">
      <c r="A17" s="390">
        <v>9</v>
      </c>
      <c r="B17" s="390"/>
      <c r="C17" s="391"/>
      <c r="D17" s="391"/>
      <c r="E17" s="391"/>
      <c r="F17" s="391"/>
      <c r="G17" s="391"/>
      <c r="H17" s="391"/>
      <c r="I17" s="391"/>
    </row>
    <row r="18" spans="1:9" ht="15" x14ac:dyDescent="0.2">
      <c r="A18" s="390">
        <v>10</v>
      </c>
      <c r="B18" s="390"/>
      <c r="C18" s="391"/>
      <c r="D18" s="391"/>
      <c r="E18" s="391"/>
      <c r="F18" s="391"/>
      <c r="G18" s="391"/>
      <c r="H18" s="391"/>
      <c r="I18" s="391"/>
    </row>
    <row r="19" spans="1:9" ht="15" x14ac:dyDescent="0.2">
      <c r="A19" s="390">
        <v>11</v>
      </c>
      <c r="B19" s="390"/>
      <c r="C19" s="391"/>
      <c r="D19" s="391"/>
      <c r="E19" s="391"/>
      <c r="F19" s="391"/>
      <c r="G19" s="391"/>
      <c r="H19" s="391"/>
      <c r="I19" s="391"/>
    </row>
    <row r="20" spans="1:9" ht="15" x14ac:dyDescent="0.2">
      <c r="A20" s="390">
        <v>12</v>
      </c>
      <c r="B20" s="390"/>
      <c r="C20" s="391"/>
      <c r="D20" s="391"/>
      <c r="E20" s="391"/>
      <c r="F20" s="391"/>
      <c r="G20" s="391"/>
      <c r="H20" s="391"/>
      <c r="I20" s="391"/>
    </row>
    <row r="21" spans="1:9" ht="15" x14ac:dyDescent="0.2">
      <c r="A21" s="390">
        <v>13</v>
      </c>
      <c r="B21" s="390"/>
      <c r="C21" s="391"/>
      <c r="D21" s="391"/>
      <c r="E21" s="391"/>
      <c r="F21" s="391"/>
      <c r="G21" s="391"/>
      <c r="H21" s="391"/>
      <c r="I21" s="391"/>
    </row>
    <row r="22" spans="1:9" ht="15" x14ac:dyDescent="0.2">
      <c r="A22" s="390">
        <v>14</v>
      </c>
      <c r="B22" s="390"/>
      <c r="C22" s="391"/>
      <c r="D22" s="391"/>
      <c r="E22" s="391"/>
      <c r="F22" s="391"/>
      <c r="G22" s="391"/>
      <c r="H22" s="391"/>
      <c r="I22" s="391"/>
    </row>
    <row r="23" spans="1:9" ht="15" x14ac:dyDescent="0.2">
      <c r="A23" s="390">
        <v>15</v>
      </c>
      <c r="B23" s="390"/>
      <c r="C23" s="391"/>
      <c r="D23" s="391"/>
      <c r="E23" s="391"/>
      <c r="F23" s="391"/>
      <c r="G23" s="391"/>
      <c r="H23" s="391"/>
      <c r="I23" s="391"/>
    </row>
    <row r="24" spans="1:9" ht="15" x14ac:dyDescent="0.2">
      <c r="A24" s="390">
        <v>16</v>
      </c>
      <c r="B24" s="390"/>
      <c r="C24" s="391"/>
      <c r="D24" s="391"/>
      <c r="E24" s="391"/>
      <c r="F24" s="391"/>
      <c r="G24" s="391"/>
      <c r="H24" s="391"/>
      <c r="I24" s="391"/>
    </row>
    <row r="25" spans="1:9" ht="15" x14ac:dyDescent="0.2">
      <c r="A25" s="390">
        <v>17</v>
      </c>
      <c r="B25" s="390"/>
      <c r="C25" s="391"/>
      <c r="D25" s="391"/>
      <c r="E25" s="391"/>
      <c r="F25" s="391"/>
      <c r="G25" s="391"/>
      <c r="H25" s="391"/>
      <c r="I25" s="391"/>
    </row>
    <row r="26" spans="1:9" ht="15" x14ac:dyDescent="0.2">
      <c r="A26" s="390">
        <v>18</v>
      </c>
      <c r="B26" s="390"/>
      <c r="C26" s="391"/>
      <c r="D26" s="391"/>
      <c r="E26" s="391"/>
      <c r="F26" s="391"/>
      <c r="G26" s="391"/>
      <c r="H26" s="391"/>
      <c r="I26" s="391"/>
    </row>
    <row r="27" spans="1:9" ht="15" x14ac:dyDescent="0.2">
      <c r="A27" s="390" t="s">
        <v>272</v>
      </c>
      <c r="B27" s="390"/>
      <c r="C27" s="391"/>
      <c r="D27" s="391"/>
      <c r="E27" s="391"/>
      <c r="F27" s="391"/>
      <c r="G27" s="391"/>
      <c r="H27" s="391"/>
      <c r="I27" s="391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392"/>
      <c r="B30" s="392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21"/>
      <c r="B31" s="21"/>
      <c r="C31" s="393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9"/>
      <c r="E32" s="479"/>
      <c r="G32" s="196"/>
      <c r="H32" s="394"/>
    </row>
    <row r="33" spans="3:8" ht="15" x14ac:dyDescent="0.3">
      <c r="C33" s="21"/>
      <c r="D33" s="480" t="s">
        <v>262</v>
      </c>
      <c r="E33" s="480"/>
      <c r="G33" s="481" t="s">
        <v>489</v>
      </c>
      <c r="H33" s="481"/>
    </row>
    <row r="34" spans="3:8" ht="15" x14ac:dyDescent="0.3">
      <c r="C34" s="21"/>
      <c r="D34" s="21"/>
      <c r="E34" s="21"/>
      <c r="G34" s="482"/>
      <c r="H34" s="482"/>
    </row>
    <row r="35" spans="3:8" ht="15" x14ac:dyDescent="0.3">
      <c r="C35" s="21"/>
      <c r="D35" s="483" t="s">
        <v>139</v>
      </c>
      <c r="E35" s="483"/>
      <c r="G35" s="482"/>
      <c r="H35" s="48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86" customWidth="1"/>
    <col min="2" max="2" width="14.85546875" style="386" customWidth="1"/>
    <col min="3" max="3" width="21.140625" style="386" customWidth="1"/>
    <col min="4" max="5" width="12.7109375" style="386" customWidth="1"/>
    <col min="6" max="6" width="13.42578125" style="386" bestFit="1" customWidth="1"/>
    <col min="7" max="7" width="15.28515625" style="386" customWidth="1"/>
    <col min="8" max="8" width="23.85546875" style="386" customWidth="1"/>
    <col min="9" max="9" width="12.140625" style="386" bestFit="1" customWidth="1"/>
    <col min="10" max="10" width="19" style="386" customWidth="1"/>
    <col min="11" max="11" width="17.7109375" style="386" customWidth="1"/>
    <col min="12" max="16384" width="9.140625" style="386"/>
  </cols>
  <sheetData>
    <row r="1" spans="1:12" s="197" customFormat="1" ht="15" x14ac:dyDescent="0.2">
      <c r="A1" s="190" t="s">
        <v>299</v>
      </c>
      <c r="B1" s="190"/>
      <c r="C1" s="190"/>
      <c r="D1" s="191"/>
      <c r="E1" s="191"/>
      <c r="F1" s="191"/>
      <c r="G1" s="191"/>
      <c r="H1" s="191"/>
      <c r="I1" s="191"/>
      <c r="J1" s="191"/>
      <c r="K1" s="371" t="s">
        <v>109</v>
      </c>
    </row>
    <row r="2" spans="1:12" s="197" customFormat="1" ht="15" x14ac:dyDescent="0.3">
      <c r="A2" s="146" t="s">
        <v>140</v>
      </c>
      <c r="B2" s="146"/>
      <c r="C2" s="146"/>
      <c r="D2" s="191"/>
      <c r="E2" s="191"/>
      <c r="F2" s="191"/>
      <c r="G2" s="191"/>
      <c r="H2" s="191"/>
      <c r="I2" s="191"/>
      <c r="J2" s="191"/>
      <c r="K2" s="368" t="str">
        <f>'ფორმა N1'!L2</f>
        <v>2019  (წლიური)</v>
      </c>
    </row>
    <row r="3" spans="1:12" s="197" customFormat="1" ht="1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39"/>
      <c r="L3" s="386"/>
    </row>
    <row r="4" spans="1:12" s="197" customFormat="1" ht="15" x14ac:dyDescent="0.3">
      <c r="A4" s="112" t="s">
        <v>268</v>
      </c>
      <c r="B4" s="112"/>
      <c r="C4" s="112"/>
      <c r="D4" s="112"/>
      <c r="E4" s="112"/>
      <c r="F4" s="381"/>
      <c r="G4" s="192"/>
      <c r="H4" s="191"/>
      <c r="I4" s="191"/>
      <c r="J4" s="191"/>
      <c r="K4" s="191"/>
    </row>
    <row r="5" spans="1:12" ht="15" x14ac:dyDescent="0.3">
      <c r="A5" s="382" t="str">
        <f>'ფორმა N1'!A5</f>
        <v>საქართველოს ლეიბორისტული პარტია</v>
      </c>
      <c r="B5" s="382"/>
      <c r="C5" s="382"/>
      <c r="D5" s="383"/>
      <c r="E5" s="383"/>
      <c r="F5" s="383"/>
      <c r="G5" s="384"/>
      <c r="H5" s="385"/>
      <c r="I5" s="385"/>
      <c r="J5" s="385"/>
      <c r="K5" s="384"/>
    </row>
    <row r="6" spans="1:12" s="197" customFormat="1" ht="13.5" x14ac:dyDescent="0.2">
      <c r="A6" s="140"/>
      <c r="B6" s="140"/>
      <c r="C6" s="140"/>
      <c r="D6" s="387"/>
      <c r="E6" s="387"/>
      <c r="F6" s="387"/>
      <c r="G6" s="191"/>
      <c r="H6" s="191"/>
      <c r="I6" s="191"/>
      <c r="J6" s="191"/>
      <c r="K6" s="191"/>
    </row>
    <row r="7" spans="1:12" s="197" customFormat="1" ht="60" x14ac:dyDescent="0.2">
      <c r="A7" s="388" t="s">
        <v>64</v>
      </c>
      <c r="B7" s="388" t="s">
        <v>482</v>
      </c>
      <c r="C7" s="388" t="s">
        <v>242</v>
      </c>
      <c r="D7" s="389" t="s">
        <v>239</v>
      </c>
      <c r="E7" s="389" t="s">
        <v>240</v>
      </c>
      <c r="F7" s="389" t="s">
        <v>339</v>
      </c>
      <c r="G7" s="389" t="s">
        <v>241</v>
      </c>
      <c r="H7" s="389" t="s">
        <v>490</v>
      </c>
      <c r="I7" s="389" t="s">
        <v>238</v>
      </c>
      <c r="J7" s="389" t="s">
        <v>487</v>
      </c>
      <c r="K7" s="389" t="s">
        <v>488</v>
      </c>
    </row>
    <row r="8" spans="1:12" s="197" customFormat="1" ht="15" x14ac:dyDescent="0.2">
      <c r="A8" s="388">
        <v>1</v>
      </c>
      <c r="B8" s="388">
        <v>2</v>
      </c>
      <c r="C8" s="388">
        <v>3</v>
      </c>
      <c r="D8" s="389">
        <v>4</v>
      </c>
      <c r="E8" s="388">
        <v>5</v>
      </c>
      <c r="F8" s="389">
        <v>6</v>
      </c>
      <c r="G8" s="388">
        <v>7</v>
      </c>
      <c r="H8" s="389">
        <v>8</v>
      </c>
      <c r="I8" s="388">
        <v>9</v>
      </c>
      <c r="J8" s="388">
        <v>10</v>
      </c>
      <c r="K8" s="389">
        <v>11</v>
      </c>
    </row>
    <row r="9" spans="1:12" s="197" customFormat="1" ht="15" x14ac:dyDescent="0.2">
      <c r="A9" s="390">
        <v>1</v>
      </c>
      <c r="B9" s="390"/>
      <c r="C9" s="390"/>
      <c r="D9" s="391"/>
      <c r="E9" s="391"/>
      <c r="F9" s="391"/>
      <c r="G9" s="391"/>
      <c r="H9" s="391"/>
      <c r="I9" s="391"/>
      <c r="J9" s="391"/>
      <c r="K9" s="391"/>
    </row>
    <row r="10" spans="1:12" s="197" customFormat="1" ht="15" x14ac:dyDescent="0.2">
      <c r="A10" s="390">
        <v>2</v>
      </c>
      <c r="B10" s="390"/>
      <c r="C10" s="390"/>
      <c r="D10" s="391"/>
      <c r="E10" s="391"/>
      <c r="F10" s="391"/>
      <c r="G10" s="391"/>
      <c r="H10" s="391"/>
      <c r="I10" s="391"/>
      <c r="J10" s="391"/>
      <c r="K10" s="391"/>
    </row>
    <row r="11" spans="1:12" s="197" customFormat="1" ht="15" x14ac:dyDescent="0.2">
      <c r="A11" s="390">
        <v>3</v>
      </c>
      <c r="B11" s="390"/>
      <c r="C11" s="390"/>
      <c r="D11" s="391"/>
      <c r="E11" s="391"/>
      <c r="F11" s="391"/>
      <c r="G11" s="391"/>
      <c r="H11" s="391"/>
      <c r="I11" s="391"/>
      <c r="J11" s="391"/>
      <c r="K11" s="391"/>
    </row>
    <row r="12" spans="1:12" s="197" customFormat="1" ht="15" x14ac:dyDescent="0.2">
      <c r="A12" s="390">
        <v>4</v>
      </c>
      <c r="B12" s="390"/>
      <c r="C12" s="390"/>
      <c r="D12" s="391"/>
      <c r="E12" s="391"/>
      <c r="F12" s="391"/>
      <c r="G12" s="391"/>
      <c r="H12" s="391"/>
      <c r="I12" s="391"/>
      <c r="J12" s="391"/>
      <c r="K12" s="391"/>
    </row>
    <row r="13" spans="1:12" s="197" customFormat="1" ht="15" x14ac:dyDescent="0.2">
      <c r="A13" s="390">
        <v>5</v>
      </c>
      <c r="B13" s="390"/>
      <c r="C13" s="390"/>
      <c r="D13" s="391"/>
      <c r="E13" s="391"/>
      <c r="F13" s="391"/>
      <c r="G13" s="391"/>
      <c r="H13" s="391"/>
      <c r="I13" s="391"/>
      <c r="J13" s="391"/>
      <c r="K13" s="391"/>
    </row>
    <row r="14" spans="1:12" s="197" customFormat="1" ht="15" x14ac:dyDescent="0.2">
      <c r="A14" s="390">
        <v>6</v>
      </c>
      <c r="B14" s="390"/>
      <c r="C14" s="390"/>
      <c r="D14" s="391"/>
      <c r="E14" s="391"/>
      <c r="F14" s="391"/>
      <c r="G14" s="391"/>
      <c r="H14" s="391"/>
      <c r="I14" s="391"/>
      <c r="J14" s="391"/>
      <c r="K14" s="391"/>
    </row>
    <row r="15" spans="1:12" s="197" customFormat="1" ht="15" x14ac:dyDescent="0.2">
      <c r="A15" s="390">
        <v>7</v>
      </c>
      <c r="B15" s="390"/>
      <c r="C15" s="390"/>
      <c r="D15" s="391"/>
      <c r="E15" s="391"/>
      <c r="F15" s="391"/>
      <c r="G15" s="391"/>
      <c r="H15" s="391"/>
      <c r="I15" s="391"/>
      <c r="J15" s="391"/>
      <c r="K15" s="391"/>
    </row>
    <row r="16" spans="1:12" s="197" customFormat="1" ht="15" x14ac:dyDescent="0.2">
      <c r="A16" s="390">
        <v>8</v>
      </c>
      <c r="B16" s="390"/>
      <c r="C16" s="390"/>
      <c r="D16" s="391"/>
      <c r="E16" s="391"/>
      <c r="F16" s="391"/>
      <c r="G16" s="391"/>
      <c r="H16" s="391"/>
      <c r="I16" s="391"/>
      <c r="J16" s="391"/>
      <c r="K16" s="391"/>
    </row>
    <row r="17" spans="1:11" s="197" customFormat="1" ht="15" x14ac:dyDescent="0.2">
      <c r="A17" s="390">
        <v>9</v>
      </c>
      <c r="B17" s="390"/>
      <c r="C17" s="390"/>
      <c r="D17" s="391"/>
      <c r="E17" s="391"/>
      <c r="F17" s="391"/>
      <c r="G17" s="391"/>
      <c r="H17" s="391"/>
      <c r="I17" s="391"/>
      <c r="J17" s="391"/>
      <c r="K17" s="391"/>
    </row>
    <row r="18" spans="1:11" s="197" customFormat="1" ht="15" x14ac:dyDescent="0.2">
      <c r="A18" s="390">
        <v>10</v>
      </c>
      <c r="B18" s="390"/>
      <c r="C18" s="390"/>
      <c r="D18" s="391"/>
      <c r="E18" s="391"/>
      <c r="F18" s="391"/>
      <c r="G18" s="391"/>
      <c r="H18" s="391"/>
      <c r="I18" s="391"/>
      <c r="J18" s="391"/>
      <c r="K18" s="391"/>
    </row>
    <row r="19" spans="1:11" s="197" customFormat="1" ht="15" x14ac:dyDescent="0.2">
      <c r="A19" s="390">
        <v>11</v>
      </c>
      <c r="B19" s="390"/>
      <c r="C19" s="390"/>
      <c r="D19" s="391"/>
      <c r="E19" s="391"/>
      <c r="F19" s="391"/>
      <c r="G19" s="391"/>
      <c r="H19" s="391"/>
      <c r="I19" s="391"/>
      <c r="J19" s="391"/>
      <c r="K19" s="391"/>
    </row>
    <row r="20" spans="1:11" s="197" customFormat="1" ht="15" x14ac:dyDescent="0.2">
      <c r="A20" s="390">
        <v>12</v>
      </c>
      <c r="B20" s="390"/>
      <c r="C20" s="390"/>
      <c r="D20" s="391"/>
      <c r="E20" s="391"/>
      <c r="F20" s="391"/>
      <c r="G20" s="391"/>
      <c r="H20" s="391"/>
      <c r="I20" s="391"/>
      <c r="J20" s="391"/>
      <c r="K20" s="391"/>
    </row>
    <row r="21" spans="1:11" s="197" customFormat="1" ht="15" x14ac:dyDescent="0.2">
      <c r="A21" s="390">
        <v>13</v>
      </c>
      <c r="B21" s="390"/>
      <c r="C21" s="390"/>
      <c r="D21" s="391"/>
      <c r="E21" s="391"/>
      <c r="F21" s="391"/>
      <c r="G21" s="391"/>
      <c r="H21" s="391"/>
      <c r="I21" s="391"/>
      <c r="J21" s="391"/>
      <c r="K21" s="391"/>
    </row>
    <row r="22" spans="1:11" s="197" customFormat="1" ht="15" x14ac:dyDescent="0.2">
      <c r="A22" s="390">
        <v>14</v>
      </c>
      <c r="B22" s="390"/>
      <c r="C22" s="390"/>
      <c r="D22" s="391"/>
      <c r="E22" s="391"/>
      <c r="F22" s="391"/>
      <c r="G22" s="391"/>
      <c r="H22" s="391"/>
      <c r="I22" s="391"/>
      <c r="J22" s="391"/>
      <c r="K22" s="391"/>
    </row>
    <row r="23" spans="1:11" s="197" customFormat="1" ht="15" x14ac:dyDescent="0.2">
      <c r="A23" s="390">
        <v>15</v>
      </c>
      <c r="B23" s="390"/>
      <c r="C23" s="390"/>
      <c r="D23" s="391"/>
      <c r="E23" s="391"/>
      <c r="F23" s="391"/>
      <c r="G23" s="391"/>
      <c r="H23" s="391"/>
      <c r="I23" s="391"/>
      <c r="J23" s="391"/>
      <c r="K23" s="391"/>
    </row>
    <row r="24" spans="1:11" s="197" customFormat="1" ht="15" x14ac:dyDescent="0.2">
      <c r="A24" s="390">
        <v>16</v>
      </c>
      <c r="B24" s="390"/>
      <c r="C24" s="390"/>
      <c r="D24" s="391"/>
      <c r="E24" s="391"/>
      <c r="F24" s="391"/>
      <c r="G24" s="391"/>
      <c r="H24" s="391"/>
      <c r="I24" s="391"/>
      <c r="J24" s="391"/>
      <c r="K24" s="391"/>
    </row>
    <row r="25" spans="1:11" s="197" customFormat="1" ht="15" x14ac:dyDescent="0.2">
      <c r="A25" s="390">
        <v>17</v>
      </c>
      <c r="B25" s="390"/>
      <c r="C25" s="390"/>
      <c r="D25" s="391"/>
      <c r="E25" s="391"/>
      <c r="F25" s="391"/>
      <c r="G25" s="391"/>
      <c r="H25" s="391"/>
      <c r="I25" s="391"/>
      <c r="J25" s="391"/>
      <c r="K25" s="391"/>
    </row>
    <row r="26" spans="1:11" s="197" customFormat="1" ht="15" x14ac:dyDescent="0.2">
      <c r="A26" s="390">
        <v>18</v>
      </c>
      <c r="B26" s="390"/>
      <c r="C26" s="390"/>
      <c r="D26" s="391"/>
      <c r="E26" s="391"/>
      <c r="F26" s="391"/>
      <c r="G26" s="391"/>
      <c r="H26" s="391"/>
      <c r="I26" s="391"/>
      <c r="J26" s="391"/>
      <c r="K26" s="391"/>
    </row>
    <row r="27" spans="1:11" s="197" customFormat="1" ht="15" x14ac:dyDescent="0.2">
      <c r="A27" s="390" t="s">
        <v>272</v>
      </c>
      <c r="B27" s="390"/>
      <c r="C27" s="390"/>
      <c r="D27" s="391"/>
      <c r="E27" s="391"/>
      <c r="F27" s="391"/>
      <c r="G27" s="391"/>
      <c r="H27" s="391"/>
      <c r="I27" s="391"/>
      <c r="J27" s="391"/>
      <c r="K27" s="391"/>
    </row>
    <row r="28" spans="1:11" x14ac:dyDescent="0.2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</row>
    <row r="29" spans="1:11" x14ac:dyDescent="0.2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</row>
    <row r="30" spans="1:11" x14ac:dyDescent="0.2">
      <c r="A30" s="396"/>
      <c r="B30" s="396"/>
      <c r="C30" s="396"/>
      <c r="D30" s="395"/>
      <c r="E30" s="395"/>
      <c r="F30" s="395"/>
      <c r="G30" s="395"/>
      <c r="H30" s="395"/>
      <c r="I30" s="395"/>
      <c r="J30" s="395"/>
      <c r="K30" s="395"/>
    </row>
    <row r="31" spans="1:11" ht="15" x14ac:dyDescent="0.3">
      <c r="A31" s="397"/>
      <c r="B31" s="397"/>
      <c r="C31" s="397"/>
      <c r="D31" s="398" t="s">
        <v>107</v>
      </c>
      <c r="E31" s="397"/>
      <c r="F31" s="397"/>
      <c r="G31" s="399"/>
      <c r="H31" s="397"/>
      <c r="I31" s="397"/>
      <c r="J31" s="397"/>
      <c r="K31" s="397"/>
    </row>
    <row r="32" spans="1:11" ht="15" x14ac:dyDescent="0.3">
      <c r="A32" s="397"/>
      <c r="B32" s="397"/>
      <c r="C32" s="397"/>
      <c r="D32" s="397"/>
      <c r="E32" s="400"/>
      <c r="F32" s="397"/>
      <c r="H32" s="400"/>
      <c r="I32" s="400"/>
      <c r="J32" s="401"/>
    </row>
    <row r="33" spans="4:9" ht="15" x14ac:dyDescent="0.3">
      <c r="D33" s="397"/>
      <c r="E33" s="402" t="s">
        <v>262</v>
      </c>
      <c r="F33" s="397"/>
      <c r="H33" s="403" t="s">
        <v>267</v>
      </c>
      <c r="I33" s="403"/>
    </row>
    <row r="34" spans="4:9" ht="15" x14ac:dyDescent="0.3">
      <c r="D34" s="397"/>
      <c r="E34" s="404" t="s">
        <v>139</v>
      </c>
      <c r="F34" s="397"/>
      <c r="H34" s="397" t="s">
        <v>263</v>
      </c>
      <c r="I34" s="397"/>
    </row>
    <row r="35" spans="4:9" ht="15" x14ac:dyDescent="0.3">
      <c r="D35" s="397"/>
      <c r="E35" s="40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K19" sqref="K19"/>
    </sheetView>
  </sheetViews>
  <sheetFormatPr defaultRowHeight="12.75" x14ac:dyDescent="0.2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 x14ac:dyDescent="0.2">
      <c r="A1" s="135" t="s">
        <v>424</v>
      </c>
      <c r="B1" s="136"/>
      <c r="C1" s="136"/>
      <c r="D1" s="136"/>
      <c r="E1" s="136"/>
      <c r="F1" s="136"/>
      <c r="G1" s="136"/>
      <c r="H1" s="142"/>
      <c r="I1" s="76" t="s">
        <v>109</v>
      </c>
    </row>
    <row r="2" spans="1:13" customFormat="1" ht="15" x14ac:dyDescent="0.3">
      <c r="A2" s="103" t="s">
        <v>140</v>
      </c>
      <c r="B2" s="136"/>
      <c r="C2" s="136"/>
      <c r="D2" s="136"/>
      <c r="E2" s="136"/>
      <c r="F2" s="136"/>
      <c r="G2" s="136"/>
      <c r="H2" s="142"/>
      <c r="I2" s="204" t="str">
        <f>'ფორმა N1'!L2</f>
        <v>2019  (წლიური)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2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206" t="str">
        <f>'ფორმა N1'!A5</f>
        <v>საქართველოს ლეიბორისტული პარტია</v>
      </c>
      <c r="B5" s="78"/>
      <c r="C5" s="78"/>
      <c r="D5" s="208"/>
      <c r="E5" s="208"/>
      <c r="F5" s="208"/>
      <c r="G5" s="208"/>
      <c r="H5" s="208"/>
      <c r="I5" s="207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365</v>
      </c>
      <c r="C7" s="134" t="s">
        <v>366</v>
      </c>
      <c r="D7" s="134" t="s">
        <v>371</v>
      </c>
      <c r="E7" s="134" t="s">
        <v>372</v>
      </c>
      <c r="F7" s="134" t="s">
        <v>367</v>
      </c>
      <c r="G7" s="134" t="s">
        <v>368</v>
      </c>
      <c r="H7" s="134" t="s">
        <v>379</v>
      </c>
      <c r="I7" s="134" t="s">
        <v>369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5" t="s">
        <v>612</v>
      </c>
      <c r="C9" s="25"/>
      <c r="D9" s="25" t="s">
        <v>613</v>
      </c>
      <c r="E9" s="85">
        <v>1010011415</v>
      </c>
      <c r="F9" s="203" t="s">
        <v>531</v>
      </c>
      <c r="G9" s="203" t="s">
        <v>532</v>
      </c>
      <c r="H9" s="203"/>
      <c r="I9" s="25"/>
    </row>
    <row r="10" spans="1:13" customFormat="1" ht="15" x14ac:dyDescent="0.2">
      <c r="A10" s="65">
        <v>2</v>
      </c>
      <c r="B10" s="25"/>
      <c r="C10" s="25"/>
      <c r="D10" s="25"/>
      <c r="E10" s="25"/>
      <c r="F10" s="203"/>
      <c r="G10" s="203"/>
      <c r="H10" s="203"/>
      <c r="I10" s="25"/>
    </row>
    <row r="11" spans="1:13" customFormat="1" ht="15" x14ac:dyDescent="0.2">
      <c r="A11" s="65">
        <v>3</v>
      </c>
      <c r="B11" s="25"/>
      <c r="C11" s="25"/>
      <c r="D11" s="25"/>
      <c r="E11" s="25"/>
      <c r="F11" s="203"/>
      <c r="G11" s="203"/>
      <c r="H11" s="203"/>
      <c r="I11" s="25"/>
    </row>
    <row r="12" spans="1:13" customFormat="1" ht="15" x14ac:dyDescent="0.2">
      <c r="A12" s="65">
        <v>4</v>
      </c>
      <c r="B12" s="25"/>
      <c r="C12" s="25"/>
      <c r="D12" s="25"/>
      <c r="E12" s="25"/>
      <c r="F12" s="203"/>
      <c r="G12" s="203"/>
      <c r="H12" s="203"/>
      <c r="I12" s="25"/>
    </row>
    <row r="13" spans="1:13" customFormat="1" ht="15" x14ac:dyDescent="0.2">
      <c r="A13" s="65">
        <v>5</v>
      </c>
      <c r="B13" s="25"/>
      <c r="C13" s="25"/>
      <c r="D13" s="25"/>
      <c r="E13" s="25"/>
      <c r="F13" s="203"/>
      <c r="G13" s="203"/>
      <c r="H13" s="203"/>
      <c r="I13" s="25"/>
    </row>
    <row r="14" spans="1:13" customFormat="1" ht="15" x14ac:dyDescent="0.2">
      <c r="A14" s="65">
        <v>6</v>
      </c>
      <c r="B14" s="25"/>
      <c r="C14" s="25"/>
      <c r="D14" s="25"/>
      <c r="E14" s="25"/>
      <c r="F14" s="203"/>
      <c r="G14" s="203"/>
      <c r="H14" s="203"/>
      <c r="I14" s="25"/>
    </row>
    <row r="15" spans="1:13" customFormat="1" ht="15" x14ac:dyDescent="0.2">
      <c r="A15" s="65">
        <v>7</v>
      </c>
      <c r="B15" s="25"/>
      <c r="C15" s="25"/>
      <c r="D15" s="25"/>
      <c r="E15" s="25"/>
      <c r="F15" s="203"/>
      <c r="G15" s="203"/>
      <c r="H15" s="203"/>
      <c r="I15" s="25"/>
    </row>
    <row r="16" spans="1:13" customFormat="1" ht="15" x14ac:dyDescent="0.2">
      <c r="A16" s="65">
        <v>8</v>
      </c>
      <c r="B16" s="25"/>
      <c r="C16" s="25"/>
      <c r="D16" s="25"/>
      <c r="E16" s="25"/>
      <c r="F16" s="203"/>
      <c r="G16" s="203"/>
      <c r="H16" s="203"/>
      <c r="I16" s="25"/>
    </row>
    <row r="17" spans="1:9" customFormat="1" ht="15" x14ac:dyDescent="0.2">
      <c r="A17" s="65">
        <v>9</v>
      </c>
      <c r="B17" s="25"/>
      <c r="C17" s="25"/>
      <c r="D17" s="25"/>
      <c r="E17" s="25"/>
      <c r="F17" s="203"/>
      <c r="G17" s="203"/>
      <c r="H17" s="203"/>
      <c r="I17" s="25"/>
    </row>
    <row r="18" spans="1:9" customFormat="1" ht="15" x14ac:dyDescent="0.2">
      <c r="A18" s="65">
        <v>10</v>
      </c>
      <c r="B18" s="25"/>
      <c r="C18" s="25"/>
      <c r="D18" s="25"/>
      <c r="E18" s="25"/>
      <c r="F18" s="203"/>
      <c r="G18" s="203"/>
      <c r="H18" s="203"/>
      <c r="I18" s="25"/>
    </row>
    <row r="19" spans="1:9" customFormat="1" ht="15" x14ac:dyDescent="0.2">
      <c r="A19" s="65">
        <v>11</v>
      </c>
      <c r="B19" s="25"/>
      <c r="C19" s="25"/>
      <c r="D19" s="25"/>
      <c r="E19" s="25"/>
      <c r="F19" s="203"/>
      <c r="G19" s="203"/>
      <c r="H19" s="203"/>
      <c r="I19" s="25"/>
    </row>
    <row r="20" spans="1:9" customFormat="1" ht="15" x14ac:dyDescent="0.2">
      <c r="A20" s="65">
        <v>12</v>
      </c>
      <c r="B20" s="25"/>
      <c r="C20" s="25"/>
      <c r="D20" s="25"/>
      <c r="E20" s="25"/>
      <c r="F20" s="203"/>
      <c r="G20" s="203"/>
      <c r="H20" s="203"/>
      <c r="I20" s="25"/>
    </row>
    <row r="21" spans="1:9" customFormat="1" ht="15" x14ac:dyDescent="0.2">
      <c r="A21" s="65">
        <v>13</v>
      </c>
      <c r="B21" s="25"/>
      <c r="C21" s="25"/>
      <c r="D21" s="25"/>
      <c r="E21" s="25"/>
      <c r="F21" s="203"/>
      <c r="G21" s="203"/>
      <c r="H21" s="203"/>
      <c r="I21" s="25"/>
    </row>
    <row r="22" spans="1:9" customFormat="1" ht="15" x14ac:dyDescent="0.2">
      <c r="A22" s="65">
        <v>14</v>
      </c>
      <c r="B22" s="25"/>
      <c r="C22" s="25"/>
      <c r="D22" s="25"/>
      <c r="E22" s="25"/>
      <c r="F22" s="203"/>
      <c r="G22" s="203"/>
      <c r="H22" s="203"/>
      <c r="I22" s="25"/>
    </row>
    <row r="23" spans="1:9" customFormat="1" ht="15" x14ac:dyDescent="0.2">
      <c r="A23" s="65">
        <v>15</v>
      </c>
      <c r="B23" s="25"/>
      <c r="C23" s="25"/>
      <c r="D23" s="25"/>
      <c r="E23" s="25"/>
      <c r="F23" s="203"/>
      <c r="G23" s="203"/>
      <c r="H23" s="203"/>
      <c r="I23" s="25"/>
    </row>
    <row r="24" spans="1:9" customFormat="1" ht="15" x14ac:dyDescent="0.2">
      <c r="A24" s="65">
        <v>16</v>
      </c>
      <c r="B24" s="25"/>
      <c r="C24" s="25"/>
      <c r="D24" s="25"/>
      <c r="E24" s="25"/>
      <c r="F24" s="203"/>
      <c r="G24" s="203"/>
      <c r="H24" s="203"/>
      <c r="I24" s="25"/>
    </row>
    <row r="25" spans="1:9" customFormat="1" ht="15" x14ac:dyDescent="0.2">
      <c r="A25" s="65">
        <v>17</v>
      </c>
      <c r="B25" s="25"/>
      <c r="C25" s="25"/>
      <c r="D25" s="25"/>
      <c r="E25" s="25"/>
      <c r="F25" s="203"/>
      <c r="G25" s="203"/>
      <c r="H25" s="203"/>
      <c r="I25" s="25"/>
    </row>
    <row r="26" spans="1:9" customFormat="1" ht="15" x14ac:dyDescent="0.2">
      <c r="A26" s="65">
        <v>18</v>
      </c>
      <c r="B26" s="25"/>
      <c r="C26" s="25"/>
      <c r="D26" s="25"/>
      <c r="E26" s="25"/>
      <c r="F26" s="203"/>
      <c r="G26" s="203"/>
      <c r="H26" s="203"/>
      <c r="I26" s="25"/>
    </row>
    <row r="27" spans="1:9" customFormat="1" ht="15" x14ac:dyDescent="0.2">
      <c r="A27" s="65" t="s">
        <v>272</v>
      </c>
      <c r="B27" s="25"/>
      <c r="C27" s="25"/>
      <c r="D27" s="25"/>
      <c r="E27" s="25"/>
      <c r="F27" s="203"/>
      <c r="G27" s="203"/>
      <c r="H27" s="203"/>
      <c r="I27" s="25"/>
    </row>
    <row r="28" spans="1:9" ht="15" x14ac:dyDescent="0.2">
      <c r="A28" s="210"/>
      <c r="B28" s="210"/>
      <c r="C28" s="210"/>
      <c r="D28" s="210"/>
      <c r="E28" s="25"/>
      <c r="F28" s="210"/>
      <c r="G28" s="210"/>
      <c r="H28" s="210"/>
      <c r="I28" s="210"/>
    </row>
    <row r="29" spans="1:9" x14ac:dyDescent="0.2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 x14ac:dyDescent="0.2">
      <c r="A30" s="211"/>
      <c r="B30" s="210"/>
      <c r="C30" s="210"/>
      <c r="D30" s="210"/>
      <c r="E30" s="210"/>
      <c r="F30" s="210"/>
      <c r="G30" s="210"/>
      <c r="H30" s="210"/>
      <c r="I30" s="210"/>
    </row>
    <row r="31" spans="1:9" ht="15" x14ac:dyDescent="0.3">
      <c r="A31" s="181"/>
      <c r="B31" s="183" t="s">
        <v>107</v>
      </c>
      <c r="C31" s="181"/>
      <c r="D31" s="181"/>
      <c r="E31" s="210"/>
      <c r="F31" s="181"/>
      <c r="G31" s="181"/>
      <c r="H31" s="181"/>
      <c r="I31" s="181"/>
    </row>
    <row r="32" spans="1:9" ht="15" x14ac:dyDescent="0.3">
      <c r="A32" s="181"/>
      <c r="B32" s="181"/>
      <c r="C32" s="185"/>
      <c r="D32" s="181"/>
      <c r="E32" s="184"/>
      <c r="F32" s="185"/>
      <c r="G32" s="216"/>
    </row>
    <row r="33" spans="2:6" ht="15" x14ac:dyDescent="0.3">
      <c r="B33" s="181"/>
      <c r="C33" s="187" t="s">
        <v>262</v>
      </c>
      <c r="D33" s="181"/>
      <c r="F33" s="188" t="s">
        <v>267</v>
      </c>
    </row>
    <row r="34" spans="2:6" ht="15" x14ac:dyDescent="0.3">
      <c r="B34" s="181"/>
      <c r="C34" s="189" t="s">
        <v>139</v>
      </c>
      <c r="D34" s="181"/>
      <c r="F34" s="181" t="s">
        <v>263</v>
      </c>
    </row>
    <row r="35" spans="2:6" ht="15" x14ac:dyDescent="0.3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D3" sqref="D3"/>
    </sheetView>
  </sheetViews>
  <sheetFormatPr defaultRowHeight="15" x14ac:dyDescent="0.3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 x14ac:dyDescent="0.3">
      <c r="A1" s="72" t="s">
        <v>384</v>
      </c>
      <c r="B1" s="74"/>
      <c r="C1" s="74"/>
      <c r="D1" s="74"/>
      <c r="E1" s="74"/>
      <c r="F1" s="74"/>
      <c r="G1" s="74"/>
      <c r="H1" s="74"/>
      <c r="I1" s="160" t="s">
        <v>197</v>
      </c>
      <c r="J1" s="161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162" t="str">
        <f>'ფორმა N1'!L2</f>
        <v>2019  (წლიური)</v>
      </c>
      <c r="J2" s="161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61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6" t="str">
        <f>'ფორმა N1'!A5</f>
        <v>საქართველოს ლეიბორისტული პარტია</v>
      </c>
      <c r="B5" s="206"/>
      <c r="C5" s="206"/>
      <c r="D5" s="206"/>
      <c r="E5" s="206"/>
      <c r="F5" s="206"/>
      <c r="G5" s="206"/>
      <c r="H5" s="206"/>
      <c r="I5" s="206"/>
      <c r="J5" s="188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63" t="s">
        <v>64</v>
      </c>
      <c r="B8" s="362" t="s">
        <v>362</v>
      </c>
      <c r="C8" s="363"/>
      <c r="D8" s="363" t="s">
        <v>403</v>
      </c>
      <c r="E8" s="363" t="s">
        <v>363</v>
      </c>
      <c r="F8" s="363" t="s">
        <v>376</v>
      </c>
      <c r="G8" s="363" t="s">
        <v>377</v>
      </c>
      <c r="H8" s="363" t="s">
        <v>407</v>
      </c>
      <c r="I8" s="164" t="s">
        <v>378</v>
      </c>
      <c r="J8" s="103"/>
    </row>
    <row r="9" spans="1:10" x14ac:dyDescent="0.3">
      <c r="A9" s="166">
        <v>1</v>
      </c>
      <c r="B9" s="194"/>
      <c r="C9" s="171" t="s">
        <v>604</v>
      </c>
      <c r="D9" s="171"/>
      <c r="E9" s="170"/>
      <c r="F9" s="170"/>
      <c r="G9" s="170">
        <v>5190</v>
      </c>
      <c r="H9" s="170">
        <v>5190</v>
      </c>
      <c r="I9" s="166">
        <v>0</v>
      </c>
      <c r="J9" s="103"/>
    </row>
    <row r="10" spans="1:10" x14ac:dyDescent="0.3">
      <c r="A10" s="166">
        <v>2</v>
      </c>
      <c r="B10" s="194"/>
      <c r="C10" s="171" t="s">
        <v>605</v>
      </c>
      <c r="D10" s="171">
        <v>1006015070</v>
      </c>
      <c r="E10" s="170"/>
      <c r="F10" s="170"/>
      <c r="G10" s="170">
        <v>1312.5</v>
      </c>
      <c r="H10" s="170">
        <v>1312.5</v>
      </c>
      <c r="I10" s="166">
        <v>0</v>
      </c>
      <c r="J10" s="103"/>
    </row>
    <row r="11" spans="1:10" x14ac:dyDescent="0.3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3"/>
    </row>
    <row r="12" spans="1:10" x14ac:dyDescent="0.3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3"/>
    </row>
    <row r="13" spans="1:10" x14ac:dyDescent="0.3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3"/>
    </row>
    <row r="14" spans="1:10" x14ac:dyDescent="0.3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3"/>
    </row>
    <row r="15" spans="1:10" x14ac:dyDescent="0.3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3"/>
    </row>
    <row r="16" spans="1:10" x14ac:dyDescent="0.3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3"/>
    </row>
    <row r="17" spans="1:10" x14ac:dyDescent="0.3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3"/>
    </row>
    <row r="18" spans="1:10" x14ac:dyDescent="0.3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3"/>
    </row>
    <row r="19" spans="1:10" x14ac:dyDescent="0.3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3"/>
    </row>
    <row r="20" spans="1:10" x14ac:dyDescent="0.3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3"/>
    </row>
    <row r="21" spans="1:10" x14ac:dyDescent="0.3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3"/>
    </row>
    <row r="22" spans="1:10" x14ac:dyDescent="0.3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3"/>
    </row>
    <row r="23" spans="1:10" x14ac:dyDescent="0.3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3"/>
    </row>
    <row r="24" spans="1:10" x14ac:dyDescent="0.3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3"/>
    </row>
    <row r="25" spans="1:10" x14ac:dyDescent="0.3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3"/>
    </row>
    <row r="26" spans="1:10" x14ac:dyDescent="0.3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3"/>
    </row>
    <row r="27" spans="1:10" x14ac:dyDescent="0.3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3"/>
    </row>
    <row r="28" spans="1:10" x14ac:dyDescent="0.3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3"/>
    </row>
    <row r="29" spans="1:10" x14ac:dyDescent="0.3">
      <c r="A29" s="166">
        <v>21</v>
      </c>
      <c r="B29" s="194"/>
      <c r="C29" s="174"/>
      <c r="D29" s="174"/>
      <c r="E29" s="173"/>
      <c r="F29" s="173"/>
      <c r="G29" s="173"/>
      <c r="H29" s="247"/>
      <c r="I29" s="170"/>
      <c r="J29" s="103"/>
    </row>
    <row r="30" spans="1:10" x14ac:dyDescent="0.3">
      <c r="A30" s="166">
        <v>22</v>
      </c>
      <c r="B30" s="194"/>
      <c r="C30" s="174"/>
      <c r="D30" s="174"/>
      <c r="E30" s="173"/>
      <c r="F30" s="173"/>
      <c r="G30" s="173"/>
      <c r="H30" s="247"/>
      <c r="I30" s="170"/>
      <c r="J30" s="103"/>
    </row>
    <row r="31" spans="1:10" x14ac:dyDescent="0.3">
      <c r="A31" s="166">
        <v>23</v>
      </c>
      <c r="B31" s="194"/>
      <c r="C31" s="174"/>
      <c r="D31" s="174"/>
      <c r="E31" s="173"/>
      <c r="F31" s="173"/>
      <c r="G31" s="173"/>
      <c r="H31" s="247"/>
      <c r="I31" s="170"/>
      <c r="J31" s="103"/>
    </row>
    <row r="32" spans="1:10" x14ac:dyDescent="0.3">
      <c r="A32" s="166">
        <v>24</v>
      </c>
      <c r="B32" s="194"/>
      <c r="C32" s="174"/>
      <c r="D32" s="174"/>
      <c r="E32" s="173"/>
      <c r="F32" s="173"/>
      <c r="G32" s="173"/>
      <c r="H32" s="247"/>
      <c r="I32" s="170"/>
      <c r="J32" s="103"/>
    </row>
    <row r="33" spans="1:12" x14ac:dyDescent="0.3">
      <c r="A33" s="166">
        <v>25</v>
      </c>
      <c r="B33" s="194"/>
      <c r="C33" s="174"/>
      <c r="D33" s="174"/>
      <c r="E33" s="173"/>
      <c r="F33" s="173"/>
      <c r="G33" s="173"/>
      <c r="H33" s="247"/>
      <c r="I33" s="170"/>
      <c r="J33" s="103"/>
    </row>
    <row r="34" spans="1:12" x14ac:dyDescent="0.3">
      <c r="A34" s="166">
        <v>26</v>
      </c>
      <c r="B34" s="194"/>
      <c r="C34" s="174"/>
      <c r="D34" s="174"/>
      <c r="E34" s="173"/>
      <c r="F34" s="173"/>
      <c r="G34" s="173"/>
      <c r="H34" s="247"/>
      <c r="I34" s="170"/>
      <c r="J34" s="103"/>
    </row>
    <row r="35" spans="1:12" x14ac:dyDescent="0.3">
      <c r="A35" s="166">
        <v>27</v>
      </c>
      <c r="B35" s="194"/>
      <c r="C35" s="174"/>
      <c r="D35" s="174"/>
      <c r="E35" s="173"/>
      <c r="F35" s="173"/>
      <c r="G35" s="173"/>
      <c r="H35" s="247"/>
      <c r="I35" s="170"/>
      <c r="J35" s="103"/>
    </row>
    <row r="36" spans="1:12" x14ac:dyDescent="0.3">
      <c r="A36" s="166">
        <v>28</v>
      </c>
      <c r="B36" s="194"/>
      <c r="C36" s="174"/>
      <c r="D36" s="174"/>
      <c r="E36" s="173"/>
      <c r="F36" s="173"/>
      <c r="G36" s="173"/>
      <c r="H36" s="247"/>
      <c r="I36" s="170"/>
      <c r="J36" s="103"/>
    </row>
    <row r="37" spans="1:12" x14ac:dyDescent="0.3">
      <c r="A37" s="166">
        <v>29</v>
      </c>
      <c r="B37" s="194"/>
      <c r="C37" s="174"/>
      <c r="D37" s="174"/>
      <c r="E37" s="173"/>
      <c r="F37" s="173"/>
      <c r="G37" s="173"/>
      <c r="H37" s="247"/>
      <c r="I37" s="170"/>
      <c r="J37" s="103"/>
    </row>
    <row r="38" spans="1:12" x14ac:dyDescent="0.3">
      <c r="A38" s="166" t="s">
        <v>272</v>
      </c>
      <c r="B38" s="194"/>
      <c r="C38" s="174"/>
      <c r="D38" s="174"/>
      <c r="E38" s="173"/>
      <c r="F38" s="173"/>
      <c r="G38" s="248">
        <v>6502</v>
      </c>
      <c r="H38" s="257">
        <v>6502</v>
      </c>
      <c r="I38" s="439">
        <v>0</v>
      </c>
      <c r="J38" s="103"/>
    </row>
    <row r="40" spans="1:12" x14ac:dyDescent="0.3">
      <c r="A40" s="181" t="s">
        <v>425</v>
      </c>
    </row>
    <row r="42" spans="1:12" x14ac:dyDescent="0.3">
      <c r="B42" s="183" t="s">
        <v>107</v>
      </c>
      <c r="F42" s="184"/>
    </row>
    <row r="43" spans="1:12" x14ac:dyDescent="0.3">
      <c r="F43" s="182"/>
      <c r="I43" s="182"/>
      <c r="J43" s="182"/>
      <c r="K43" s="182"/>
      <c r="L43" s="182"/>
    </row>
    <row r="44" spans="1:12" x14ac:dyDescent="0.3">
      <c r="C44" s="185"/>
      <c r="F44" s="185"/>
      <c r="G44" s="185"/>
      <c r="H44" s="188"/>
      <c r="I44" s="186"/>
      <c r="J44" s="182"/>
      <c r="K44" s="182"/>
      <c r="L44" s="182"/>
    </row>
    <row r="45" spans="1:12" x14ac:dyDescent="0.3">
      <c r="A45" s="182"/>
      <c r="C45" s="187" t="s">
        <v>262</v>
      </c>
      <c r="F45" s="188" t="s">
        <v>267</v>
      </c>
      <c r="G45" s="187"/>
      <c r="H45" s="187"/>
      <c r="I45" s="186"/>
      <c r="J45" s="182"/>
      <c r="K45" s="182"/>
      <c r="L45" s="182"/>
    </row>
    <row r="46" spans="1:12" x14ac:dyDescent="0.3">
      <c r="A46" s="182"/>
      <c r="C46" s="189" t="s">
        <v>139</v>
      </c>
      <c r="F46" s="181" t="s">
        <v>263</v>
      </c>
      <c r="I46" s="182"/>
      <c r="J46" s="182"/>
      <c r="K46" s="182"/>
      <c r="L46" s="182"/>
    </row>
    <row r="47" spans="1:12" s="182" customFormat="1" x14ac:dyDescent="0.3">
      <c r="B47" s="181"/>
      <c r="C47" s="189"/>
      <c r="G47" s="189"/>
      <c r="H47" s="189"/>
    </row>
    <row r="48" spans="1:12" s="182" customFormat="1" ht="12.75" x14ac:dyDescent="0.2"/>
    <row r="49" s="182" customFormat="1" ht="12.75" x14ac:dyDescent="0.2"/>
    <row r="50" s="182" customFormat="1" ht="12.75" x14ac:dyDescent="0.2"/>
    <row r="51" s="18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26" sqref="I26"/>
    </sheetView>
  </sheetViews>
  <sheetFormatPr defaultRowHeight="12.75" x14ac:dyDescent="0.2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 x14ac:dyDescent="0.3">
      <c r="A1" s="485" t="s">
        <v>492</v>
      </c>
      <c r="B1" s="485"/>
      <c r="C1" s="371" t="s">
        <v>109</v>
      </c>
    </row>
    <row r="2" spans="1:3" s="6" customFormat="1" ht="15" x14ac:dyDescent="0.3">
      <c r="A2" s="485"/>
      <c r="B2" s="485"/>
      <c r="C2" s="368" t="str">
        <f>'ფორმა N1'!L2</f>
        <v>2019  (წლიური)</v>
      </c>
    </row>
    <row r="3" spans="1:3" s="6" customFormat="1" ht="15" x14ac:dyDescent="0.3">
      <c r="A3" s="405" t="s">
        <v>140</v>
      </c>
      <c r="B3" s="369"/>
      <c r="C3" s="370"/>
    </row>
    <row r="4" spans="1:3" s="6" customFormat="1" ht="15" x14ac:dyDescent="0.3">
      <c r="A4" s="112"/>
      <c r="B4" s="369"/>
      <c r="C4" s="370"/>
    </row>
    <row r="5" spans="1:3" s="21" customFormat="1" ht="15" x14ac:dyDescent="0.3">
      <c r="A5" s="486" t="s">
        <v>268</v>
      </c>
      <c r="B5" s="486"/>
      <c r="C5" s="112"/>
    </row>
    <row r="6" spans="1:3" s="21" customFormat="1" ht="15" x14ac:dyDescent="0.3">
      <c r="A6" s="487" t="str">
        <f>'ფორმა N1'!A5</f>
        <v>საქართველოს ლეიბორისტული პარტია</v>
      </c>
      <c r="B6" s="487"/>
      <c r="C6" s="112"/>
    </row>
    <row r="7" spans="1:3" x14ac:dyDescent="0.2">
      <c r="A7" s="406"/>
      <c r="B7" s="406"/>
      <c r="C7" s="406"/>
    </row>
    <row r="8" spans="1:3" x14ac:dyDescent="0.2">
      <c r="A8" s="406"/>
      <c r="B8" s="406"/>
      <c r="C8" s="406"/>
    </row>
    <row r="9" spans="1:3" ht="30" customHeight="1" x14ac:dyDescent="0.2">
      <c r="A9" s="407" t="s">
        <v>64</v>
      </c>
      <c r="B9" s="407" t="s">
        <v>11</v>
      </c>
      <c r="C9" s="408" t="s">
        <v>9</v>
      </c>
    </row>
    <row r="10" spans="1:3" ht="15" x14ac:dyDescent="0.3">
      <c r="A10" s="409">
        <v>1</v>
      </c>
      <c r="B10" s="410" t="s">
        <v>57</v>
      </c>
      <c r="C10" s="425">
        <f>'ფორმა N4'!D11+'ფორმა N5'!D9+'ფორმა N6'!D10</f>
        <v>643113</v>
      </c>
    </row>
    <row r="11" spans="1:3" ht="15" x14ac:dyDescent="0.3">
      <c r="A11" s="412">
        <v>1.1000000000000001</v>
      </c>
      <c r="B11" s="410" t="s">
        <v>493</v>
      </c>
      <c r="C11" s="426">
        <f>'ფორმა N4'!D39+'ფორმა N5'!D37</f>
        <v>1950</v>
      </c>
    </row>
    <row r="12" spans="1:3" ht="15" x14ac:dyDescent="0.3">
      <c r="A12" s="413" t="s">
        <v>30</v>
      </c>
      <c r="B12" s="410" t="s">
        <v>494</v>
      </c>
      <c r="C12" s="426">
        <f>'ფორმა N4'!D40+'ფორმა N5'!D38</f>
        <v>0</v>
      </c>
    </row>
    <row r="13" spans="1:3" ht="15" x14ac:dyDescent="0.3">
      <c r="A13" s="412">
        <v>1.2</v>
      </c>
      <c r="B13" s="410" t="s">
        <v>58</v>
      </c>
      <c r="C13" s="426">
        <f>'ფორმა N4'!D12+'ფორმა N5'!D10</f>
        <v>435186</v>
      </c>
    </row>
    <row r="14" spans="1:3" ht="15" x14ac:dyDescent="0.3">
      <c r="A14" s="412">
        <v>1.3</v>
      </c>
      <c r="B14" s="410" t="s">
        <v>495</v>
      </c>
      <c r="C14" s="426">
        <f>'ფორმა N4'!D17+'ფორმა N5'!D15+'ფორმა N6'!D17</f>
        <v>157729</v>
      </c>
    </row>
    <row r="15" spans="1:3" ht="15" x14ac:dyDescent="0.2">
      <c r="A15" s="484"/>
      <c r="B15" s="484"/>
      <c r="C15" s="484"/>
    </row>
    <row r="16" spans="1:3" ht="30" customHeight="1" x14ac:dyDescent="0.2">
      <c r="A16" s="407" t="s">
        <v>64</v>
      </c>
      <c r="B16" s="407" t="s">
        <v>243</v>
      </c>
      <c r="C16" s="408" t="s">
        <v>67</v>
      </c>
    </row>
    <row r="17" spans="1:4" ht="15" x14ac:dyDescent="0.3">
      <c r="A17" s="409">
        <v>2</v>
      </c>
      <c r="B17" s="410" t="s">
        <v>496</v>
      </c>
      <c r="C17" s="411">
        <f>'ფორმა N2'!D9+'ფორმა N2'!C26+'ფორმა N3'!D9+'ფორმა N3'!C26</f>
        <v>641152</v>
      </c>
    </row>
    <row r="18" spans="1:4" ht="15" x14ac:dyDescent="0.3">
      <c r="A18" s="414">
        <v>2.1</v>
      </c>
      <c r="B18" s="410" t="s">
        <v>497</v>
      </c>
      <c r="C18" s="410">
        <f>'ფორმა N2'!D17+'ფორმა N3'!D17</f>
        <v>472812</v>
      </c>
    </row>
    <row r="19" spans="1:4" ht="15" x14ac:dyDescent="0.3">
      <c r="A19" s="414">
        <v>2.2000000000000002</v>
      </c>
      <c r="B19" s="410" t="s">
        <v>498</v>
      </c>
      <c r="C19" s="410">
        <f>'ფორმა N2'!D18+'ფორმა N3'!D18</f>
        <v>168340</v>
      </c>
    </row>
    <row r="20" spans="1:4" ht="15" x14ac:dyDescent="0.3">
      <c r="A20" s="414">
        <v>2.2999999999999998</v>
      </c>
      <c r="B20" s="410" t="s">
        <v>499</v>
      </c>
      <c r="C20" s="415">
        <f>SUM(C21:C25)</f>
        <v>0</v>
      </c>
    </row>
    <row r="21" spans="1:4" ht="15" x14ac:dyDescent="0.3">
      <c r="A21" s="413" t="s">
        <v>500</v>
      </c>
      <c r="B21" s="416" t="s">
        <v>501</v>
      </c>
      <c r="C21" s="410">
        <f>'ფორმა N2'!D13+'ფორმა N3'!D13</f>
        <v>0</v>
      </c>
    </row>
    <row r="22" spans="1:4" ht="15" x14ac:dyDescent="0.3">
      <c r="A22" s="413" t="s">
        <v>502</v>
      </c>
      <c r="B22" s="416" t="s">
        <v>503</v>
      </c>
      <c r="C22" s="410">
        <f>'ფორმა N2'!C27+'ფორმა N3'!C27</f>
        <v>0</v>
      </c>
    </row>
    <row r="23" spans="1:4" ht="15" x14ac:dyDescent="0.3">
      <c r="A23" s="413" t="s">
        <v>504</v>
      </c>
      <c r="B23" s="416" t="s">
        <v>505</v>
      </c>
      <c r="C23" s="410">
        <f>'ფორმა N2'!D14+'ფორმა N3'!D14</f>
        <v>0</v>
      </c>
    </row>
    <row r="24" spans="1:4" ht="15" x14ac:dyDescent="0.3">
      <c r="A24" s="413" t="s">
        <v>506</v>
      </c>
      <c r="B24" s="416" t="s">
        <v>507</v>
      </c>
      <c r="C24" s="410">
        <f>'ფორმა N2'!C31+'ფორმა N3'!C31</f>
        <v>0</v>
      </c>
    </row>
    <row r="25" spans="1:4" ht="15" x14ac:dyDescent="0.3">
      <c r="A25" s="413" t="s">
        <v>508</v>
      </c>
      <c r="B25" s="416" t="s">
        <v>509</v>
      </c>
      <c r="C25" s="410">
        <f>'ფორმა N2'!D11+'ფორმა N3'!D11</f>
        <v>0</v>
      </c>
    </row>
    <row r="26" spans="1:4" ht="15" x14ac:dyDescent="0.3">
      <c r="A26" s="423"/>
      <c r="B26" s="422"/>
      <c r="C26" s="421"/>
    </row>
    <row r="27" spans="1:4" ht="15" x14ac:dyDescent="0.3">
      <c r="A27" s="423"/>
      <c r="B27" s="422"/>
      <c r="C27" s="421"/>
    </row>
    <row r="28" spans="1:4" ht="15" x14ac:dyDescent="0.3">
      <c r="A28" s="21"/>
      <c r="B28" s="21"/>
      <c r="C28" s="21"/>
      <c r="D28" s="420"/>
    </row>
    <row r="29" spans="1:4" ht="15" x14ac:dyDescent="0.3">
      <c r="A29" s="195" t="s">
        <v>107</v>
      </c>
      <c r="B29" s="21"/>
      <c r="C29" s="21"/>
      <c r="D29" s="420"/>
    </row>
    <row r="30" spans="1:4" ht="15" x14ac:dyDescent="0.3">
      <c r="A30" s="21"/>
      <c r="B30" s="21"/>
      <c r="C30" s="21"/>
      <c r="D30" s="420"/>
    </row>
    <row r="31" spans="1:4" ht="15" x14ac:dyDescent="0.3">
      <c r="A31" s="21"/>
      <c r="B31" s="21"/>
      <c r="C31" s="21"/>
      <c r="D31" s="419"/>
    </row>
    <row r="32" spans="1:4" ht="15" x14ac:dyDescent="0.3">
      <c r="B32" s="195" t="s">
        <v>265</v>
      </c>
      <c r="C32" s="21"/>
      <c r="D32" s="419"/>
    </row>
    <row r="33" spans="2:4" ht="15" x14ac:dyDescent="0.3">
      <c r="B33" s="21" t="s">
        <v>264</v>
      </c>
      <c r="C33" s="21"/>
      <c r="D33" s="419"/>
    </row>
    <row r="34" spans="2:4" x14ac:dyDescent="0.2">
      <c r="B34" s="418" t="s">
        <v>139</v>
      </c>
      <c r="D34" s="41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218</v>
      </c>
      <c r="C1" t="s">
        <v>198</v>
      </c>
      <c r="E1" t="s">
        <v>225</v>
      </c>
      <c r="G1" t="s">
        <v>234</v>
      </c>
    </row>
    <row r="2" spans="1:7" ht="15" x14ac:dyDescent="0.2">
      <c r="A2" s="62">
        <v>40907</v>
      </c>
      <c r="C2" t="s">
        <v>199</v>
      </c>
      <c r="E2" t="s">
        <v>230</v>
      </c>
      <c r="G2" s="63" t="s">
        <v>235</v>
      </c>
    </row>
    <row r="3" spans="1:7" ht="15" x14ac:dyDescent="0.2">
      <c r="A3" s="62">
        <v>40908</v>
      </c>
      <c r="C3" t="s">
        <v>200</v>
      </c>
      <c r="E3" t="s">
        <v>231</v>
      </c>
      <c r="G3" s="63" t="s">
        <v>236</v>
      </c>
    </row>
    <row r="4" spans="1:7" ht="15" x14ac:dyDescent="0.2">
      <c r="A4" s="62">
        <v>40909</v>
      </c>
      <c r="C4" t="s">
        <v>201</v>
      </c>
      <c r="E4" t="s">
        <v>232</v>
      </c>
      <c r="G4" s="63" t="s">
        <v>237</v>
      </c>
    </row>
    <row r="5" spans="1:7" x14ac:dyDescent="0.2">
      <c r="A5" s="62">
        <v>40910</v>
      </c>
      <c r="C5" t="s">
        <v>202</v>
      </c>
      <c r="E5" t="s">
        <v>233</v>
      </c>
    </row>
    <row r="6" spans="1:7" x14ac:dyDescent="0.2">
      <c r="A6" s="62">
        <v>40911</v>
      </c>
      <c r="C6" t="s">
        <v>203</v>
      </c>
    </row>
    <row r="7" spans="1:7" x14ac:dyDescent="0.2">
      <c r="A7" s="62">
        <v>40912</v>
      </c>
      <c r="C7" t="s">
        <v>204</v>
      </c>
    </row>
    <row r="8" spans="1:7" x14ac:dyDescent="0.2">
      <c r="A8" s="62">
        <v>40913</v>
      </c>
      <c r="C8" t="s">
        <v>205</v>
      </c>
    </row>
    <row r="9" spans="1:7" x14ac:dyDescent="0.2">
      <c r="A9" s="62">
        <v>40914</v>
      </c>
      <c r="C9" t="s">
        <v>206</v>
      </c>
    </row>
    <row r="10" spans="1:7" x14ac:dyDescent="0.2">
      <c r="A10" s="62">
        <v>40915</v>
      </c>
      <c r="C10" t="s">
        <v>207</v>
      </c>
    </row>
    <row r="11" spans="1:7" x14ac:dyDescent="0.2">
      <c r="A11" s="62">
        <v>40916</v>
      </c>
      <c r="C11" t="s">
        <v>208</v>
      </c>
    </row>
    <row r="12" spans="1:7" x14ac:dyDescent="0.2">
      <c r="A12" s="62">
        <v>40917</v>
      </c>
      <c r="C12" t="s">
        <v>209</v>
      </c>
    </row>
    <row r="13" spans="1:7" x14ac:dyDescent="0.2">
      <c r="A13" s="62">
        <v>40918</v>
      </c>
      <c r="C13" t="s">
        <v>210</v>
      </c>
    </row>
    <row r="14" spans="1:7" x14ac:dyDescent="0.2">
      <c r="A14" s="62">
        <v>40919</v>
      </c>
      <c r="C14" t="s">
        <v>211</v>
      </c>
    </row>
    <row r="15" spans="1:7" x14ac:dyDescent="0.2">
      <c r="A15" s="62">
        <v>40920</v>
      </c>
      <c r="C15" t="s">
        <v>212</v>
      </c>
    </row>
    <row r="16" spans="1:7" x14ac:dyDescent="0.2">
      <c r="A16" s="62">
        <v>40921</v>
      </c>
      <c r="C16" t="s">
        <v>213</v>
      </c>
    </row>
    <row r="17" spans="1:3" x14ac:dyDescent="0.2">
      <c r="A17" s="62">
        <v>40922</v>
      </c>
      <c r="C17" t="s">
        <v>214</v>
      </c>
    </row>
    <row r="18" spans="1:3" x14ac:dyDescent="0.2">
      <c r="A18" s="62">
        <v>40923</v>
      </c>
      <c r="C18" t="s">
        <v>215</v>
      </c>
    </row>
    <row r="19" spans="1:3" x14ac:dyDescent="0.2">
      <c r="A19" s="62">
        <v>40924</v>
      </c>
      <c r="C19" t="s">
        <v>216</v>
      </c>
    </row>
    <row r="20" spans="1:3" x14ac:dyDescent="0.2">
      <c r="A20" s="62">
        <v>40925</v>
      </c>
      <c r="C20" t="s">
        <v>217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2020-01-23T13:02:13Z</cp:lastPrinted>
  <dcterms:created xsi:type="dcterms:W3CDTF">2011-12-27T13:20:18Z</dcterms:created>
  <dcterms:modified xsi:type="dcterms:W3CDTF">2020-01-30T12:02:58Z</dcterms:modified>
</cp:coreProperties>
</file>