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ura\Desktop\"/>
    </mc:Choice>
  </mc:AlternateContent>
  <bookViews>
    <workbookView xWindow="0" yWindow="0" windowWidth="20490" windowHeight="790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4.2'!$A$1:$I$329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5.2'!$A$1:$I$410</definedName>
    <definedName name="_xlnm.Print_Area" localSheetId="13">'ფორმა 5.4'!$A$1:$H$46</definedName>
    <definedName name="_xlnm.Print_Area" localSheetId="14">'ფორმა 5.5'!$A$1:$M$34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N7'!$A$1:$E$90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I318" i="29" l="1"/>
  <c r="H318" i="29"/>
  <c r="G318" i="29"/>
  <c r="D64" i="12" l="1"/>
  <c r="G396" i="43" l="1"/>
  <c r="H396" i="43"/>
  <c r="I396" i="43"/>
  <c r="D12" i="3" l="1"/>
  <c r="C12" i="3"/>
  <c r="C25" i="59" l="1"/>
  <c r="C23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0" i="47" l="1"/>
  <c r="C10" i="47"/>
  <c r="D12" i="40"/>
  <c r="C12" i="40"/>
  <c r="C13" i="59" l="1"/>
  <c r="I38" i="35"/>
  <c r="A5" i="9"/>
  <c r="L35" i="55" l="1"/>
  <c r="A6" i="55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31" i="3"/>
  <c r="C24" i="59" s="1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D14" i="47" s="1"/>
  <c r="C15" i="47"/>
  <c r="D9" i="47" l="1"/>
  <c r="C14" i="47"/>
  <c r="C9" i="47" s="1"/>
  <c r="L20" i="46"/>
  <c r="H34" i="45"/>
  <c r="G34" i="45"/>
  <c r="D27" i="3" l="1"/>
  <c r="C27" i="3"/>
  <c r="C22" i="59" s="1"/>
  <c r="C20" i="59" s="1"/>
  <c r="D17" i="28" l="1"/>
  <c r="C17" i="28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94" i="30" l="1"/>
  <c r="H94" i="30"/>
  <c r="A4" i="30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0" i="18"/>
  <c r="G11" i="18" s="1"/>
  <c r="G12" i="18" s="1"/>
  <c r="G13" i="18" s="1"/>
  <c r="G14" i="18" s="1"/>
  <c r="A4" i="18"/>
  <c r="H10" i="10" l="1"/>
  <c r="H9" i="10" s="1"/>
  <c r="C64" i="12" l="1"/>
  <c r="A4" i="10" l="1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D44" i="12" s="1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4" i="59" s="1"/>
  <c r="C17" i="5"/>
  <c r="D14" i="5"/>
  <c r="C14" i="5"/>
  <c r="D11" i="5"/>
  <c r="C11" i="5"/>
  <c r="D19" i="3"/>
  <c r="C19" i="3"/>
  <c r="D16" i="3"/>
  <c r="C16" i="3"/>
  <c r="D10" i="5" l="1"/>
  <c r="C10" i="59" s="1"/>
  <c r="C10" i="5"/>
  <c r="C26" i="3"/>
  <c r="D10" i="3"/>
  <c r="B9" i="10"/>
  <c r="D10" i="12"/>
  <c r="J9" i="10"/>
  <c r="D26" i="3"/>
  <c r="C10" i="12"/>
  <c r="C44" i="12"/>
  <c r="D9" i="10"/>
  <c r="F9" i="10"/>
  <c r="D9" i="3" l="1"/>
  <c r="C17" i="59" s="1"/>
  <c r="C10" i="3" l="1"/>
  <c r="C9" i="3"/>
</calcChain>
</file>

<file path=xl/sharedStrings.xml><?xml version="1.0" encoding="utf-8"?>
<sst xmlns="http://schemas.openxmlformats.org/spreadsheetml/2006/main" count="5065" uniqueCount="1650">
  <si>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</si>
  <si>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</si>
  <si>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</si>
  <si>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</si>
  <si>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</si>
  <si>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</si>
  <si>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</si>
  <si>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</si>
  <si>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</si>
  <si>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</si>
  <si>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</si>
  <si>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</si>
  <si>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</si>
  <si>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</si>
  <si>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</si>
  <si>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</si>
  <si>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</si>
  <si>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</si>
  <si>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</si>
  <si>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</si>
  <si>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</si>
  <si>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</si>
  <si>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</si>
  <si>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</si>
  <si>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</si>
  <si>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</si>
  <si>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</si>
  <si>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</si>
  <si>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</si>
  <si>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</si>
  <si>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</si>
  <si>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</si>
  <si>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</si>
  <si>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</si>
  <si>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</si>
  <si>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</si>
  <si>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</si>
  <si>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</si>
  <si>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</si>
  <si>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</si>
  <si>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</si>
  <si>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</si>
  <si>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</si>
  <si>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</si>
  <si>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</si>
  <si>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</si>
  <si>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</si>
  <si>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</si>
  <si>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</si>
  <si>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</si>
  <si>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</si>
  <si>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</si>
  <si>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</si>
  <si>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</si>
  <si>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</si>
  <si>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</si>
  <si>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</si>
  <si>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</si>
  <si>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</si>
  <si>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</si>
  <si>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</si>
  <si>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</si>
  <si>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</si>
  <si>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</si>
  <si>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</si>
  <si>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</si>
  <si>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</si>
  <si>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</si>
  <si>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</si>
  <si>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</si>
  <si>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</si>
  <si>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</si>
  <si>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</si>
  <si>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</si>
  <si>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</si>
  <si>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</si>
  <si>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</si>
  <si>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</si>
  <si>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</si>
  <si>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</si>
  <si>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</si>
  <si>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</si>
  <si>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</si>
  <si>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</si>
  <si>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</si>
  <si>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</si>
  <si>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</si>
  <si>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</si>
  <si>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</si>
  <si>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</si>
  <si>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</si>
  <si>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</si>
  <si>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</si>
  <si>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</si>
  <si>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</si>
  <si>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</si>
  <si>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</si>
  <si>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</si>
  <si>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</si>
  <si>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</si>
  <si>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</si>
  <si>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</si>
  <si>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</si>
  <si>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</si>
  <si>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</si>
  <si>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</si>
  <si>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</si>
  <si>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</si>
  <si>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</si>
  <si>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</si>
  <si>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</si>
  <si>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</si>
  <si>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</si>
  <si>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</si>
  <si>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</si>
  <si>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</si>
  <si>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</si>
  <si>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</si>
  <si>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</si>
  <si>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</si>
  <si>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</si>
  <si>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</si>
  <si>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</si>
  <si>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</si>
  <si>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</si>
  <si>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</si>
  <si>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</si>
  <si>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</si>
  <si>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</si>
  <si>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</si>
  <si>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</si>
  <si>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</si>
  <si>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</si>
  <si>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</si>
  <si>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</si>
  <si>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</si>
  <si>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</si>
  <si>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</si>
  <si>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</si>
  <si>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</si>
  <si>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</si>
  <si>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</si>
  <si>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</si>
  <si>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</si>
  <si>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</si>
  <si>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</si>
  <si>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</si>
  <si>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</si>
  <si>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</si>
  <si>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</si>
  <si>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</si>
  <si>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</si>
  <si>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</si>
  <si>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</si>
  <si>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</si>
  <si>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</si>
  <si>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</si>
  <si>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</si>
  <si>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</si>
  <si>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</si>
  <si>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</si>
  <si>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</si>
  <si>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</si>
  <si>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</si>
  <si>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</si>
  <si>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</si>
  <si>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</si>
  <si>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</si>
  <si>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</si>
  <si>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</si>
  <si>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</si>
  <si>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</si>
  <si>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</si>
  <si>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</si>
  <si>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</si>
  <si>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</si>
  <si>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</si>
  <si>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</si>
  <si>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</si>
  <si>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</si>
  <si>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</si>
  <si>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</si>
  <si>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</si>
  <si>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</si>
  <si>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</si>
  <si>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</si>
  <si>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</si>
  <si>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</si>
  <si>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</si>
  <si>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</si>
  <si>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</si>
  <si>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</si>
  <si>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</si>
  <si>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</si>
  <si>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</si>
  <si>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</si>
  <si>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</si>
  <si>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</si>
  <si>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</si>
  <si>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</si>
  <si>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</si>
  <si>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</si>
  <si>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</si>
  <si>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</si>
  <si>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</si>
  <si>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</si>
  <si>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</si>
  <si>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</si>
  <si>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</si>
  <si>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</si>
  <si>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</si>
  <si>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</si>
  <si>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</si>
  <si>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</si>
  <si>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</si>
  <si>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</si>
  <si>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</si>
  <si>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</si>
  <si>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</si>
  <si>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</si>
  <si>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</si>
  <si>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</si>
  <si>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</si>
  <si>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</si>
  <si>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</si>
  <si>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</si>
  <si>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</si>
  <si>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</si>
  <si>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</si>
  <si>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</si>
  <si>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</si>
  <si>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</si>
  <si>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</si>
  <si>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</si>
  <si>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</si>
  <si>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</si>
  <si>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</si>
  <si>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</si>
  <si>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</si>
  <si>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</si>
  <si>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</si>
  <si>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</si>
  <si>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</si>
  <si>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</si>
  <si>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</si>
  <si>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</si>
  <si>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</si>
  <si>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</si>
  <si>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</si>
  <si>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</si>
  <si>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</si>
  <si>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</si>
  <si>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</si>
  <si>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</si>
  <si>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</si>
  <si>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</si>
  <si>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</si>
  <si>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</si>
  <si>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</si>
  <si>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</si>
  <si>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</si>
  <si>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</si>
  <si>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</si>
  <si>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</si>
  <si>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</si>
  <si>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</si>
  <si>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</si>
  <si>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</si>
  <si>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</si>
  <si>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</si>
  <si>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</si>
  <si>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</si>
  <si>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</si>
  <si>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</si>
  <si>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</si>
  <si>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</si>
  <si>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</si>
  <si>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</si>
  <si>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</si>
  <si>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</si>
  <si>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</si>
  <si>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</si>
  <si>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</si>
  <si>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</si>
  <si>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</si>
  <si>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</si>
  <si>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</si>
  <si>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</si>
  <si>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</si>
  <si>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</si>
  <si>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</si>
  <si>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</si>
  <si>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</si>
  <si>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</si>
  <si>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</si>
  <si>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</si>
  <si>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</si>
  <si>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</si>
  <si>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</si>
  <si>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</si>
  <si>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</si>
  <si>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</si>
  <si>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</si>
  <si>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</si>
  <si>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</si>
  <si>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</si>
  <si>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</si>
  <si>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</si>
  <si>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</si>
  <si>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</si>
  <si>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</si>
  <si>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</si>
  <si>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</si>
  <si>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</si>
  <si>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</si>
  <si>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</si>
  <si>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</si>
  <si>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</si>
  <si>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</si>
  <si>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</si>
  <si>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</si>
  <si>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</si>
  <si>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</si>
  <si>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</si>
  <si>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</si>
  <si>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</si>
  <si>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</si>
  <si>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</si>
  <si>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</si>
  <si>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</si>
  <si>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</si>
  <si>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</si>
  <si>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</si>
  <si>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</si>
  <si>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</si>
  <si>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</si>
  <si>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</si>
  <si>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</si>
  <si>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</si>
  <si>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</si>
  <si>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</si>
  <si>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</si>
  <si>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</si>
  <si>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</si>
  <si>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</si>
  <si>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</si>
  <si>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</si>
  <si>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</si>
  <si>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</si>
  <si>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</si>
  <si>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</si>
  <si>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</si>
  <si>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</si>
  <si>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</si>
  <si>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</si>
  <si>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</si>
  <si>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</si>
  <si>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</si>
  <si>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</si>
  <si>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</si>
  <si>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</si>
  <si>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</si>
  <si>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</si>
  <si>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</si>
  <si>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</si>
  <si>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</si>
  <si>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</si>
  <si>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</si>
  <si>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</si>
  <si>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</si>
  <si>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</si>
  <si>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</si>
  <si>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</si>
  <si>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</si>
  <si>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</si>
  <si>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</si>
  <si>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</si>
  <si>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</si>
  <si>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</si>
  <si>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</si>
  <si>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</si>
  <si>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</si>
  <si>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</si>
  <si>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</si>
  <si>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</si>
  <si>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</si>
  <si>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</si>
  <si>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</si>
  <si>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</si>
  <si>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</si>
  <si>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</si>
  <si>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</si>
  <si>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</si>
  <si>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</si>
  <si>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</si>
  <si>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</si>
  <si>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</si>
  <si>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</si>
  <si>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</si>
  <si>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</si>
  <si>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</si>
  <si>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</si>
  <si>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</si>
  <si>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</si>
  <si>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</si>
  <si>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</si>
  <si>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</si>
  <si>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</si>
  <si>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</si>
  <si>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</si>
  <si>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</si>
  <si>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</si>
  <si>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</si>
  <si>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</si>
  <si>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</si>
  <si>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</si>
  <si>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</si>
  <si>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</si>
  <si>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</si>
  <si>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</si>
  <si>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</si>
  <si>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</si>
  <si>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</si>
  <si>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</si>
  <si>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</si>
  <si>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</si>
  <si>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</si>
  <si>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</si>
  <si>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</si>
  <si>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</si>
  <si>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</si>
  <si>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</si>
  <si>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</si>
  <si>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</si>
  <si>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</si>
  <si>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</si>
  <si>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</si>
  <si>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</si>
  <si>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</si>
  <si>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</si>
  <si>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</si>
  <si>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</si>
  <si>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</si>
  <si>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</si>
  <si>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</si>
  <si>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</si>
  <si>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</si>
  <si>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</si>
  <si>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</si>
  <si>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</si>
  <si>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</si>
  <si>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</si>
  <si>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</si>
  <si>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</si>
  <si>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</si>
  <si>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</si>
  <si>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</si>
  <si>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</si>
  <si>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</si>
  <si>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</si>
  <si>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</si>
  <si>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</si>
  <si>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</si>
  <si>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</si>
  <si>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</si>
  <si>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</si>
  <si>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</si>
  <si>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</si>
  <si>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</si>
  <si>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</si>
  <si>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</si>
  <si>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</si>
  <si>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</si>
  <si>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</si>
  <si>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</si>
  <si>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</si>
  <si>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</si>
  <si>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</si>
  <si>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</si>
  <si>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</si>
  <si>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</si>
  <si>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</si>
  <si>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</si>
  <si>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</si>
  <si>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</si>
  <si>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</si>
  <si>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</si>
  <si>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</si>
  <si>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</si>
  <si>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</si>
  <si>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</si>
  <si>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</si>
  <si>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</si>
  <si>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</si>
  <si>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</si>
  <si>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</si>
  <si>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</si>
  <si>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</si>
  <si>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</si>
  <si>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</si>
  <si>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</si>
  <si>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</si>
  <si>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</si>
  <si>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</si>
  <si>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</si>
  <si>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</si>
  <si>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</si>
  <si>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</si>
  <si>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</si>
  <si>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</si>
  <si>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</si>
  <si>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</si>
  <si>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</si>
  <si>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01/01/-12/31/2019</t>
  </si>
  <si>
    <t>ეროვნულ-დემოკრატიული პარტია</t>
  </si>
  <si>
    <t>საქართველოს ბანკი</t>
  </si>
  <si>
    <t>GE93BG0000000314222100</t>
  </si>
  <si>
    <r>
      <rPr>
        <b/>
        <sz val="10"/>
        <rFont val="Sylfaen"/>
        <family val="1"/>
        <charset val="204"/>
      </rPr>
      <t>ბუღალტერი</t>
    </r>
    <r>
      <rPr>
        <sz val="10"/>
        <rFont val="Sylfaen"/>
        <family val="1"/>
        <charset val="204"/>
      </rPr>
      <t xml:space="preserve"> (ან საამისოდ უფლებამოსილი </t>
    </r>
  </si>
  <si>
    <t>ირმა</t>
  </si>
  <si>
    <t>ბჟინავა</t>
  </si>
  <si>
    <t>ეკატერინე</t>
  </si>
  <si>
    <t>შინდაგორიძე</t>
  </si>
  <si>
    <t>ბაჩუკი</t>
  </si>
  <si>
    <t>ქარდავა</t>
  </si>
  <si>
    <t>ზურაბ</t>
  </si>
  <si>
    <t>ღონღაძე</t>
  </si>
  <si>
    <t>გიორგი</t>
  </si>
  <si>
    <t>ფულადი შემოწირულობა</t>
  </si>
  <si>
    <t>ზურაბ ღონღაძე</t>
  </si>
  <si>
    <t>01005023286</t>
  </si>
  <si>
    <t>GE93BG0000000902934500</t>
  </si>
  <si>
    <t>01005023287</t>
  </si>
  <si>
    <t>01005023288</t>
  </si>
  <si>
    <t>დემეტრე</t>
  </si>
  <si>
    <t xml:space="preserve">ღონღაძე </t>
  </si>
  <si>
    <t xml:space="preserve">ქარდავა </t>
  </si>
  <si>
    <t xml:space="preserve">შინდაგორიძე </t>
  </si>
  <si>
    <t>თეა</t>
  </si>
  <si>
    <t>დოდაშვილი</t>
  </si>
  <si>
    <t>თამარ</t>
  </si>
  <si>
    <t>სანაძე</t>
  </si>
  <si>
    <t>ირაკლი</t>
  </si>
  <si>
    <t>მარტინენკო</t>
  </si>
  <si>
    <t>გოგოლაძე</t>
  </si>
  <si>
    <t>საკუთრება</t>
  </si>
  <si>
    <t>ავტომანქანა</t>
  </si>
  <si>
    <t>ტოიოტა</t>
  </si>
  <si>
    <t>coeola</t>
  </si>
  <si>
    <t>MJM054</t>
  </si>
  <si>
    <t>მერსედესი</t>
  </si>
  <si>
    <t>Mercedes-Benz 212</t>
  </si>
  <si>
    <t>MM464VV</t>
  </si>
  <si>
    <t>ოპელი</t>
  </si>
  <si>
    <t>astra universal</t>
  </si>
  <si>
    <t>QQB575</t>
  </si>
  <si>
    <t>5/16/2019-05/31/2019</t>
  </si>
  <si>
    <t>წარმომადგენლის ხელფასი</t>
  </si>
  <si>
    <t>წარმომადგენლის საპენსიო დანარიცხის დაბრუნება</t>
  </si>
  <si>
    <t>სამეურნეო საქონლის შეძენა</t>
  </si>
  <si>
    <t>საარჩ. სუბიექტის წარმომადგენლების დაფინანსებიდან აუთვისებელი თანხის დაბრუნება</t>
  </si>
  <si>
    <t>სააგენტო "ნიუპოსტი", საინფორმაციო მომსახურება და გავრცელებული ინფორმაციის დაიჯესტის მოწოდება, თანახმად ხელშეკრულებისა N</t>
  </si>
  <si>
    <t xml:space="preserve">გიორგი </t>
  </si>
  <si>
    <t>01008058186</t>
  </si>
  <si>
    <t>საორგანიზაციო სამსახურის წევრი</t>
  </si>
  <si>
    <t>ჩიაშვილი</t>
  </si>
  <si>
    <t>01019033114</t>
  </si>
  <si>
    <t>მატერიალურ-ტექნიკური სამსახურის უფროსი</t>
  </si>
  <si>
    <t>სალომე</t>
  </si>
  <si>
    <t>სიგუა</t>
  </si>
  <si>
    <t>29001024464</t>
  </si>
  <si>
    <t>პრესსამსახური</t>
  </si>
  <si>
    <t>ბესარიონ</t>
  </si>
  <si>
    <t>გედენიძე</t>
  </si>
  <si>
    <t>01025012561</t>
  </si>
  <si>
    <t>მოწვეული სპეციალისტი</t>
  </si>
  <si>
    <t>მომსახურების ღირებულება</t>
  </si>
  <si>
    <t>მანონი</t>
  </si>
  <si>
    <t>ურუშაძე</t>
  </si>
  <si>
    <t>26001007131</t>
  </si>
  <si>
    <t>რამაზ</t>
  </si>
  <si>
    <t>ქერეჭაშვილი</t>
  </si>
  <si>
    <t>01030005969</t>
  </si>
  <si>
    <t>01030003438</t>
  </si>
  <si>
    <t>მთავარი კომიტეტის წევრი</t>
  </si>
  <si>
    <t>იოსებ</t>
  </si>
  <si>
    <t>ქავთარაძე</t>
  </si>
  <si>
    <t>01024007000</t>
  </si>
  <si>
    <t>19001000342</t>
  </si>
  <si>
    <t>თავმჯდომარე</t>
  </si>
  <si>
    <t>ელენე</t>
  </si>
  <si>
    <t>ჯავახაძე</t>
  </si>
  <si>
    <t>01018002147</t>
  </si>
  <si>
    <t>35001112365</t>
  </si>
  <si>
    <t>პრესსამსახური მოწვეული სპეციალისტი</t>
  </si>
  <si>
    <t>დავით</t>
  </si>
  <si>
    <t>დარცმელიძე</t>
  </si>
  <si>
    <t>02001001400</t>
  </si>
  <si>
    <t>ჯანო</t>
  </si>
  <si>
    <t>ჟვანია</t>
  </si>
  <si>
    <t>IT-სპეციალისტი</t>
  </si>
  <si>
    <t>მაია</t>
  </si>
  <si>
    <t>ალექსიშვილი</t>
  </si>
  <si>
    <t>01008028114</t>
  </si>
  <si>
    <t>ბუღალტერი</t>
  </si>
  <si>
    <t>ანზორ</t>
  </si>
  <si>
    <t>პირმისაშვილი</t>
  </si>
  <si>
    <t>01001003350</t>
  </si>
  <si>
    <t>მძღოლი</t>
  </si>
  <si>
    <t>ნინო</t>
  </si>
  <si>
    <t>ქუხილავა</t>
  </si>
  <si>
    <t>51001007064</t>
  </si>
  <si>
    <t xml:space="preserve">თეა </t>
  </si>
  <si>
    <t>ცეცხლაძე</t>
  </si>
  <si>
    <t>61004004419</t>
  </si>
  <si>
    <t>პრესსამსახური, კონსულტანტი მედია საკითხებში</t>
  </si>
  <si>
    <t>ცენტრალური აპარატის თანამშრომელი</t>
  </si>
  <si>
    <t>ლელა</t>
  </si>
  <si>
    <t>ღამბარაშვილი</t>
  </si>
  <si>
    <t>57001000321</t>
  </si>
  <si>
    <t>წარმომადგენელი საარჩევნო კომისიაში</t>
  </si>
  <si>
    <t>თამარა</t>
  </si>
  <si>
    <t>რევაზიშვილი</t>
  </si>
  <si>
    <t>36001042782</t>
  </si>
  <si>
    <t>თამუნა</t>
  </si>
  <si>
    <t>ზურაბაშვილი</t>
  </si>
  <si>
    <t>08001037760</t>
  </si>
  <si>
    <t>მაკა</t>
  </si>
  <si>
    <t>ამურველაშვილი</t>
  </si>
  <si>
    <t>22001023181</t>
  </si>
  <si>
    <t>ხატია</t>
  </si>
  <si>
    <t>ჭიჭიაშვილი</t>
  </si>
  <si>
    <t>08001038331</t>
  </si>
  <si>
    <t>სამირ</t>
  </si>
  <si>
    <t>ალახვერდიევი</t>
  </si>
  <si>
    <t>28001010193</t>
  </si>
  <si>
    <t>ელტუნ</t>
  </si>
  <si>
    <t>მამედოვი</t>
  </si>
  <si>
    <t>28001116713</t>
  </si>
  <si>
    <t>ბაბეკ</t>
  </si>
  <si>
    <t>ალიევი</t>
  </si>
  <si>
    <t>28001054970</t>
  </si>
  <si>
    <t>დურმიშხან</t>
  </si>
  <si>
    <t>ბარამიძე</t>
  </si>
  <si>
    <t>28001063150</t>
  </si>
  <si>
    <t>მარინა</t>
  </si>
  <si>
    <t>მახმუდოვა</t>
  </si>
  <si>
    <t>22001021240</t>
  </si>
  <si>
    <t>ზურაბი</t>
  </si>
  <si>
    <t>15001005464</t>
  </si>
  <si>
    <t>სიმნაზარ</t>
  </si>
  <si>
    <t>ახმედოვა</t>
  </si>
  <si>
    <t>28001057277</t>
  </si>
  <si>
    <t>გიგა</t>
  </si>
  <si>
    <t>ანსიანი</t>
  </si>
  <si>
    <t>30350000093</t>
  </si>
  <si>
    <t>მიხეილი</t>
  </si>
  <si>
    <t>ჭუმბურიძე</t>
  </si>
  <si>
    <t>60001152872</t>
  </si>
  <si>
    <t>იადიგარ</t>
  </si>
  <si>
    <t>დურსუნოვი</t>
  </si>
  <si>
    <t>28001085425</t>
  </si>
  <si>
    <t>კიარიმ</t>
  </si>
  <si>
    <t>ჯარჩიევი</t>
  </si>
  <si>
    <t>28001060879</t>
  </si>
  <si>
    <t>ფამილ</t>
  </si>
  <si>
    <t>აბდულლაევი</t>
  </si>
  <si>
    <t>28001111079</t>
  </si>
  <si>
    <t>ელმადინ</t>
  </si>
  <si>
    <t>ჰუსეინგულიევი</t>
  </si>
  <si>
    <t>28001111685</t>
  </si>
  <si>
    <t>ალი</t>
  </si>
  <si>
    <t>ისმაილოვი</t>
  </si>
  <si>
    <t>28001065663</t>
  </si>
  <si>
    <t>ილგარ</t>
  </si>
  <si>
    <t>28901119722</t>
  </si>
  <si>
    <t>ალასკარ</t>
  </si>
  <si>
    <t>გასანოვი</t>
  </si>
  <si>
    <t>28701126438</t>
  </si>
  <si>
    <t>აითან</t>
  </si>
  <si>
    <t>ისაევა</t>
  </si>
  <si>
    <t>28001109980</t>
  </si>
  <si>
    <t>ელნურ</t>
  </si>
  <si>
    <t>ნაბიევი</t>
  </si>
  <si>
    <t>28001108677</t>
  </si>
  <si>
    <t>თურალ</t>
  </si>
  <si>
    <t>ასკაროვი</t>
  </si>
  <si>
    <t>28001105576</t>
  </si>
  <si>
    <t>ზალიკო</t>
  </si>
  <si>
    <t>მისკარიანი</t>
  </si>
  <si>
    <t>28001076376</t>
  </si>
  <si>
    <t>ყვავილაშვილი</t>
  </si>
  <si>
    <t>01013030920</t>
  </si>
  <si>
    <t>ალიფაშა</t>
  </si>
  <si>
    <t>კურბანოვი</t>
  </si>
  <si>
    <t>28450011158</t>
  </si>
  <si>
    <t>რამინ</t>
  </si>
  <si>
    <t>ტუკანოვი</t>
  </si>
  <si>
    <t>28001048187</t>
  </si>
  <si>
    <t>იბრაგიმ</t>
  </si>
  <si>
    <t>გუსეინოვი</t>
  </si>
  <si>
    <t>28001105119</t>
  </si>
  <si>
    <t>ზამირ</t>
  </si>
  <si>
    <t>სულეიმანოვი</t>
  </si>
  <si>
    <t>28001034624</t>
  </si>
  <si>
    <t>კაპანაძე</t>
  </si>
  <si>
    <t>28001099349</t>
  </si>
  <si>
    <t>ქამხაძე</t>
  </si>
  <si>
    <t>24001000035</t>
  </si>
  <si>
    <t>ელმარ</t>
  </si>
  <si>
    <t>რამაზანოვი</t>
  </si>
  <si>
    <t>28001089773</t>
  </si>
  <si>
    <t>თაბრიზ</t>
  </si>
  <si>
    <t>მუსტაფაევი</t>
  </si>
  <si>
    <t>28701126848</t>
  </si>
  <si>
    <t>იუსიფ</t>
  </si>
  <si>
    <t>პოლუხოვი</t>
  </si>
  <si>
    <t>28001016702</t>
  </si>
  <si>
    <t>ისმაილ</t>
  </si>
  <si>
    <t>ბაირამოვი</t>
  </si>
  <si>
    <t>28001097878</t>
  </si>
  <si>
    <t>ასაფ</t>
  </si>
  <si>
    <t>ნაიბოვი</t>
  </si>
  <si>
    <t>28001103820</t>
  </si>
  <si>
    <t>ფაზილ</t>
  </si>
  <si>
    <t>ბაბაევი</t>
  </si>
  <si>
    <t>28001022296</t>
  </si>
  <si>
    <t>მამედ</t>
  </si>
  <si>
    <t>ახვერდიევი</t>
  </si>
  <si>
    <t>28001065179</t>
  </si>
  <si>
    <t>სირაჯ</t>
  </si>
  <si>
    <t>იუსუბოვი</t>
  </si>
  <si>
    <t>28001043971</t>
  </si>
  <si>
    <t>ასმათ</t>
  </si>
  <si>
    <t>ბაიაშვილი</t>
  </si>
  <si>
    <t>35001020507</t>
  </si>
  <si>
    <t>იუნის</t>
  </si>
  <si>
    <t>28001013940</t>
  </si>
  <si>
    <t>ისმიხან</t>
  </si>
  <si>
    <t>28001045429</t>
  </si>
  <si>
    <t>ხანლარ</t>
  </si>
  <si>
    <t>28001031035</t>
  </si>
  <si>
    <t>რუსტამ</t>
  </si>
  <si>
    <t>28601119185</t>
  </si>
  <si>
    <t>მახსუს</t>
  </si>
  <si>
    <t>მოლაევი</t>
  </si>
  <si>
    <t>28001046253</t>
  </si>
  <si>
    <t>მალიკ</t>
  </si>
  <si>
    <t>ბინატოვი</t>
  </si>
  <si>
    <t>28001039215</t>
  </si>
  <si>
    <t>რამილ</t>
  </si>
  <si>
    <t>ზეინალოვი</t>
  </si>
  <si>
    <t>28001003035</t>
  </si>
  <si>
    <t>ამილ</t>
  </si>
  <si>
    <t>რუსტამოვი</t>
  </si>
  <si>
    <t>28001028754</t>
  </si>
  <si>
    <t>ალხან</t>
  </si>
  <si>
    <t>28001114283</t>
  </si>
  <si>
    <t>შახინ</t>
  </si>
  <si>
    <t>ახმედოვი</t>
  </si>
  <si>
    <t>28001022872</t>
  </si>
  <si>
    <t>ეიტირამ</t>
  </si>
  <si>
    <t>28001034102</t>
  </si>
  <si>
    <t>28901122432</t>
  </si>
  <si>
    <t>ასლიდარ</t>
  </si>
  <si>
    <t>გუმბათოვი</t>
  </si>
  <si>
    <t>28001005924</t>
  </si>
  <si>
    <t>ურფატ</t>
  </si>
  <si>
    <t>იაკუბოვი</t>
  </si>
  <si>
    <t>28001034271</t>
  </si>
  <si>
    <t>ტოფიკ</t>
  </si>
  <si>
    <t>28001016144</t>
  </si>
  <si>
    <t>სარხან</t>
  </si>
  <si>
    <t>აბდულაევი</t>
  </si>
  <si>
    <t>28001115155</t>
  </si>
  <si>
    <t>მირქაზიმ</t>
  </si>
  <si>
    <t>სადიკოვი</t>
  </si>
  <si>
    <t>28001117856</t>
  </si>
  <si>
    <t>მეხრალი</t>
  </si>
  <si>
    <t>28001087705</t>
  </si>
  <si>
    <t>სარიბეგოვი</t>
  </si>
  <si>
    <t>16901034173</t>
  </si>
  <si>
    <t>ზუგრიჟით</t>
  </si>
  <si>
    <t>მაგომედოვა</t>
  </si>
  <si>
    <t>28801122990</t>
  </si>
  <si>
    <t>ნატიგ</t>
  </si>
  <si>
    <t>ვალიევი</t>
  </si>
  <si>
    <t>28601128622</t>
  </si>
  <si>
    <t>რიზვან</t>
  </si>
  <si>
    <t>28001024614</t>
  </si>
  <si>
    <t>ფიკრატ</t>
  </si>
  <si>
    <t>კარაევი</t>
  </si>
  <si>
    <t>28001105373</t>
  </si>
  <si>
    <t>28701120532</t>
  </si>
  <si>
    <t>ნორა</t>
  </si>
  <si>
    <t>გაბინაშვილი</t>
  </si>
  <si>
    <t>01014004117</t>
  </si>
  <si>
    <t>იოსები</t>
  </si>
  <si>
    <t>ოსიყმიშვილი</t>
  </si>
  <si>
    <t>36001004322</t>
  </si>
  <si>
    <t>ირამინ</t>
  </si>
  <si>
    <t>ბუდაგოვი</t>
  </si>
  <si>
    <t>28001033791</t>
  </si>
  <si>
    <t>გაზანფარ</t>
  </si>
  <si>
    <t>28301126779</t>
  </si>
  <si>
    <t>მეხმან</t>
  </si>
  <si>
    <t>ასკეროვი</t>
  </si>
  <si>
    <t>28001012168</t>
  </si>
  <si>
    <t>ფამინ</t>
  </si>
  <si>
    <t>28001072046</t>
  </si>
  <si>
    <t>ალამზარ</t>
  </si>
  <si>
    <t>რზაევა</t>
  </si>
  <si>
    <t>28001031627</t>
  </si>
  <si>
    <t>შაქირ</t>
  </si>
  <si>
    <t>28001095556</t>
  </si>
  <si>
    <t>აზერ</t>
  </si>
  <si>
    <t>ჰასანოვი</t>
  </si>
  <si>
    <t>28001000749</t>
  </si>
  <si>
    <t>ვასიფ</t>
  </si>
  <si>
    <t>28401122401</t>
  </si>
  <si>
    <t>აივაზოვი</t>
  </si>
  <si>
    <t>28001026087</t>
  </si>
  <si>
    <t>ნოზაძე</t>
  </si>
  <si>
    <t>57001061222</t>
  </si>
  <si>
    <t>28001079638</t>
  </si>
  <si>
    <t>თემური</t>
  </si>
  <si>
    <t>გაჯიევი</t>
  </si>
  <si>
    <t>28001004480</t>
  </si>
  <si>
    <t>ნახიდ</t>
  </si>
  <si>
    <t>28001099746</t>
  </si>
  <si>
    <t>მერაბ</t>
  </si>
  <si>
    <t>იაკობაძე</t>
  </si>
  <si>
    <t>52001014944</t>
  </si>
  <si>
    <t>28001026534</t>
  </si>
  <si>
    <t>ელმირ</t>
  </si>
  <si>
    <t>28001114930</t>
  </si>
  <si>
    <t>გვანცა</t>
  </si>
  <si>
    <t>თაბაგარი</t>
  </si>
  <si>
    <t>28001111237</t>
  </si>
  <si>
    <t>მოხუბადინ</t>
  </si>
  <si>
    <t>ხუდიევი</t>
  </si>
  <si>
    <t>28001051849</t>
  </si>
  <si>
    <t>ორხან</t>
  </si>
  <si>
    <t>აბდულლაევ</t>
  </si>
  <si>
    <t>28001017483</t>
  </si>
  <si>
    <t>სულეიმან</t>
  </si>
  <si>
    <t>28001049104</t>
  </si>
  <si>
    <t>შამი</t>
  </si>
  <si>
    <t>ემინალიევი</t>
  </si>
  <si>
    <t>28001093925</t>
  </si>
  <si>
    <t>ნასიბოვი</t>
  </si>
  <si>
    <t>28001000378</t>
  </si>
  <si>
    <t>ტურალ</t>
  </si>
  <si>
    <t>28001088608</t>
  </si>
  <si>
    <t>რუსლან</t>
  </si>
  <si>
    <t>ტალიბოვი</t>
  </si>
  <si>
    <t>28001098215</t>
  </si>
  <si>
    <t>საბინა</t>
  </si>
  <si>
    <t>იბრაგიმოვა</t>
  </si>
  <si>
    <t>28001092395</t>
  </si>
  <si>
    <t>გენადი</t>
  </si>
  <si>
    <t>კობალაძე</t>
  </si>
  <si>
    <t>59003002057</t>
  </si>
  <si>
    <t>ადილხან</t>
  </si>
  <si>
    <t>28001060458</t>
  </si>
  <si>
    <t>ვაქილ</t>
  </si>
  <si>
    <t>იმანოვი</t>
  </si>
  <si>
    <t>28001092377</t>
  </si>
  <si>
    <t>ილიაზ</t>
  </si>
  <si>
    <t>ატაევი</t>
  </si>
  <si>
    <t>28001040666</t>
  </si>
  <si>
    <t>გივი</t>
  </si>
  <si>
    <t>აღლემაშვილი</t>
  </si>
  <si>
    <t>01017005569</t>
  </si>
  <si>
    <t>მათოშვილი</t>
  </si>
  <si>
    <t>03001003477</t>
  </si>
  <si>
    <t>თელია</t>
  </si>
  <si>
    <t>18001001322</t>
  </si>
  <si>
    <t>კონსტანტინე</t>
  </si>
  <si>
    <t>ტალახაძე</t>
  </si>
  <si>
    <t>18001072843</t>
  </si>
  <si>
    <t>მზია</t>
  </si>
  <si>
    <t>ნიქაბაძე</t>
  </si>
  <si>
    <t>18001001704</t>
  </si>
  <si>
    <t>თეიმურაზი</t>
  </si>
  <si>
    <t>ცერცვაძე</t>
  </si>
  <si>
    <t>18001050799</t>
  </si>
  <si>
    <t>ნათია</t>
  </si>
  <si>
    <t>აბრამიშვილი</t>
  </si>
  <si>
    <t>18001060979</t>
  </si>
  <si>
    <t>გლოველი</t>
  </si>
  <si>
    <t>18001007803</t>
  </si>
  <si>
    <t>მარეხი</t>
  </si>
  <si>
    <t>კვანტრიშვილი</t>
  </si>
  <si>
    <t>18001066389</t>
  </si>
  <si>
    <t>ანი</t>
  </si>
  <si>
    <t>გელაშვილი</t>
  </si>
  <si>
    <t>18001069809</t>
  </si>
  <si>
    <t>კობახიძე</t>
  </si>
  <si>
    <t>18001019266</t>
  </si>
  <si>
    <t>ლელაძე</t>
  </si>
  <si>
    <t>18001071697</t>
  </si>
  <si>
    <t>ლამზირა</t>
  </si>
  <si>
    <t>ოკრიბელაშვილი</t>
  </si>
  <si>
    <t>56001005355</t>
  </si>
  <si>
    <t>ცირა</t>
  </si>
  <si>
    <t>ბერიშვილი</t>
  </si>
  <si>
    <t>34001000800</t>
  </si>
  <si>
    <t>ხვიჩა</t>
  </si>
  <si>
    <t>მუმლაძე</t>
  </si>
  <si>
    <t>18001018698</t>
  </si>
  <si>
    <t>სვიანაძე</t>
  </si>
  <si>
    <t>18001050797</t>
  </si>
  <si>
    <t>დარიკო</t>
  </si>
  <si>
    <t>აბჟანდაძე</t>
  </si>
  <si>
    <t>18001022795</t>
  </si>
  <si>
    <t>მურმან</t>
  </si>
  <si>
    <t>18001007363</t>
  </si>
  <si>
    <t>ცისკარა</t>
  </si>
  <si>
    <t>სხილაძე</t>
  </si>
  <si>
    <t>18001042402</t>
  </si>
  <si>
    <t>თემურ</t>
  </si>
  <si>
    <t>ედიბერიძე</t>
  </si>
  <si>
    <t>18001004572</t>
  </si>
  <si>
    <t>მუხრან</t>
  </si>
  <si>
    <t>ხომასურიძე</t>
  </si>
  <si>
    <t>18001004722</t>
  </si>
  <si>
    <t>ჯუმბერი</t>
  </si>
  <si>
    <t>ძაბირაძე</t>
  </si>
  <si>
    <t>18001046711</t>
  </si>
  <si>
    <t>ნონა</t>
  </si>
  <si>
    <t>გიგაშვილი</t>
  </si>
  <si>
    <t>18001012185</t>
  </si>
  <si>
    <t>რევაზი</t>
  </si>
  <si>
    <t>18001067001</t>
  </si>
  <si>
    <t>თენგიზი</t>
  </si>
  <si>
    <t>ცხადაძე</t>
  </si>
  <si>
    <t>18001008678</t>
  </si>
  <si>
    <t>მაყვალა</t>
  </si>
  <si>
    <t>გუმბერიძე</t>
  </si>
  <si>
    <t>18001042553</t>
  </si>
  <si>
    <t>ელისო</t>
  </si>
  <si>
    <t>გუნიავა</t>
  </si>
  <si>
    <t>18001020517</t>
  </si>
  <si>
    <t>იულია</t>
  </si>
  <si>
    <t>18001043749</t>
  </si>
  <si>
    <t>წაქაძე</t>
  </si>
  <si>
    <t>18001034352</t>
  </si>
  <si>
    <t>თამილა</t>
  </si>
  <si>
    <t>18001056362</t>
  </si>
  <si>
    <t>კახაბერ</t>
  </si>
  <si>
    <t>კვინიკაძე</t>
  </si>
  <si>
    <t>18001021601</t>
  </si>
  <si>
    <t>სებისკვერაძე</t>
  </si>
  <si>
    <t>18001028361</t>
  </si>
  <si>
    <t>ინგა</t>
  </si>
  <si>
    <t>ჭულუხაძე</t>
  </si>
  <si>
    <t>18001036741</t>
  </si>
  <si>
    <t>გონერი</t>
  </si>
  <si>
    <t>აბულაძე</t>
  </si>
  <si>
    <t>18001039905</t>
  </si>
  <si>
    <t>ზვიად</t>
  </si>
  <si>
    <t>ჭუმბაძე</t>
  </si>
  <si>
    <t>18001055087</t>
  </si>
  <si>
    <t>ნანული</t>
  </si>
  <si>
    <t>ზუზაძე</t>
  </si>
  <si>
    <t>18001020343</t>
  </si>
  <si>
    <t>გელა</t>
  </si>
  <si>
    <t>მაჩიტიძე</t>
  </si>
  <si>
    <t>18001026874</t>
  </si>
  <si>
    <t>ბარბაქაძე</t>
  </si>
  <si>
    <t>18001071396</t>
  </si>
  <si>
    <t>ქათამაძე</t>
  </si>
  <si>
    <t>18001053462</t>
  </si>
  <si>
    <t>გაგა</t>
  </si>
  <si>
    <t>მაგრაქველიძე</t>
  </si>
  <si>
    <t>18001015661</t>
  </si>
  <si>
    <t>მირიან</t>
  </si>
  <si>
    <t>18001064200</t>
  </si>
  <si>
    <t>სანიკიძე</t>
  </si>
  <si>
    <t>18001021812</t>
  </si>
  <si>
    <t>ნატალია</t>
  </si>
  <si>
    <t>ნიკოლაშვილი</t>
  </si>
  <si>
    <t>33001054650</t>
  </si>
  <si>
    <t>ლია</t>
  </si>
  <si>
    <t>ჭანკოტაძე</t>
  </si>
  <si>
    <t>18001030055</t>
  </si>
  <si>
    <t>გუმენიუკ</t>
  </si>
  <si>
    <t>18001054881</t>
  </si>
  <si>
    <t>შორენა</t>
  </si>
  <si>
    <t>ნეფარიძე</t>
  </si>
  <si>
    <t>18001048346</t>
  </si>
  <si>
    <t>თეიმურაზ</t>
  </si>
  <si>
    <t>ფერაძე</t>
  </si>
  <si>
    <t>18001023643</t>
  </si>
  <si>
    <t>მანანა</t>
  </si>
  <si>
    <t>ჭანკვეტაძე</t>
  </si>
  <si>
    <t>18001049612</t>
  </si>
  <si>
    <t>ჯონდო</t>
  </si>
  <si>
    <t>ლაბაძე</t>
  </si>
  <si>
    <t>18001063121</t>
  </si>
  <si>
    <t>18001051577</t>
  </si>
  <si>
    <t>ნაილი</t>
  </si>
  <si>
    <t>გოგბერაშვილი</t>
  </si>
  <si>
    <t>21001006025</t>
  </si>
  <si>
    <t>თორთლაძე</t>
  </si>
  <si>
    <t>18001045923</t>
  </si>
  <si>
    <t>ჯულიეტა</t>
  </si>
  <si>
    <t>ბოჭორიშვილი</t>
  </si>
  <si>
    <t>21001002392</t>
  </si>
  <si>
    <t>როინი</t>
  </si>
  <si>
    <t>ჯიქიძე</t>
  </si>
  <si>
    <t>18001002467</t>
  </si>
  <si>
    <t>იური</t>
  </si>
  <si>
    <t>18001049158</t>
  </si>
  <si>
    <t>18001033310</t>
  </si>
  <si>
    <t>ბარელაძე</t>
  </si>
  <si>
    <t>54001039836</t>
  </si>
  <si>
    <t>მალხაზ</t>
  </si>
  <si>
    <t>ბიწაძე</t>
  </si>
  <si>
    <t>54001009506</t>
  </si>
  <si>
    <t>ქეთო</t>
  </si>
  <si>
    <t>ღამბაშიძე</t>
  </si>
  <si>
    <t>54001034223</t>
  </si>
  <si>
    <t>კუპატაძე</t>
  </si>
  <si>
    <t>54001057653</t>
  </si>
  <si>
    <t>ია</t>
  </si>
  <si>
    <t>სამხარაძე</t>
  </si>
  <si>
    <t>54001006519</t>
  </si>
  <si>
    <t>54001004958</t>
  </si>
  <si>
    <t>ალექსანდრე</t>
  </si>
  <si>
    <t>54001061690</t>
  </si>
  <si>
    <t>ლევანი</t>
  </si>
  <si>
    <t>წერეთელი</t>
  </si>
  <si>
    <t>54001036691</t>
  </si>
  <si>
    <t>თორნიკე</t>
  </si>
  <si>
    <t>კაციტაძე</t>
  </si>
  <si>
    <t>54001052903</t>
  </si>
  <si>
    <t>იმედი</t>
  </si>
  <si>
    <t>ჩაჩანიძე</t>
  </si>
  <si>
    <t>54001058084</t>
  </si>
  <si>
    <t>კუსიანი</t>
  </si>
  <si>
    <t>54001018194</t>
  </si>
  <si>
    <t>მირანდა</t>
  </si>
  <si>
    <t>ტყემალაძე</t>
  </si>
  <si>
    <t>54001019349</t>
  </si>
  <si>
    <t>ვიტალი</t>
  </si>
  <si>
    <t>54001032307</t>
  </si>
  <si>
    <t>დავითი</t>
  </si>
  <si>
    <t>54001051981</t>
  </si>
  <si>
    <t>დიმიტრი</t>
  </si>
  <si>
    <t>54001042698</t>
  </si>
  <si>
    <t>ავდინა</t>
  </si>
  <si>
    <t>კუტალაძე</t>
  </si>
  <si>
    <t>54001030545</t>
  </si>
  <si>
    <t>ნელი</t>
  </si>
  <si>
    <t>ფხალაძე</t>
  </si>
  <si>
    <t>54001017794</t>
  </si>
  <si>
    <t>რუსუდან</t>
  </si>
  <si>
    <t>ზიბზიბაძე</t>
  </si>
  <si>
    <t>54001034261</t>
  </si>
  <si>
    <t>გაბრიჭიძე</t>
  </si>
  <si>
    <t>54001049090</t>
  </si>
  <si>
    <t>ხათუნა</t>
  </si>
  <si>
    <t>ასანიძე</t>
  </si>
  <si>
    <t>54001017556</t>
  </si>
  <si>
    <t>54001050546</t>
  </si>
  <si>
    <t>მარია</t>
  </si>
  <si>
    <t>შვიდკოვა</t>
  </si>
  <si>
    <t>54001022336</t>
  </si>
  <si>
    <t>ომარი</t>
  </si>
  <si>
    <t>მეგრელიშვილი</t>
  </si>
  <si>
    <t>54001033075</t>
  </si>
  <si>
    <t>54001010893</t>
  </si>
  <si>
    <t>ბონდო</t>
  </si>
  <si>
    <t>54001021755</t>
  </si>
  <si>
    <t>პავლე</t>
  </si>
  <si>
    <t>54001005165</t>
  </si>
  <si>
    <t>დოდო</t>
  </si>
  <si>
    <t>54001028275</t>
  </si>
  <si>
    <t>54001023293</t>
  </si>
  <si>
    <t>მერაბი</t>
  </si>
  <si>
    <t>54001019680</t>
  </si>
  <si>
    <t>ანზორი</t>
  </si>
  <si>
    <t>54001034262</t>
  </si>
  <si>
    <t>54001016484</t>
  </si>
  <si>
    <t>ჯაფარიძე</t>
  </si>
  <si>
    <t>54001055942</t>
  </si>
  <si>
    <t>სიმონ</t>
  </si>
  <si>
    <t>54001021371</t>
  </si>
  <si>
    <t>ცაცა</t>
  </si>
  <si>
    <t>ჩხეიძე</t>
  </si>
  <si>
    <t>54001030938</t>
  </si>
  <si>
    <t>კეთილაძე</t>
  </si>
  <si>
    <t>54001006021</t>
  </si>
  <si>
    <t>მაგდა</t>
  </si>
  <si>
    <t>16001006951</t>
  </si>
  <si>
    <t>54001001194</t>
  </si>
  <si>
    <t>გოჩა</t>
  </si>
  <si>
    <t>ციცვიძე</t>
  </si>
  <si>
    <t>54001012539</t>
  </si>
  <si>
    <t>ანა</t>
  </si>
  <si>
    <t>54001024898</t>
  </si>
  <si>
    <t>შეყილაძე</t>
  </si>
  <si>
    <t>54001029706</t>
  </si>
  <si>
    <t>54001003255</t>
  </si>
  <si>
    <t>თეონა</t>
  </si>
  <si>
    <t>54001056256</t>
  </si>
  <si>
    <t>კალანდაძე</t>
  </si>
  <si>
    <t>54001015900</t>
  </si>
  <si>
    <t>ბრეგვაძე</t>
  </si>
  <si>
    <t>54001053238</t>
  </si>
  <si>
    <t>ვენერა</t>
  </si>
  <si>
    <t>54001042783</t>
  </si>
  <si>
    <t>ბერძული</t>
  </si>
  <si>
    <t>41001002135</t>
  </si>
  <si>
    <t>თამაზი</t>
  </si>
  <si>
    <t>41001007036</t>
  </si>
  <si>
    <t>გიორგობიანი</t>
  </si>
  <si>
    <t>41001001562</t>
  </si>
  <si>
    <t>ვარდო</t>
  </si>
  <si>
    <t>41001025062</t>
  </si>
  <si>
    <t>მურმანი</t>
  </si>
  <si>
    <t>ბუბაშვილი</t>
  </si>
  <si>
    <t>41001009650</t>
  </si>
  <si>
    <t>ინეზა</t>
  </si>
  <si>
    <t>საღარეიშვილი</t>
  </si>
  <si>
    <t>53001004811</t>
  </si>
  <si>
    <t>ზვიადი</t>
  </si>
  <si>
    <t>ზვიადაძე</t>
  </si>
  <si>
    <t>53001028257</t>
  </si>
  <si>
    <t>შოთა</t>
  </si>
  <si>
    <t>გურეშიძე</t>
  </si>
  <si>
    <t>53001001914</t>
  </si>
  <si>
    <t>ჩუბინიძე</t>
  </si>
  <si>
    <t>53001005353</t>
  </si>
  <si>
    <t>კოვზირიძე</t>
  </si>
  <si>
    <t>53001024786</t>
  </si>
  <si>
    <t>შენგელია</t>
  </si>
  <si>
    <t>19001023276</t>
  </si>
  <si>
    <t>დოჩია</t>
  </si>
  <si>
    <t>62006003159</t>
  </si>
  <si>
    <t>მიქავა</t>
  </si>
  <si>
    <t>19001004986</t>
  </si>
  <si>
    <t>19001004884</t>
  </si>
  <si>
    <t>მოსია</t>
  </si>
  <si>
    <t>19001001608</t>
  </si>
  <si>
    <t>კვარაცხელია</t>
  </si>
  <si>
    <t>19001095177</t>
  </si>
  <si>
    <t>სოფიკო</t>
  </si>
  <si>
    <t>ანთია</t>
  </si>
  <si>
    <t>51001005907</t>
  </si>
  <si>
    <t>ნოდარი</t>
  </si>
  <si>
    <t>ფიფია</t>
  </si>
  <si>
    <t>19001039531</t>
  </si>
  <si>
    <t>ჯანაშია</t>
  </si>
  <si>
    <t>19001109526</t>
  </si>
  <si>
    <t>სამუშია</t>
  </si>
  <si>
    <t>51001031121</t>
  </si>
  <si>
    <t>მთვარისა</t>
  </si>
  <si>
    <t>ზარანდია</t>
  </si>
  <si>
    <t>19001091347</t>
  </si>
  <si>
    <t>ციური</t>
  </si>
  <si>
    <t>ჭითაშვილი</t>
  </si>
  <si>
    <t>19001088931</t>
  </si>
  <si>
    <t>აზა</t>
  </si>
  <si>
    <t>ჯახია</t>
  </si>
  <si>
    <t>19001091558</t>
  </si>
  <si>
    <t>ჯონი</t>
  </si>
  <si>
    <t>ბელქანია</t>
  </si>
  <si>
    <t>19001044002</t>
  </si>
  <si>
    <t>ბექა</t>
  </si>
  <si>
    <t>მამფორია</t>
  </si>
  <si>
    <t>19001108625</t>
  </si>
  <si>
    <t>ვახტანგ</t>
  </si>
  <si>
    <t>წოწონავა</t>
  </si>
  <si>
    <t>19001008922</t>
  </si>
  <si>
    <t>როზეტა</t>
  </si>
  <si>
    <t>დარასელია</t>
  </si>
  <si>
    <t>19001005419</t>
  </si>
  <si>
    <t>ნაჭყებია</t>
  </si>
  <si>
    <t>62009004696</t>
  </si>
  <si>
    <t>გოდერძი</t>
  </si>
  <si>
    <t>19001034282</t>
  </si>
  <si>
    <t>შონია</t>
  </si>
  <si>
    <t>62009002765</t>
  </si>
  <si>
    <t>ქეთევანი</t>
  </si>
  <si>
    <t>თირქია</t>
  </si>
  <si>
    <t>58001005954</t>
  </si>
  <si>
    <t>ვენედიქტი</t>
  </si>
  <si>
    <t>ბოკუჩავა</t>
  </si>
  <si>
    <t>19001063112</t>
  </si>
  <si>
    <t>მარინე</t>
  </si>
  <si>
    <t>ქვარაია</t>
  </si>
  <si>
    <t>62005010911</t>
  </si>
  <si>
    <t>ივეტა</t>
  </si>
  <si>
    <t>გულუა</t>
  </si>
  <si>
    <t>62006005212</t>
  </si>
  <si>
    <t>ზარქუა</t>
  </si>
  <si>
    <t>19001067715</t>
  </si>
  <si>
    <t>ნოდარ</t>
  </si>
  <si>
    <t>კალანდია</t>
  </si>
  <si>
    <t>19001109955</t>
  </si>
  <si>
    <t>ლანა</t>
  </si>
  <si>
    <t>ახალაია</t>
  </si>
  <si>
    <t>62009005966</t>
  </si>
  <si>
    <t>19001020267</t>
  </si>
  <si>
    <t>ინდირა</t>
  </si>
  <si>
    <t>ცანავა</t>
  </si>
  <si>
    <t>19001006029</t>
  </si>
  <si>
    <t>გურანდა</t>
  </si>
  <si>
    <t>ფოცხორაია</t>
  </si>
  <si>
    <t>62003016408</t>
  </si>
  <si>
    <t>აბშილავა</t>
  </si>
  <si>
    <t>19001067304</t>
  </si>
  <si>
    <t>კახა</t>
  </si>
  <si>
    <t>შელია</t>
  </si>
  <si>
    <t>19001061898</t>
  </si>
  <si>
    <t>რევაზ</t>
  </si>
  <si>
    <t>ქანთარია</t>
  </si>
  <si>
    <t>19001042881</t>
  </si>
  <si>
    <t>ცხადაია</t>
  </si>
  <si>
    <t>19001110308</t>
  </si>
  <si>
    <t>დაიანა</t>
  </si>
  <si>
    <t>აბსანძე</t>
  </si>
  <si>
    <t>19001100843</t>
  </si>
  <si>
    <t>ჩიქობავა</t>
  </si>
  <si>
    <t>39001044037</t>
  </si>
  <si>
    <t>მამუკა</t>
  </si>
  <si>
    <t>როგავა</t>
  </si>
  <si>
    <t>19001005705</t>
  </si>
  <si>
    <t>19001090647</t>
  </si>
  <si>
    <t>ჭაფანძე</t>
  </si>
  <si>
    <t>19001100986</t>
  </si>
  <si>
    <t>ბეჟანა</t>
  </si>
  <si>
    <t>19001046898</t>
  </si>
  <si>
    <t>დარეჯან</t>
  </si>
  <si>
    <t>წურწუმია</t>
  </si>
  <si>
    <t>19001086068</t>
  </si>
  <si>
    <t>გოგა</t>
  </si>
  <si>
    <t>ჩანგელია</t>
  </si>
  <si>
    <t>19001075134</t>
  </si>
  <si>
    <t>მეთოდი</t>
  </si>
  <si>
    <t>ნავეიშვილი</t>
  </si>
  <si>
    <t>19001001500</t>
  </si>
  <si>
    <t>ჩახაია</t>
  </si>
  <si>
    <t>19001032357</t>
  </si>
  <si>
    <t>სოსო</t>
  </si>
  <si>
    <t>19001065983</t>
  </si>
  <si>
    <t>ლევან</t>
  </si>
  <si>
    <t>19001081312</t>
  </si>
  <si>
    <t>ქრისტინე</t>
  </si>
  <si>
    <t>ხასაია</t>
  </si>
  <si>
    <t>62009007133</t>
  </si>
  <si>
    <t>ბიქტორი</t>
  </si>
  <si>
    <t>აფხაზავა</t>
  </si>
  <si>
    <t>19001040506</t>
  </si>
  <si>
    <t>კაკულია</t>
  </si>
  <si>
    <t>19001007195</t>
  </si>
  <si>
    <t>ავთანდილ</t>
  </si>
  <si>
    <t>19001020853</t>
  </si>
  <si>
    <t>ბუაძე</t>
  </si>
  <si>
    <t>19001065348</t>
  </si>
  <si>
    <t>ეხვაია</t>
  </si>
  <si>
    <t>19001056092</t>
  </si>
  <si>
    <t>გენო</t>
  </si>
  <si>
    <t>ლაშხია</t>
  </si>
  <si>
    <t>19001052800</t>
  </si>
  <si>
    <t>მანუჩარ</t>
  </si>
  <si>
    <t>გაბედავა</t>
  </si>
  <si>
    <t>19001071779</t>
  </si>
  <si>
    <t>თოდუა</t>
  </si>
  <si>
    <t>19001112089</t>
  </si>
  <si>
    <t>გოლობიანი</t>
  </si>
  <si>
    <t>19001104735</t>
  </si>
  <si>
    <t>სპარტაკ</t>
  </si>
  <si>
    <t>ქობალია</t>
  </si>
  <si>
    <t>19001068489</t>
  </si>
  <si>
    <t>ბულია</t>
  </si>
  <si>
    <t>19001102675</t>
  </si>
  <si>
    <t>რობერტი</t>
  </si>
  <si>
    <t>მოხვაში</t>
  </si>
  <si>
    <t>19001022004</t>
  </si>
  <si>
    <t>ხაზალია</t>
  </si>
  <si>
    <t>19001027526</t>
  </si>
  <si>
    <t>გია</t>
  </si>
  <si>
    <t>ხარჩილავა</t>
  </si>
  <si>
    <t>19001069211</t>
  </si>
  <si>
    <t>არქანია</t>
  </si>
  <si>
    <t>62013000448</t>
  </si>
  <si>
    <t>დათო</t>
  </si>
  <si>
    <t>ბოჯგუა</t>
  </si>
  <si>
    <t>19001073304</t>
  </si>
  <si>
    <t>ზაალი</t>
  </si>
  <si>
    <t>19001033761</t>
  </si>
  <si>
    <t>გულედანი</t>
  </si>
  <si>
    <t>19001103538</t>
  </si>
  <si>
    <t>19001096380</t>
  </si>
  <si>
    <t>იროდი</t>
  </si>
  <si>
    <t>ქირია</t>
  </si>
  <si>
    <t>19001025312</t>
  </si>
  <si>
    <t>გვილია</t>
  </si>
  <si>
    <t>19001048783</t>
  </si>
  <si>
    <t>იანურ</t>
  </si>
  <si>
    <t>როსტობაია</t>
  </si>
  <si>
    <t>19001025608</t>
  </si>
  <si>
    <t>არდია</t>
  </si>
  <si>
    <t>19001078241</t>
  </si>
  <si>
    <t>ნანა</t>
  </si>
  <si>
    <t>19601114129</t>
  </si>
  <si>
    <t>ჭითანავა</t>
  </si>
  <si>
    <t>19001052879</t>
  </si>
  <si>
    <t>არველოდ</t>
  </si>
  <si>
    <t>ნემსაძე</t>
  </si>
  <si>
    <t>19001073845</t>
  </si>
  <si>
    <t>ონისე</t>
  </si>
  <si>
    <t>19001054441</t>
  </si>
  <si>
    <t>ჯიქია</t>
  </si>
  <si>
    <t>19001073032</t>
  </si>
  <si>
    <t>ბორის</t>
  </si>
  <si>
    <t>19001011447</t>
  </si>
  <si>
    <t>ტურავა</t>
  </si>
  <si>
    <t>19001025758</t>
  </si>
  <si>
    <t>მინდია</t>
  </si>
  <si>
    <t>19001030877</t>
  </si>
  <si>
    <t>მებონია</t>
  </si>
  <si>
    <t>19001001359</t>
  </si>
  <si>
    <t>მარიკა</t>
  </si>
  <si>
    <t>62009004481</t>
  </si>
  <si>
    <t>თამაზ</t>
  </si>
  <si>
    <t>გოგია</t>
  </si>
  <si>
    <t>62005024354</t>
  </si>
  <si>
    <t>19001065917</t>
  </si>
  <si>
    <t>ლიანა</t>
  </si>
  <si>
    <t>ზვედელავა</t>
  </si>
  <si>
    <t>62006031207</t>
  </si>
  <si>
    <t>იზოლდა</t>
  </si>
  <si>
    <t>19001006786</t>
  </si>
  <si>
    <t>ფაჩულია</t>
  </si>
  <si>
    <t>19001108364</t>
  </si>
  <si>
    <t>ამინა</t>
  </si>
  <si>
    <t>გუნჯუა</t>
  </si>
  <si>
    <t>19001027467</t>
  </si>
  <si>
    <t>ნიკა</t>
  </si>
  <si>
    <t>19001096432</t>
  </si>
  <si>
    <t>ბიგვავა</t>
  </si>
  <si>
    <t>19001089237</t>
  </si>
  <si>
    <t>ლაშა</t>
  </si>
  <si>
    <t>19001081393</t>
  </si>
  <si>
    <t>ირინა</t>
  </si>
  <si>
    <t>გამსახურდია</t>
  </si>
  <si>
    <t>62006054489</t>
  </si>
  <si>
    <t>კვირაია</t>
  </si>
  <si>
    <t>62006032031</t>
  </si>
  <si>
    <t>ფლორა</t>
  </si>
  <si>
    <t>სიჭინავა</t>
  </si>
  <si>
    <t>19001036783</t>
  </si>
  <si>
    <t>ჩუხუა</t>
  </si>
  <si>
    <t>19001080755</t>
  </si>
  <si>
    <t>ღაჭავა</t>
  </si>
  <si>
    <t>19001078479</t>
  </si>
  <si>
    <t>შამახია</t>
  </si>
  <si>
    <t>19001065028</t>
  </si>
  <si>
    <t>19001065985</t>
  </si>
  <si>
    <t>ელმირა</t>
  </si>
  <si>
    <t>62006061806</t>
  </si>
  <si>
    <t>იკა</t>
  </si>
  <si>
    <t>19001076383</t>
  </si>
  <si>
    <t>გაბლაია</t>
  </si>
  <si>
    <t>62005029691</t>
  </si>
  <si>
    <t>ჯერო</t>
  </si>
  <si>
    <t>ნანავა</t>
  </si>
  <si>
    <t>19501119536</t>
  </si>
  <si>
    <t>დემურ</t>
  </si>
  <si>
    <t>მესხია</t>
  </si>
  <si>
    <t>19001038644</t>
  </si>
  <si>
    <t>გულნაზ</t>
  </si>
  <si>
    <t>ბენიძე</t>
  </si>
  <si>
    <t>62006044078</t>
  </si>
  <si>
    <t>19001080872</t>
  </si>
  <si>
    <t>19001092444</t>
  </si>
  <si>
    <t>ნატო</t>
  </si>
  <si>
    <t>გაბელია</t>
  </si>
  <si>
    <t>19001005757</t>
  </si>
  <si>
    <t>ტარიელ</t>
  </si>
  <si>
    <t>ავალიანი</t>
  </si>
  <si>
    <t>19001079551</t>
  </si>
  <si>
    <t>ხუბულავა</t>
  </si>
  <si>
    <t>19001094950</t>
  </si>
  <si>
    <t>მოწვეული სპეციალისტი (2019 წლის ბოლომდე)</t>
  </si>
  <si>
    <t>პრესსამსახური, მოწვეული სპეციალისტი</t>
  </si>
  <si>
    <t>კონსულტანტი მედია საკითხებში</t>
  </si>
  <si>
    <t>პატარაია</t>
  </si>
  <si>
    <t>01005005987</t>
  </si>
  <si>
    <t>პრესასთან ურთიერთობის სპეციალისტი</t>
  </si>
  <si>
    <t>თინათინ</t>
  </si>
  <si>
    <t>25001004708</t>
  </si>
  <si>
    <t>საქმისწარმოების სპეციალისტი</t>
  </si>
  <si>
    <t>01006011789</t>
  </si>
  <si>
    <t>საერთ. ურთიერთობების სპეციალისტი</t>
  </si>
  <si>
    <t>მჭედლიშვილი</t>
  </si>
  <si>
    <t>01030029019</t>
  </si>
  <si>
    <t>ოზგებიშვილი</t>
  </si>
  <si>
    <t>01001012149</t>
  </si>
  <si>
    <t>რეგიონალური სამსახურის კოორდინატორი</t>
  </si>
  <si>
    <t>38001003316</t>
  </si>
  <si>
    <t>ხურცილავა</t>
  </si>
  <si>
    <t>01021010708</t>
  </si>
  <si>
    <t>შუბითიძე</t>
  </si>
  <si>
    <t>01008017164</t>
  </si>
  <si>
    <t>ფანგანი</t>
  </si>
  <si>
    <t>62007006162</t>
  </si>
  <si>
    <t>მატერიალურ-ტექნიკური სამსახურის სპეციალისტი</t>
  </si>
  <si>
    <t>62004025576</t>
  </si>
  <si>
    <t>36001004323</t>
  </si>
  <si>
    <t>კოკოშაშვილი</t>
  </si>
  <si>
    <t>01027022881</t>
  </si>
  <si>
    <t>წიკლაური</t>
  </si>
  <si>
    <t>01030011058</t>
  </si>
  <si>
    <t>თავართქილაძე</t>
  </si>
  <si>
    <t>07001010113</t>
  </si>
  <si>
    <t>წარმომადგენელი უბანზე</t>
  </si>
  <si>
    <t>პარტიულ ორგანიზაციასთან შეხვედრა</t>
  </si>
  <si>
    <t>სამეგრელო</t>
  </si>
  <si>
    <t>სატელევიზიო გამოსვლა</t>
  </si>
  <si>
    <t>კახეთი</t>
  </si>
  <si>
    <t>01005023284</t>
  </si>
  <si>
    <t>01005023285</t>
  </si>
  <si>
    <t>პარტიულ ტელევიზიასთან შეხვედრა</t>
  </si>
  <si>
    <t>ქართლი</t>
  </si>
  <si>
    <t>პარტულ ორგანიზაციასთან შეხვედრა</t>
  </si>
  <si>
    <t>იმერეთი</t>
  </si>
  <si>
    <t>საარჩევნო  პროცესები</t>
  </si>
  <si>
    <t>19001083650</t>
  </si>
  <si>
    <t>ლებანიძე</t>
  </si>
  <si>
    <t>პარტაქტივთან შეხვედრა</t>
  </si>
  <si>
    <t>გურია</t>
  </si>
  <si>
    <t>პარტიულ ორგანიზაციებთან შეხვედრა</t>
  </si>
  <si>
    <t>სამეგრელო, აჭარა, გურია</t>
  </si>
  <si>
    <t>პარტორგანიზაციებთან შეხვედრა</t>
  </si>
  <si>
    <t>ახალგაზრდულ ორგანიზაციასთან შეხვედრა</t>
  </si>
  <si>
    <t>ინტერნეტ-რეკლამს ხრჯი</t>
  </si>
  <si>
    <t>Facebook</t>
  </si>
  <si>
    <t>0001326801</t>
  </si>
  <si>
    <t>მპგ "ეროვნულ-დემოკრატიული პარტია"</t>
  </si>
  <si>
    <t>1</t>
  </si>
  <si>
    <t>ჩვენება</t>
  </si>
  <si>
    <t>0001326802</t>
  </si>
  <si>
    <t>0001326803</t>
  </si>
  <si>
    <t>შპს "ტორი პლუსი"</t>
  </si>
  <si>
    <t>გაზეთი</t>
  </si>
  <si>
    <t>გაერთიანებული ოპოზიცია</t>
  </si>
  <si>
    <t>ფლაერი</t>
  </si>
  <si>
    <t>facebook</t>
  </si>
  <si>
    <r>
      <t>ბუღალტერი</t>
    </r>
    <r>
      <rPr>
        <sz val="10"/>
        <rFont val="Sylfaen"/>
        <family val="1"/>
        <charset val="204"/>
      </rPr>
      <t xml:space="preserve"> 
(ან საამისოდ უფლებამოსილი პასუხისმგებელი პირი)</t>
    </r>
  </si>
  <si>
    <t>2</t>
  </si>
  <si>
    <t>19001029253</t>
  </si>
  <si>
    <t>01024084371</t>
  </si>
  <si>
    <t>დარჩიაშვილი</t>
  </si>
  <si>
    <t>35001090962</t>
  </si>
  <si>
    <t>გულნარა</t>
  </si>
  <si>
    <t>ჩხვირკია</t>
  </si>
  <si>
    <t>62006048822</t>
  </si>
  <si>
    <t>მაგული</t>
  </si>
  <si>
    <t>კვესელაძე</t>
  </si>
  <si>
    <t>01417058054</t>
  </si>
  <si>
    <t>ბანძელაძე</t>
  </si>
  <si>
    <t>01008059507</t>
  </si>
  <si>
    <t>ჭიღლაძე</t>
  </si>
  <si>
    <t>01008052782</t>
  </si>
  <si>
    <t>ნუნუ</t>
  </si>
  <si>
    <t>მეხაშიშვილი</t>
  </si>
  <si>
    <t>01017037589</t>
  </si>
  <si>
    <t>მარიამ</t>
  </si>
  <si>
    <t>მკალავიშვილი</t>
  </si>
  <si>
    <t>01011090933</t>
  </si>
  <si>
    <t>ლოლომაძე</t>
  </si>
  <si>
    <t>60001153493</t>
  </si>
  <si>
    <t>მილორავა</t>
  </si>
  <si>
    <t>61001068642</t>
  </si>
  <si>
    <t>ცოტნე</t>
  </si>
  <si>
    <t>ვადაჭკორია</t>
  </si>
  <si>
    <t>01019078236</t>
  </si>
  <si>
    <t>გორდეზიანი</t>
  </si>
  <si>
    <t>18001001486</t>
  </si>
  <si>
    <t>მარიამი</t>
  </si>
  <si>
    <t>01019085190</t>
  </si>
  <si>
    <t>ცაავა</t>
  </si>
  <si>
    <t>62002002204</t>
  </si>
  <si>
    <t>01011090695</t>
  </si>
  <si>
    <t>ცხოვრებაშვილი</t>
  </si>
  <si>
    <t>01817058423</t>
  </si>
  <si>
    <t>01017033499</t>
  </si>
  <si>
    <t>დეა</t>
  </si>
  <si>
    <t>ფუტკარაძე</t>
  </si>
  <si>
    <t>01005024842</t>
  </si>
  <si>
    <t>01012015689</t>
  </si>
  <si>
    <t>01017027095</t>
  </si>
  <si>
    <t>62001002990</t>
  </si>
  <si>
    <t>ქეთევან</t>
  </si>
  <si>
    <t>გონგაძე</t>
  </si>
  <si>
    <t>01021013490</t>
  </si>
  <si>
    <t>ჯინჯოლავა</t>
  </si>
  <si>
    <t>62001031231</t>
  </si>
  <si>
    <t>ლალი</t>
  </si>
  <si>
    <t>კეკუა</t>
  </si>
  <si>
    <t>61001031983</t>
  </si>
  <si>
    <t>აჩელაშვილი</t>
  </si>
  <si>
    <t>07001040327</t>
  </si>
  <si>
    <t>ქარცივაძე</t>
  </si>
  <si>
    <t>01017054832</t>
  </si>
  <si>
    <t>ჩიხლაძე</t>
  </si>
  <si>
    <t>01011095695</t>
  </si>
  <si>
    <t>გაძიაცკი</t>
  </si>
  <si>
    <t>01009020878</t>
  </si>
  <si>
    <t>მადლენა</t>
  </si>
  <si>
    <t>ლანჩავა</t>
  </si>
  <si>
    <t>41001024133</t>
  </si>
  <si>
    <t>კორძაძე</t>
  </si>
  <si>
    <t>33001022763</t>
  </si>
  <si>
    <t>მურუსიძე</t>
  </si>
  <si>
    <t>33001071855</t>
  </si>
  <si>
    <t>33001066123</t>
  </si>
  <si>
    <t>გუჯაბიძე</t>
  </si>
  <si>
    <t>33001058266</t>
  </si>
  <si>
    <t>ხუნდაძე</t>
  </si>
  <si>
    <t>33001074094</t>
  </si>
  <si>
    <t>საპენსიო თანხის უკან დაბრუნება</t>
  </si>
  <si>
    <t>დაბრუნებული საპენსიო თანხა</t>
  </si>
  <si>
    <t>ივლისის ხელფასის სხვაობა</t>
  </si>
  <si>
    <t>დუმბაძე</t>
  </si>
  <si>
    <t>მახარაძე</t>
  </si>
  <si>
    <t>ასლან</t>
  </si>
  <si>
    <t>მგელაძე</t>
  </si>
  <si>
    <t>ედნარ</t>
  </si>
  <si>
    <t>ჩოგაძე</t>
  </si>
  <si>
    <t>სოლომონიძე</t>
  </si>
  <si>
    <t>ედუარდ</t>
  </si>
  <si>
    <t>ჯორბენაძე</t>
  </si>
  <si>
    <t>თენგიზ</t>
  </si>
  <si>
    <t>ქედელიძე</t>
  </si>
  <si>
    <t>ვალიკო</t>
  </si>
  <si>
    <t>ბოლქვაძე</t>
  </si>
  <si>
    <t>ბაჩანა</t>
  </si>
  <si>
    <t>ირემაძე</t>
  </si>
  <si>
    <t>გობაძე</t>
  </si>
  <si>
    <t>შავაძე</t>
  </si>
  <si>
    <t>მიხეილ</t>
  </si>
  <si>
    <t>გენად</t>
  </si>
  <si>
    <t>პაქსაძე</t>
  </si>
  <si>
    <t>სურამი</t>
  </si>
  <si>
    <t>სულიკო</t>
  </si>
  <si>
    <t>გელაძე</t>
  </si>
  <si>
    <t>ამირან</t>
  </si>
  <si>
    <t>მელაძე</t>
  </si>
  <si>
    <t>გურამ</t>
  </si>
  <si>
    <t>შამანაძე</t>
  </si>
  <si>
    <t>ბადრი</t>
  </si>
  <si>
    <t>შანთაძე</t>
  </si>
  <si>
    <t>ომარ</t>
  </si>
  <si>
    <t>ხოზრევანიძე</t>
  </si>
  <si>
    <t>მუშარბაძე</t>
  </si>
  <si>
    <t>შაინიძე</t>
  </si>
  <si>
    <t>როსტომ</t>
  </si>
  <si>
    <t>ასლანიძე</t>
  </si>
  <si>
    <t>ჯამბულ</t>
  </si>
  <si>
    <t>ევგენი</t>
  </si>
  <si>
    <t>სურმანიძე</t>
  </si>
  <si>
    <t>მიქელაძე</t>
  </si>
  <si>
    <t>რაჟდენ</t>
  </si>
  <si>
    <t>მეკეიძე</t>
  </si>
  <si>
    <t>ზაზა</t>
  </si>
  <si>
    <t>ვანაძე</t>
  </si>
  <si>
    <t>ადაძე</t>
  </si>
  <si>
    <t>ჯემალ</t>
  </si>
  <si>
    <t>ჭელიძე</t>
  </si>
  <si>
    <t>ბერიძე</t>
  </si>
  <si>
    <t>აბაშიძე</t>
  </si>
  <si>
    <t>ემზარ</t>
  </si>
  <si>
    <t>მზევინარ</t>
  </si>
  <si>
    <t>რაულ</t>
  </si>
  <si>
    <t>თურაძე</t>
  </si>
  <si>
    <t>გორგაძე</t>
  </si>
  <si>
    <t>კოჩალიძე</t>
  </si>
  <si>
    <t>საგინაძე</t>
  </si>
  <si>
    <t>61001055613</t>
  </si>
  <si>
    <t>61009011940</t>
  </si>
  <si>
    <t>61009002734</t>
  </si>
  <si>
    <t>61009008590</t>
  </si>
  <si>
    <t>61009009513</t>
  </si>
  <si>
    <t>61009011707</t>
  </si>
  <si>
    <t>61009006528</t>
  </si>
  <si>
    <t>61009014677</t>
  </si>
  <si>
    <t>61009010647</t>
  </si>
  <si>
    <t>61009006310</t>
  </si>
  <si>
    <t>61009000539</t>
  </si>
  <si>
    <t>61009004763</t>
  </si>
  <si>
    <t>61009001612</t>
  </si>
  <si>
    <t>61009014252</t>
  </si>
  <si>
    <t>61009025897</t>
  </si>
  <si>
    <t>61009033892</t>
  </si>
  <si>
    <t>61009008776</t>
  </si>
  <si>
    <t>61009014353</t>
  </si>
  <si>
    <t>61009027699</t>
  </si>
  <si>
    <t>61009003251</t>
  </si>
  <si>
    <t>61009003098</t>
  </si>
  <si>
    <t>61009001402</t>
  </si>
  <si>
    <t>61009001832</t>
  </si>
  <si>
    <t>61009011685</t>
  </si>
  <si>
    <t>61009023625</t>
  </si>
  <si>
    <t>28001008719</t>
  </si>
  <si>
    <t>61009026755</t>
  </si>
  <si>
    <t>61009033414</t>
  </si>
  <si>
    <t>61009019785</t>
  </si>
  <si>
    <t>61009004806</t>
  </si>
  <si>
    <t>61009017905</t>
  </si>
  <si>
    <t>61009009680</t>
  </si>
  <si>
    <t>61009025805</t>
  </si>
  <si>
    <t>61009007880</t>
  </si>
  <si>
    <t>61009024094</t>
  </si>
  <si>
    <t>61009023897</t>
  </si>
  <si>
    <t>61009018583</t>
  </si>
  <si>
    <t>32001008498</t>
  </si>
  <si>
    <t>61009033739</t>
  </si>
  <si>
    <t>61009012893</t>
  </si>
  <si>
    <t>61009010339</t>
  </si>
  <si>
    <t>61009001747</t>
  </si>
  <si>
    <t>61009021003</t>
  </si>
  <si>
    <t>61009017088</t>
  </si>
  <si>
    <t>61009008402</t>
  </si>
  <si>
    <t>61009002339</t>
  </si>
  <si>
    <t>61009031020</t>
  </si>
  <si>
    <t>61009029407</t>
  </si>
  <si>
    <t>61009023017</t>
  </si>
  <si>
    <t>61009023292</t>
  </si>
  <si>
    <t>61009028506</t>
  </si>
  <si>
    <t>61009001766</t>
  </si>
  <si>
    <t>61009001134</t>
  </si>
  <si>
    <t>61009018873</t>
  </si>
  <si>
    <t>რაჭა</t>
  </si>
  <si>
    <t>ქვემო ქართლი</t>
  </si>
  <si>
    <t>აჭარა-გურია</t>
  </si>
  <si>
    <t>სამცხე</t>
  </si>
  <si>
    <t>01027044428</t>
  </si>
  <si>
    <t>გერმანია საფრაბგეთი</t>
  </si>
  <si>
    <t>37001055810</t>
  </si>
  <si>
    <t>01010001631</t>
  </si>
  <si>
    <t>აჭარა</t>
  </si>
  <si>
    <t>გორი</t>
  </si>
  <si>
    <t>ქუთაისი</t>
  </si>
  <si>
    <t>წარმომადგენელი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</si>
</sst>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/yy;@"/>
    <numFmt numFmtId="165" formatCode="\ს\ა\ტ\ე\ლ\ე\ვ\ი\ზ\ი\ო\ \რ\ე\კ\ლ\ა\მ\ა"/>
    <numFmt numFmtId="166" formatCode="[Black]#,##0.00;[Red]\(#,##0.00\);[Black]#,##0.00"/>
    <numFmt numFmtId="167" formatCode="[Black]#,##0;[Red]\(#,##0\);[Black]#,##0"/>
    <numFmt numFmtId="168" formatCode="#,##0.0000"/>
    <numFmt numFmtId="169" formatCode="0.000"/>
  </numFmts>
  <fonts count="53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  <charset val="204"/>
    </font>
    <font>
      <b/>
      <sz val="14"/>
      <name val="Arial"/>
      <family val="2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10"/>
      <color theme="0"/>
      <name val="Sylfaen"/>
      <family val="1"/>
      <charset val="204"/>
    </font>
    <font>
      <sz val="10"/>
      <color indexed="8"/>
      <name val="Sylfaen"/>
      <family val="1"/>
      <charset val="204"/>
    </font>
    <font>
      <b/>
      <sz val="10"/>
      <color indexed="8"/>
      <name val="Sylfaen"/>
      <family val="1"/>
      <charset val="204"/>
    </font>
    <font>
      <sz val="10"/>
      <color indexed="18"/>
      <name val="Sylfaen"/>
      <family val="1"/>
      <charset val="204"/>
    </font>
    <font>
      <sz val="10"/>
      <color theme="1"/>
      <name val="Sylfaen"/>
      <family val="1"/>
      <charset val="204"/>
    </font>
    <font>
      <sz val="10"/>
      <color theme="3" tint="-0.249977111117893"/>
      <name val="Sylfae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b/>
      <sz val="10"/>
      <color theme="3" tint="-0.249977111117893"/>
      <name val="Sylfaen"/>
      <family val="1"/>
      <charset val="204"/>
    </font>
    <font>
      <sz val="10"/>
      <color indexed="8"/>
      <name val="Arial"/>
      <family val="2"/>
      <charset val="204"/>
    </font>
    <font>
      <b/>
      <sz val="10"/>
      <color rgb="FF000000"/>
      <name val="Sylfaen"/>
      <family val="1"/>
      <charset val="204"/>
    </font>
    <font>
      <b/>
      <sz val="10"/>
      <name val="Sylfaen UGB"/>
      <family val="1"/>
      <charset val="204"/>
    </font>
    <font>
      <sz val="10"/>
      <color rgb="FF444444"/>
      <name val="Sylfaen"/>
      <family val="1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</font>
    <font>
      <sz val="10"/>
      <name val="Sylfaen UGB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46" fillId="0" borderId="0">
      <alignment vertical="top"/>
    </xf>
    <xf numFmtId="0" fontId="51" fillId="0" borderId="0">
      <alignment vertical="top"/>
    </xf>
  </cellStyleXfs>
  <cellXfs count="753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right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31" xfId="2" applyFont="1" applyFill="1" applyBorder="1" applyAlignment="1" applyProtection="1">
      <alignment horizontal="left" vertical="top"/>
      <protection locked="0"/>
    </xf>
    <xf numFmtId="0" fontId="25" fillId="5" borderId="31" xfId="2" applyFont="1" applyFill="1" applyBorder="1" applyAlignment="1" applyProtection="1">
      <alignment horizontal="left" vertical="top" wrapText="1"/>
      <protection locked="0"/>
    </xf>
    <xf numFmtId="0" fontId="25" fillId="5" borderId="32" xfId="2" applyFont="1" applyFill="1" applyBorder="1" applyAlignment="1" applyProtection="1">
      <alignment horizontal="left" vertical="top" wrapText="1"/>
      <protection locked="0"/>
    </xf>
    <xf numFmtId="1" fontId="25" fillId="5" borderId="32" xfId="2" applyNumberFormat="1" applyFont="1" applyFill="1" applyBorder="1" applyAlignment="1" applyProtection="1">
      <alignment horizontal="left" vertical="top" wrapText="1"/>
      <protection locked="0"/>
    </xf>
    <xf numFmtId="1" fontId="25" fillId="5" borderId="33" xfId="2" applyNumberFormat="1" applyFont="1" applyFill="1" applyBorder="1" applyAlignment="1" applyProtection="1">
      <alignment horizontal="left" vertical="top" wrapText="1"/>
      <protection locked="0"/>
    </xf>
    <xf numFmtId="0" fontId="26" fillId="5" borderId="7" xfId="2" applyFont="1" applyFill="1" applyBorder="1" applyAlignment="1" applyProtection="1">
      <alignment horizontal="righ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8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/>
    <xf numFmtId="0" fontId="18" fillId="0" borderId="1" xfId="0" applyFont="1" applyFill="1" applyBorder="1" applyAlignment="1" applyProtection="1">
      <alignment horizontal="left" vertical="center" wrapText="1" indent="2"/>
    </xf>
    <xf numFmtId="0" fontId="18" fillId="5" borderId="0" xfId="1" applyFont="1" applyFill="1" applyAlignment="1" applyProtection="1">
      <alignment horizontal="center" vertical="center"/>
    </xf>
    <xf numFmtId="0" fontId="25" fillId="0" borderId="9" xfId="2" applyFont="1" applyFill="1" applyBorder="1" applyAlignment="1" applyProtection="1">
      <alignment horizontal="left" vertical="top" wrapText="1"/>
      <protection locked="0"/>
    </xf>
    <xf numFmtId="0" fontId="25" fillId="0" borderId="34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23" fillId="0" borderId="5" xfId="1" applyFont="1" applyFill="1" applyBorder="1" applyAlignment="1" applyProtection="1">
      <alignment horizontal="lef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6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1" xfId="9" applyFont="1" applyFill="1" applyBorder="1" applyAlignment="1" applyProtection="1">
      <alignment horizontal="center" vertical="center" wrapText="1"/>
    </xf>
    <xf numFmtId="0" fontId="30" fillId="4" borderId="16" xfId="9" applyFont="1" applyFill="1" applyBorder="1" applyAlignment="1" applyProtection="1">
      <alignment horizontal="center" vertical="center" wrapText="1"/>
    </xf>
    <xf numFmtId="0" fontId="30" fillId="4" borderId="14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0" fontId="30" fillId="3" borderId="17" xfId="9" applyFont="1" applyFill="1" applyBorder="1" applyAlignment="1" applyProtection="1">
      <alignment horizontal="center" vertical="center" wrapText="1"/>
    </xf>
    <xf numFmtId="49" fontId="30" fillId="3" borderId="14" xfId="9" applyNumberFormat="1" applyFont="1" applyFill="1" applyBorder="1" applyAlignment="1" applyProtection="1">
      <alignment horizontal="center" vertical="center" wrapText="1"/>
    </xf>
    <xf numFmtId="0" fontId="30" fillId="3" borderId="10" xfId="9" applyFont="1" applyFill="1" applyBorder="1" applyAlignment="1" applyProtection="1">
      <alignment horizontal="center" vertical="center" wrapText="1"/>
    </xf>
    <xf numFmtId="0" fontId="30" fillId="5" borderId="15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28" fillId="5" borderId="41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42" xfId="9" applyFont="1" applyFill="1" applyBorder="1" applyAlignment="1" applyProtection="1">
      <alignment vertical="center"/>
    </xf>
    <xf numFmtId="0" fontId="20" fillId="5" borderId="41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4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42" xfId="9" applyFont="1" applyFill="1" applyBorder="1" applyAlignment="1" applyProtection="1">
      <alignment vertical="center"/>
    </xf>
    <xf numFmtId="14" fontId="20" fillId="0" borderId="41" xfId="9" applyNumberFormat="1" applyFont="1" applyBorder="1" applyAlignment="1" applyProtection="1">
      <alignment vertical="center"/>
      <protection locked="0"/>
    </xf>
    <xf numFmtId="0" fontId="18" fillId="5" borderId="0" xfId="0" applyFont="1" applyFill="1" applyBorder="1" applyAlignment="1" applyProtection="1">
      <alignment vertical="center"/>
    </xf>
    <xf numFmtId="0" fontId="18" fillId="5" borderId="42" xfId="0" applyFont="1" applyFill="1" applyBorder="1" applyAlignment="1" applyProtection="1">
      <alignment vertical="center"/>
    </xf>
    <xf numFmtId="0" fontId="20" fillId="5" borderId="41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42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65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5" borderId="42" xfId="0" applyFont="1" applyFill="1" applyBorder="1" applyAlignment="1">
      <alignment vertical="center"/>
    </xf>
    <xf numFmtId="2" fontId="25" fillId="0" borderId="27" xfId="2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 applyProtection="1">
      <alignment vertical="top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0" fillId="5" borderId="0" xfId="9" applyFont="1" applyFill="1" applyAlignment="1" applyProtection="1">
      <alignment vertical="center"/>
      <protection locked="0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8" fillId="0" borderId="2" xfId="1" applyFont="1" applyFill="1" applyBorder="1" applyAlignment="1" applyProtection="1">
      <alignment horizontal="left" vertical="center" wrapText="1" indent="1"/>
    </xf>
    <xf numFmtId="0" fontId="23" fillId="0" borderId="2" xfId="1" applyFont="1" applyFill="1" applyBorder="1" applyAlignment="1" applyProtection="1">
      <alignment horizontal="left" vertical="center" wrapText="1" indent="1"/>
    </xf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0" borderId="1" xfId="3" applyFont="1" applyBorder="1" applyAlignment="1">
      <alignment horizontal="left" vertical="center"/>
    </xf>
    <xf numFmtId="0" fontId="12" fillId="0" borderId="0" xfId="3" applyFill="1"/>
    <xf numFmtId="0" fontId="17" fillId="0" borderId="0" xfId="3" applyFont="1"/>
    <xf numFmtId="0" fontId="18" fillId="0" borderId="0" xfId="3" applyFont="1" applyFill="1" applyBorder="1" applyProtection="1">
      <protection locked="0"/>
    </xf>
    <xf numFmtId="0" fontId="18" fillId="0" borderId="0" xfId="3" applyFont="1" applyFill="1" applyProtection="1">
      <protection locked="0"/>
    </xf>
    <xf numFmtId="0" fontId="20" fillId="0" borderId="0" xfId="3" applyFont="1" applyBorder="1"/>
    <xf numFmtId="0" fontId="20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18" fillId="2" borderId="0" xfId="0" applyFont="1" applyFill="1" applyBorder="1" applyAlignment="1" applyProtection="1">
      <alignment horizontal="left"/>
    </xf>
    <xf numFmtId="0" fontId="35" fillId="5" borderId="0" xfId="0" applyFont="1" applyFill="1" applyProtection="1"/>
    <xf numFmtId="0" fontId="36" fillId="5" borderId="0" xfId="0" applyFont="1" applyFill="1" applyProtection="1"/>
    <xf numFmtId="0" fontId="36" fillId="5" borderId="0" xfId="0" applyFont="1" applyFill="1" applyProtection="1">
      <protection locked="0"/>
    </xf>
    <xf numFmtId="0" fontId="36" fillId="0" borderId="0" xfId="0" applyFont="1" applyProtection="1">
      <protection locked="0"/>
    </xf>
    <xf numFmtId="0" fontId="36" fillId="5" borderId="0" xfId="1" applyFont="1" applyFill="1" applyBorder="1" applyAlignment="1" applyProtection="1">
      <alignment horizontal="center" vertical="center"/>
    </xf>
    <xf numFmtId="0" fontId="36" fillId="5" borderId="0" xfId="0" applyFont="1" applyFill="1" applyAlignment="1" applyProtection="1">
      <alignment horizontal="center" vertical="center"/>
    </xf>
    <xf numFmtId="0" fontId="35" fillId="2" borderId="0" xfId="0" applyFont="1" applyFill="1" applyBorder="1" applyAlignment="1" applyProtection="1">
      <alignment horizontal="left"/>
    </xf>
    <xf numFmtId="0" fontId="37" fillId="2" borderId="0" xfId="0" applyFont="1" applyFill="1" applyBorder="1" applyProtection="1"/>
    <xf numFmtId="0" fontId="37" fillId="2" borderId="0" xfId="0" applyFont="1" applyFill="1" applyBorder="1" applyAlignment="1" applyProtection="1">
      <alignment horizontal="center" vertical="center"/>
    </xf>
    <xf numFmtId="0" fontId="36" fillId="5" borderId="0" xfId="0" applyFont="1" applyFill="1" applyBorder="1" applyProtection="1"/>
    <xf numFmtId="0" fontId="36" fillId="5" borderId="3" xfId="1" applyFont="1" applyFill="1" applyBorder="1" applyAlignment="1" applyProtection="1">
      <alignment horizontal="left" vertical="center"/>
    </xf>
    <xf numFmtId="0" fontId="36" fillId="5" borderId="3" xfId="0" applyFont="1" applyFill="1" applyBorder="1" applyProtection="1"/>
    <xf numFmtId="0" fontId="38" fillId="5" borderId="28" xfId="2" applyFont="1" applyFill="1" applyBorder="1" applyAlignment="1" applyProtection="1">
      <alignment horizontal="center" vertical="top" wrapText="1"/>
    </xf>
    <xf numFmtId="1" fontId="38" fillId="5" borderId="28" xfId="2" applyNumberFormat="1" applyFont="1" applyFill="1" applyBorder="1" applyAlignment="1" applyProtection="1">
      <alignment horizontal="center" vertical="top" wrapText="1"/>
    </xf>
    <xf numFmtId="0" fontId="38" fillId="5" borderId="8" xfId="2" applyFont="1" applyFill="1" applyBorder="1" applyAlignment="1" applyProtection="1">
      <alignment horizontal="center" vertical="top" wrapText="1"/>
    </xf>
    <xf numFmtId="1" fontId="38" fillId="5" borderId="8" xfId="2" applyNumberFormat="1" applyFont="1" applyFill="1" applyBorder="1" applyAlignment="1" applyProtection="1">
      <alignment horizontal="center" vertical="top" wrapText="1"/>
    </xf>
    <xf numFmtId="0" fontId="36" fillId="0" borderId="0" xfId="0" applyFont="1" applyFill="1" applyProtection="1">
      <protection locked="0"/>
    </xf>
    <xf numFmtId="0" fontId="39" fillId="5" borderId="1" xfId="2" applyFont="1" applyFill="1" applyBorder="1" applyAlignment="1" applyProtection="1">
      <alignment horizontal="center" vertical="top" wrapText="1"/>
    </xf>
    <xf numFmtId="1" fontId="39" fillId="5" borderId="1" xfId="2" applyNumberFormat="1" applyFont="1" applyFill="1" applyBorder="1" applyAlignment="1" applyProtection="1">
      <alignment horizontal="center" vertical="top" wrapText="1"/>
    </xf>
    <xf numFmtId="0" fontId="38" fillId="0" borderId="29" xfId="2" applyFont="1" applyFill="1" applyBorder="1" applyAlignment="1" applyProtection="1">
      <alignment horizontal="center" vertical="top" wrapText="1"/>
      <protection locked="0"/>
    </xf>
    <xf numFmtId="1" fontId="38" fillId="0" borderId="2" xfId="2" applyNumberFormat="1" applyFont="1" applyFill="1" applyBorder="1" applyAlignment="1" applyProtection="1">
      <alignment horizontal="left" vertical="top" wrapText="1"/>
      <protection locked="0"/>
    </xf>
    <xf numFmtId="1" fontId="38" fillId="0" borderId="30" xfId="2" applyNumberFormat="1" applyFont="1" applyFill="1" applyBorder="1" applyAlignment="1" applyProtection="1">
      <alignment horizontal="left" vertical="top" wrapText="1"/>
      <protection locked="0"/>
    </xf>
    <xf numFmtId="0" fontId="40" fillId="0" borderId="6" xfId="2" applyFont="1" applyFill="1" applyBorder="1" applyAlignment="1" applyProtection="1">
      <alignment horizontal="right" vertical="top" wrapText="1"/>
      <protection locked="0"/>
    </xf>
    <xf numFmtId="0" fontId="36" fillId="5" borderId="0" xfId="0" applyFont="1" applyFill="1" applyBorder="1" applyProtection="1">
      <protection locked="0"/>
    </xf>
    <xf numFmtId="0" fontId="35" fillId="5" borderId="0" xfId="0" applyFont="1" applyFill="1" applyBorder="1" applyAlignment="1" applyProtection="1">
      <alignment horizontal="center"/>
      <protection locked="0"/>
    </xf>
    <xf numFmtId="0" fontId="36" fillId="5" borderId="0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/>
    <xf numFmtId="0" fontId="36" fillId="5" borderId="3" xfId="0" applyFont="1" applyFill="1" applyBorder="1" applyProtection="1">
      <protection locked="0"/>
    </xf>
    <xf numFmtId="0" fontId="36" fillId="5" borderId="3" xfId="0" applyFont="1" applyFill="1" applyBorder="1"/>
    <xf numFmtId="0" fontId="35" fillId="5" borderId="0" xfId="0" applyFont="1" applyFill="1" applyBorder="1" applyProtection="1">
      <protection locked="0"/>
    </xf>
    <xf numFmtId="0" fontId="35" fillId="5" borderId="0" xfId="0" applyFont="1" applyFill="1" applyBorder="1"/>
    <xf numFmtId="0" fontId="36" fillId="0" borderId="0" xfId="0" applyFont="1"/>
    <xf numFmtId="0" fontId="41" fillId="0" borderId="2" xfId="5" applyFont="1" applyBorder="1" applyAlignment="1" applyProtection="1">
      <alignment vertical="top" wrapText="1"/>
      <protection locked="0"/>
    </xf>
    <xf numFmtId="14" fontId="41" fillId="0" borderId="2" xfId="5" applyNumberFormat="1" applyFont="1" applyBorder="1" applyAlignment="1" applyProtection="1">
      <alignment wrapText="1"/>
      <protection locked="0"/>
    </xf>
    <xf numFmtId="0" fontId="42" fillId="0" borderId="31" xfId="0" applyFont="1" applyBorder="1"/>
    <xf numFmtId="0" fontId="35" fillId="5" borderId="1" xfId="1" applyFont="1" applyFill="1" applyBorder="1" applyAlignment="1" applyProtection="1">
      <alignment horizontal="left" vertical="center" wrapText="1" indent="1"/>
    </xf>
    <xf numFmtId="0" fontId="35" fillId="0" borderId="1" xfId="1" applyFont="1" applyFill="1" applyBorder="1" applyAlignment="1" applyProtection="1">
      <alignment horizontal="left" vertical="center" wrapText="1" indent="1"/>
    </xf>
    <xf numFmtId="0" fontId="35" fillId="5" borderId="1" xfId="0" applyFont="1" applyFill="1" applyBorder="1" applyProtection="1">
      <protection locked="0"/>
    </xf>
    <xf numFmtId="0" fontId="35" fillId="0" borderId="1" xfId="0" applyFont="1" applyFill="1" applyBorder="1" applyProtection="1">
      <protection locked="0"/>
    </xf>
    <xf numFmtId="0" fontId="35" fillId="5" borderId="1" xfId="1" applyFont="1" applyFill="1" applyBorder="1" applyAlignment="1" applyProtection="1">
      <alignment horizontal="left" vertical="center" wrapText="1"/>
    </xf>
    <xf numFmtId="0" fontId="35" fillId="5" borderId="1" xfId="1" applyFont="1" applyFill="1" applyBorder="1" applyAlignment="1" applyProtection="1">
      <alignment vertical="top" wrapText="1"/>
    </xf>
    <xf numFmtId="4" fontId="23" fillId="5" borderId="1" xfId="0" applyNumberFormat="1" applyFont="1" applyFill="1" applyBorder="1" applyProtection="1"/>
    <xf numFmtId="0" fontId="35" fillId="5" borderId="1" xfId="0" applyFont="1" applyFill="1" applyBorder="1" applyAlignment="1">
      <alignment horizontal="center" vertical="center"/>
    </xf>
    <xf numFmtId="3" fontId="35" fillId="5" borderId="1" xfId="1" applyNumberFormat="1" applyFont="1" applyFill="1" applyBorder="1" applyAlignment="1" applyProtection="1">
      <alignment horizontal="center" vertical="center" wrapText="1"/>
    </xf>
    <xf numFmtId="3" fontId="35" fillId="6" borderId="1" xfId="1" applyNumberFormat="1" applyFont="1" applyFill="1" applyBorder="1" applyAlignment="1" applyProtection="1">
      <alignment horizontal="center" vertical="center" wrapText="1"/>
    </xf>
    <xf numFmtId="0" fontId="35" fillId="5" borderId="1" xfId="0" applyFont="1" applyFill="1" applyBorder="1"/>
    <xf numFmtId="0" fontId="36" fillId="0" borderId="1" xfId="1" applyFont="1" applyFill="1" applyBorder="1" applyAlignment="1" applyProtection="1">
      <alignment horizontal="left" vertical="center" wrapText="1" indent="1"/>
    </xf>
    <xf numFmtId="3" fontId="35" fillId="2" borderId="1" xfId="1" applyNumberFormat="1" applyFont="1" applyFill="1" applyBorder="1" applyAlignment="1" applyProtection="1">
      <alignment horizontal="center" vertical="center" wrapText="1"/>
      <protection locked="0"/>
    </xf>
    <xf numFmtId="166" fontId="44" fillId="7" borderId="43" xfId="0" applyNumberFormat="1" applyFont="1" applyFill="1" applyBorder="1" applyAlignment="1">
      <alignment horizontal="center" vertical="center"/>
    </xf>
    <xf numFmtId="166" fontId="44" fillId="2" borderId="43" xfId="0" applyNumberFormat="1" applyFont="1" applyFill="1" applyBorder="1" applyAlignment="1">
      <alignment horizontal="center" vertical="center"/>
    </xf>
    <xf numFmtId="166" fontId="44" fillId="2" borderId="43" xfId="0" applyNumberFormat="1" applyFont="1" applyFill="1" applyBorder="1" applyAlignment="1">
      <alignment horizontal="center" vertical="top"/>
    </xf>
    <xf numFmtId="166" fontId="44" fillId="7" borderId="44" xfId="0" applyNumberFormat="1" applyFont="1" applyFill="1" applyBorder="1" applyAlignment="1">
      <alignment horizontal="center" vertical="center"/>
    </xf>
    <xf numFmtId="166" fontId="45" fillId="2" borderId="1" xfId="0" applyNumberFormat="1" applyFont="1" applyFill="1" applyBorder="1" applyAlignment="1">
      <alignment horizontal="center" vertical="center"/>
    </xf>
    <xf numFmtId="166" fontId="45" fillId="7" borderId="1" xfId="0" applyNumberFormat="1" applyFont="1" applyFill="1" applyBorder="1" applyAlignment="1">
      <alignment horizontal="center" vertical="center"/>
    </xf>
    <xf numFmtId="166" fontId="44" fillId="0" borderId="43" xfId="0" applyNumberFormat="1" applyFont="1" applyFill="1" applyBorder="1" applyAlignment="1">
      <alignment horizontal="center" vertical="center"/>
    </xf>
    <xf numFmtId="49" fontId="41" fillId="2" borderId="43" xfId="0" applyNumberFormat="1" applyFont="1" applyFill="1" applyBorder="1" applyAlignment="1">
      <alignment horizontal="left" vertical="top"/>
    </xf>
    <xf numFmtId="4" fontId="35" fillId="5" borderId="1" xfId="1" applyNumberFormat="1" applyFont="1" applyFill="1" applyBorder="1" applyAlignment="1" applyProtection="1">
      <alignment horizontal="center" vertical="center"/>
    </xf>
    <xf numFmtId="4" fontId="35" fillId="5" borderId="1" xfId="1" applyNumberFormat="1" applyFont="1" applyFill="1" applyBorder="1" applyAlignment="1" applyProtection="1">
      <alignment horizontal="center" vertical="center" wrapText="1"/>
    </xf>
    <xf numFmtId="4" fontId="35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35" fillId="0" borderId="1" xfId="3" applyNumberFormat="1" applyFont="1" applyBorder="1" applyAlignment="1" applyProtection="1">
      <alignment horizontal="center"/>
      <protection locked="0"/>
    </xf>
    <xf numFmtId="4" fontId="35" fillId="2" borderId="1" xfId="1" applyNumberFormat="1" applyFont="1" applyFill="1" applyBorder="1" applyAlignment="1" applyProtection="1">
      <alignment horizontal="center" vertical="center"/>
      <protection locked="0"/>
    </xf>
    <xf numFmtId="4" fontId="35" fillId="0" borderId="1" xfId="2" applyNumberFormat="1" applyFont="1" applyFill="1" applyBorder="1" applyAlignment="1" applyProtection="1">
      <alignment horizontal="center" vertical="top"/>
      <protection locked="0"/>
    </xf>
    <xf numFmtId="4" fontId="35" fillId="0" borderId="1" xfId="2" applyNumberFormat="1" applyFont="1" applyFill="1" applyBorder="1" applyAlignment="1" applyProtection="1">
      <alignment horizontal="center" vertical="center"/>
      <protection locked="0"/>
    </xf>
    <xf numFmtId="4" fontId="35" fillId="5" borderId="1" xfId="0" applyNumberFormat="1" applyFont="1" applyFill="1" applyBorder="1" applyAlignment="1" applyProtection="1">
      <alignment horizontal="center"/>
    </xf>
    <xf numFmtId="4" fontId="35" fillId="5" borderId="35" xfId="0" applyNumberFormat="1" applyFont="1" applyFill="1" applyBorder="1" applyAlignment="1" applyProtection="1">
      <alignment horizontal="center"/>
    </xf>
    <xf numFmtId="4" fontId="35" fillId="0" borderId="4" xfId="0" applyNumberFormat="1" applyFont="1" applyBorder="1" applyAlignment="1" applyProtection="1">
      <alignment horizontal="center"/>
      <protection locked="0"/>
    </xf>
    <xf numFmtId="4" fontId="35" fillId="5" borderId="2" xfId="0" applyNumberFormat="1" applyFont="1" applyFill="1" applyBorder="1" applyAlignment="1" applyProtection="1">
      <alignment horizontal="center"/>
    </xf>
    <xf numFmtId="4" fontId="35" fillId="0" borderId="1" xfId="0" applyNumberFormat="1" applyFont="1" applyBorder="1" applyAlignment="1" applyProtection="1">
      <alignment horizontal="center"/>
      <protection locked="0"/>
    </xf>
    <xf numFmtId="4" fontId="35" fillId="0" borderId="1" xfId="0" applyNumberFormat="1" applyFont="1" applyFill="1" applyBorder="1" applyAlignment="1" applyProtection="1">
      <alignment horizontal="center"/>
    </xf>
    <xf numFmtId="0" fontId="36" fillId="5" borderId="0" xfId="1" applyFont="1" applyFill="1" applyAlignment="1" applyProtection="1">
      <alignment horizontal="center" vertical="center"/>
    </xf>
    <xf numFmtId="0" fontId="20" fillId="0" borderId="1" xfId="16" applyFont="1" applyBorder="1" applyAlignment="1" applyProtection="1">
      <alignment horizontal="center" vertical="center" wrapText="1"/>
      <protection locked="0"/>
    </xf>
    <xf numFmtId="0" fontId="20" fillId="0" borderId="1" xfId="16" applyFont="1" applyBorder="1" applyAlignment="1" applyProtection="1">
      <alignment vertical="center" wrapText="1"/>
      <protection locked="0"/>
    </xf>
    <xf numFmtId="14" fontId="20" fillId="0" borderId="2" xfId="8" applyNumberFormat="1" applyFont="1" applyBorder="1" applyAlignment="1" applyProtection="1">
      <alignment wrapText="1"/>
      <protection locked="0"/>
    </xf>
    <xf numFmtId="14" fontId="20" fillId="0" borderId="1" xfId="16" applyNumberFormat="1" applyFont="1" applyBorder="1" applyAlignment="1" applyProtection="1">
      <alignment vertical="center" wrapText="1"/>
      <protection locked="0"/>
    </xf>
    <xf numFmtId="14" fontId="20" fillId="0" borderId="1" xfId="15" applyNumberFormat="1" applyFont="1" applyBorder="1" applyAlignment="1" applyProtection="1">
      <alignment vertical="center" wrapText="1"/>
      <protection locked="0"/>
    </xf>
    <xf numFmtId="14" fontId="28" fillId="0" borderId="2" xfId="5" applyNumberFormat="1" applyFont="1" applyBorder="1" applyAlignment="1" applyProtection="1">
      <alignment horizontal="center" vertical="center" wrapText="1"/>
      <protection locked="0"/>
    </xf>
    <xf numFmtId="2" fontId="25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25" fillId="0" borderId="6" xfId="2" applyFont="1" applyFill="1" applyBorder="1" applyAlignment="1" applyProtection="1">
      <alignment horizontal="center" vertical="center" wrapText="1"/>
      <protection locked="0"/>
    </xf>
    <xf numFmtId="14" fontId="21" fillId="8" borderId="43" xfId="0" applyNumberFormat="1" applyFont="1" applyFill="1" applyBorder="1" applyAlignment="1">
      <alignment horizontal="center" vertical="center"/>
    </xf>
    <xf numFmtId="14" fontId="21" fillId="0" borderId="43" xfId="0" applyNumberFormat="1" applyFont="1" applyBorder="1" applyAlignment="1">
      <alignment horizontal="center" vertical="center"/>
    </xf>
    <xf numFmtId="2" fontId="26" fillId="5" borderId="6" xfId="2" applyNumberFormat="1" applyFont="1" applyFill="1" applyBorder="1" applyAlignment="1" applyProtection="1">
      <alignment horizontal="right" vertical="top" wrapText="1"/>
      <protection locked="0"/>
    </xf>
    <xf numFmtId="0" fontId="35" fillId="0" borderId="1" xfId="1" applyFont="1" applyFill="1" applyBorder="1" applyAlignment="1" applyProtection="1">
      <alignment horizontal="left" wrapText="1"/>
    </xf>
    <xf numFmtId="2" fontId="18" fillId="0" borderId="1" xfId="0" applyNumberFormat="1" applyFont="1" applyBorder="1" applyProtection="1">
      <protection locked="0"/>
    </xf>
    <xf numFmtId="2" fontId="23" fillId="5" borderId="1" xfId="0" applyNumberFormat="1" applyFont="1" applyFill="1" applyBorder="1" applyProtection="1"/>
    <xf numFmtId="2" fontId="18" fillId="5" borderId="1" xfId="0" applyNumberFormat="1" applyFont="1" applyFill="1" applyBorder="1" applyProtection="1"/>
    <xf numFmtId="1" fontId="23" fillId="5" borderId="1" xfId="0" applyNumberFormat="1" applyFont="1" applyFill="1" applyBorder="1" applyProtection="1"/>
    <xf numFmtId="1" fontId="18" fillId="0" borderId="1" xfId="0" applyNumberFormat="1" applyFont="1" applyBorder="1" applyProtection="1">
      <protection locked="0"/>
    </xf>
    <xf numFmtId="1" fontId="18" fillId="5" borderId="1" xfId="0" applyNumberFormat="1" applyFont="1" applyFill="1" applyBorder="1" applyProtection="1"/>
    <xf numFmtId="1" fontId="18" fillId="5" borderId="1" xfId="0" applyNumberFormat="1" applyFont="1" applyFill="1" applyBorder="1" applyProtection="1">
      <protection locked="0"/>
    </xf>
    <xf numFmtId="0" fontId="35" fillId="0" borderId="1" xfId="1" applyFont="1" applyFill="1" applyBorder="1" applyAlignment="1" applyProtection="1">
      <alignment horizontal="center" vertical="center" wrapText="1"/>
    </xf>
    <xf numFmtId="49" fontId="44" fillId="7" borderId="43" xfId="0" applyNumberFormat="1" applyFont="1" applyFill="1" applyBorder="1" applyAlignment="1">
      <alignment horizontal="center" vertical="center"/>
    </xf>
    <xf numFmtId="0" fontId="35" fillId="0" borderId="1" xfId="1" applyFont="1" applyFill="1" applyBorder="1" applyAlignment="1" applyProtection="1">
      <alignment horizontal="left" vertical="center" wrapText="1"/>
    </xf>
    <xf numFmtId="4" fontId="35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44" fillId="2" borderId="43" xfId="0" applyNumberFormat="1" applyFont="1" applyFill="1" applyBorder="1" applyAlignment="1">
      <alignment horizontal="center" vertical="center"/>
    </xf>
    <xf numFmtId="0" fontId="39" fillId="0" borderId="0" xfId="17" applyFont="1" applyFill="1" applyAlignment="1">
      <alignment horizontal="left" vertical="center" wrapText="1"/>
    </xf>
    <xf numFmtId="4" fontId="35" fillId="0" borderId="1" xfId="0" applyNumberFormat="1" applyFont="1" applyFill="1" applyBorder="1" applyAlignment="1">
      <alignment horizontal="center" vertical="center"/>
    </xf>
    <xf numFmtId="4" fontId="35" fillId="0" borderId="1" xfId="0" applyNumberFormat="1" applyFont="1" applyBorder="1" applyAlignment="1">
      <alignment horizontal="center" vertical="center"/>
    </xf>
    <xf numFmtId="49" fontId="47" fillId="7" borderId="1" xfId="0" applyNumberFormat="1" applyFont="1" applyFill="1" applyBorder="1" applyAlignment="1">
      <alignment horizontal="center" vertical="center"/>
    </xf>
    <xf numFmtId="0" fontId="35" fillId="0" borderId="36" xfId="1" applyFont="1" applyFill="1" applyBorder="1" applyAlignment="1" applyProtection="1">
      <alignment horizontal="center" vertical="center" wrapText="1"/>
    </xf>
    <xf numFmtId="0" fontId="35" fillId="0" borderId="36" xfId="1" applyFont="1" applyFill="1" applyBorder="1" applyAlignment="1" applyProtection="1">
      <alignment horizontal="left" vertical="center" wrapText="1"/>
    </xf>
    <xf numFmtId="4" fontId="35" fillId="0" borderId="36" xfId="0" applyNumberFormat="1" applyFont="1" applyFill="1" applyBorder="1" applyAlignment="1">
      <alignment horizontal="center" vertical="center"/>
    </xf>
    <xf numFmtId="4" fontId="35" fillId="0" borderId="36" xfId="0" applyNumberFormat="1" applyFont="1" applyBorder="1" applyAlignment="1">
      <alignment horizontal="center" vertical="center"/>
    </xf>
    <xf numFmtId="4" fontId="35" fillId="2" borderId="36" xfId="1" applyNumberFormat="1" applyFont="1" applyFill="1" applyBorder="1" applyAlignment="1" applyProtection="1">
      <alignment horizontal="center" vertical="center" wrapText="1"/>
      <protection locked="0"/>
    </xf>
    <xf numFmtId="0" fontId="35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 wrapText="1"/>
    </xf>
    <xf numFmtId="49" fontId="44" fillId="0" borderId="43" xfId="0" applyNumberFormat="1" applyFont="1" applyFill="1" applyBorder="1" applyAlignment="1">
      <alignment horizontal="center" vertical="center"/>
    </xf>
    <xf numFmtId="49" fontId="39" fillId="0" borderId="1" xfId="17" applyNumberFormat="1" applyFont="1" applyFill="1" applyBorder="1" applyAlignment="1">
      <alignment horizontal="center" vertical="center" wrapText="1"/>
    </xf>
    <xf numFmtId="49" fontId="39" fillId="0" borderId="1" xfId="17" applyNumberFormat="1" applyFont="1" applyFill="1" applyBorder="1" applyAlignment="1">
      <alignment horizontal="left" vertical="center" wrapText="1"/>
    </xf>
    <xf numFmtId="0" fontId="39" fillId="0" borderId="1" xfId="17" applyFont="1" applyFill="1" applyBorder="1" applyAlignment="1">
      <alignment horizontal="left" vertical="center" wrapText="1"/>
    </xf>
    <xf numFmtId="0" fontId="48" fillId="0" borderId="0" xfId="0" applyFont="1" applyAlignment="1">
      <alignment horizontal="center" vertical="center"/>
    </xf>
    <xf numFmtId="0" fontId="48" fillId="0" borderId="0" xfId="0" applyFont="1"/>
    <xf numFmtId="49" fontId="47" fillId="7" borderId="1" xfId="0" applyNumberFormat="1" applyFont="1" applyFill="1" applyBorder="1" applyAlignment="1">
      <alignment horizontal="left" vertical="center"/>
    </xf>
    <xf numFmtId="49" fontId="44" fillId="0" borderId="44" xfId="0" applyNumberFormat="1" applyFont="1" applyFill="1" applyBorder="1" applyAlignment="1">
      <alignment horizontal="center" vertical="center"/>
    </xf>
    <xf numFmtId="49" fontId="44" fillId="7" borderId="44" xfId="0" applyNumberFormat="1" applyFont="1" applyFill="1" applyBorder="1" applyAlignment="1">
      <alignment horizontal="left" vertical="center"/>
    </xf>
    <xf numFmtId="0" fontId="35" fillId="2" borderId="36" xfId="0" applyFont="1" applyFill="1" applyBorder="1" applyAlignment="1">
      <alignment horizontal="center" vertical="center"/>
    </xf>
    <xf numFmtId="49" fontId="44" fillId="0" borderId="1" xfId="0" applyNumberFormat="1" applyFont="1" applyFill="1" applyBorder="1" applyAlignment="1">
      <alignment horizontal="center" vertical="center"/>
    </xf>
    <xf numFmtId="3" fontId="35" fillId="6" borderId="0" xfId="1" applyNumberFormat="1" applyFont="1" applyFill="1" applyBorder="1" applyAlignment="1" applyProtection="1">
      <alignment horizontal="center" vertical="center" wrapText="1"/>
    </xf>
    <xf numFmtId="3" fontId="35" fillId="6" borderId="1" xfId="1" applyNumberFormat="1" applyFont="1" applyFill="1" applyBorder="1" applyAlignment="1" applyProtection="1">
      <alignment horizontal="left" vertical="center" wrapText="1"/>
    </xf>
    <xf numFmtId="4" fontId="35" fillId="0" borderId="1" xfId="1" applyNumberFormat="1" applyFont="1" applyFill="1" applyBorder="1" applyAlignment="1" applyProtection="1">
      <alignment horizontal="center" vertical="center" wrapText="1"/>
    </xf>
    <xf numFmtId="49" fontId="44" fillId="7" borderId="43" xfId="0" applyNumberFormat="1" applyFont="1" applyFill="1" applyBorder="1" applyAlignment="1">
      <alignment horizontal="left" vertical="center"/>
    </xf>
    <xf numFmtId="49" fontId="39" fillId="0" borderId="36" xfId="17" applyNumberFormat="1" applyFont="1" applyFill="1" applyBorder="1" applyAlignment="1">
      <alignment horizontal="center" vertical="center" wrapText="1"/>
    </xf>
    <xf numFmtId="0" fontId="39" fillId="0" borderId="36" xfId="17" applyFont="1" applyFill="1" applyBorder="1" applyAlignment="1">
      <alignment horizontal="left" vertical="center" wrapText="1"/>
    </xf>
    <xf numFmtId="49" fontId="39" fillId="0" borderId="1" xfId="17" applyNumberFormat="1" applyFont="1" applyFill="1" applyBorder="1" applyAlignment="1">
      <alignment horizontal="left" vertical="top" wrapText="1" readingOrder="1"/>
    </xf>
    <xf numFmtId="49" fontId="39" fillId="0" borderId="1" xfId="17" applyNumberFormat="1" applyFont="1" applyFill="1" applyBorder="1" applyAlignment="1">
      <alignment horizontal="left" vertical="top" wrapText="1"/>
    </xf>
    <xf numFmtId="2" fontId="39" fillId="0" borderId="1" xfId="17" applyNumberFormat="1" applyFont="1" applyFill="1" applyBorder="1" applyAlignment="1">
      <alignment horizontal="center" vertical="center" wrapText="1"/>
    </xf>
    <xf numFmtId="4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5" fillId="5" borderId="1" xfId="1" applyFont="1" applyFill="1" applyBorder="1" applyAlignment="1" applyProtection="1">
      <alignment horizontal="center" vertical="center" wrapText="1"/>
    </xf>
    <xf numFmtId="166" fontId="43" fillId="2" borderId="43" xfId="0" applyNumberFormat="1" applyFont="1" applyFill="1" applyBorder="1" applyAlignment="1">
      <alignment horizontal="center" vertical="center"/>
    </xf>
    <xf numFmtId="49" fontId="35" fillId="0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Alignment="1">
      <alignment vertical="center"/>
    </xf>
    <xf numFmtId="0" fontId="35" fillId="5" borderId="36" xfId="1" applyFont="1" applyFill="1" applyBorder="1" applyAlignment="1" applyProtection="1">
      <alignment horizontal="center" vertical="center" wrapText="1"/>
    </xf>
    <xf numFmtId="166" fontId="43" fillId="2" borderId="44" xfId="0" applyNumberFormat="1" applyFont="1" applyFill="1" applyBorder="1" applyAlignment="1">
      <alignment horizontal="center" vertical="center"/>
    </xf>
    <xf numFmtId="0" fontId="23" fillId="5" borderId="1" xfId="1" applyFont="1" applyFill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center" vertical="center" wrapText="1"/>
    </xf>
    <xf numFmtId="14" fontId="23" fillId="0" borderId="1" xfId="1" applyNumberFormat="1" applyFont="1" applyFill="1" applyBorder="1" applyAlignment="1" applyProtection="1">
      <alignment horizontal="left" vertical="center" wrapText="1" indent="1"/>
    </xf>
    <xf numFmtId="165" fontId="32" fillId="0" borderId="2" xfId="10" applyNumberFormat="1" applyFont="1" applyFill="1" applyBorder="1" applyAlignment="1" applyProtection="1">
      <alignment horizontal="left" vertical="center" wrapText="1"/>
      <protection locked="0"/>
    </xf>
    <xf numFmtId="49" fontId="23" fillId="0" borderId="1" xfId="1" applyNumberFormat="1" applyFont="1" applyFill="1" applyBorder="1" applyAlignment="1" applyProtection="1">
      <alignment horizontal="left" vertical="center" wrapText="1" indent="1"/>
    </xf>
    <xf numFmtId="49" fontId="18" fillId="0" borderId="1" xfId="1" applyNumberFormat="1" applyFont="1" applyFill="1" applyBorder="1" applyAlignment="1" applyProtection="1">
      <alignment horizontal="left" vertical="center" wrapText="1" indent="1"/>
    </xf>
    <xf numFmtId="1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5" fillId="0" borderId="1" xfId="1" applyNumberFormat="1" applyFont="1" applyFill="1" applyBorder="1" applyAlignment="1" applyProtection="1">
      <alignment horizontal="left" vertical="center" wrapText="1" indent="1"/>
    </xf>
    <xf numFmtId="14" fontId="35" fillId="0" borderId="2" xfId="1" applyNumberFormat="1" applyFont="1" applyFill="1" applyBorder="1" applyAlignment="1" applyProtection="1">
      <alignment horizontal="left" vertical="center" wrapText="1" indent="1"/>
    </xf>
    <xf numFmtId="0" fontId="36" fillId="0" borderId="0" xfId="0" applyFont="1" applyAlignment="1">
      <alignment vertical="center"/>
    </xf>
    <xf numFmtId="0" fontId="36" fillId="0" borderId="1" xfId="0" applyFont="1" applyBorder="1" applyAlignment="1">
      <alignment vertical="center"/>
    </xf>
    <xf numFmtId="0" fontId="35" fillId="5" borderId="0" xfId="0" applyFont="1" applyFill="1" applyAlignment="1" applyProtection="1">
      <alignment horizontal="left" vertical="center"/>
    </xf>
    <xf numFmtId="0" fontId="36" fillId="5" borderId="0" xfId="1" applyFont="1" applyFill="1" applyAlignment="1" applyProtection="1">
      <alignment horizontal="right" vertical="center"/>
    </xf>
    <xf numFmtId="0" fontId="36" fillId="2" borderId="0" xfId="0" applyFont="1" applyFill="1"/>
    <xf numFmtId="0" fontId="36" fillId="2" borderId="0" xfId="0" applyFont="1" applyFill="1" applyBorder="1" applyAlignment="1" applyProtection="1">
      <alignment horizontal="left"/>
    </xf>
    <xf numFmtId="0" fontId="36" fillId="2" borderId="0" xfId="0" applyFont="1" applyFill="1" applyBorder="1" applyProtection="1"/>
    <xf numFmtId="0" fontId="36" fillId="2" borderId="0" xfId="0" applyFont="1" applyFill="1" applyProtection="1"/>
    <xf numFmtId="0" fontId="36" fillId="5" borderId="0" xfId="1" applyFont="1" applyFill="1" applyAlignment="1" applyProtection="1">
      <alignment vertical="center"/>
    </xf>
    <xf numFmtId="14" fontId="36" fillId="0" borderId="2" xfId="1" applyNumberFormat="1" applyFont="1" applyFill="1" applyBorder="1" applyAlignment="1" applyProtection="1">
      <alignment horizontal="right" vertical="center" wrapText="1"/>
    </xf>
    <xf numFmtId="0" fontId="36" fillId="0" borderId="1" xfId="1" applyFont="1" applyFill="1" applyBorder="1" applyAlignment="1" applyProtection="1">
      <alignment vertical="center" wrapText="1"/>
    </xf>
    <xf numFmtId="165" fontId="41" fillId="2" borderId="2" xfId="10" applyNumberFormat="1" applyFont="1" applyFill="1" applyBorder="1" applyAlignment="1" applyProtection="1">
      <alignment horizontal="left" vertical="center" wrapText="1"/>
      <protection locked="0"/>
    </xf>
    <xf numFmtId="0" fontId="36" fillId="0" borderId="2" xfId="1" applyFont="1" applyFill="1" applyBorder="1" applyAlignment="1" applyProtection="1">
      <alignment horizontal="left" vertical="center" wrapText="1"/>
    </xf>
    <xf numFmtId="0" fontId="36" fillId="0" borderId="1" xfId="1" applyFont="1" applyFill="1" applyBorder="1" applyAlignment="1" applyProtection="1">
      <alignment horizontal="left" vertical="center" wrapText="1"/>
    </xf>
    <xf numFmtId="3" fontId="35" fillId="2" borderId="1" xfId="1" applyNumberFormat="1" applyFont="1" applyFill="1" applyBorder="1" applyAlignment="1" applyProtection="1">
      <alignment horizontal="left" vertical="center" wrapText="1"/>
      <protection locked="0"/>
    </xf>
    <xf numFmtId="0" fontId="36" fillId="0" borderId="2" xfId="1" applyFont="1" applyFill="1" applyBorder="1" applyAlignment="1" applyProtection="1">
      <alignment horizontal="left" vertical="center" wrapText="1" indent="1"/>
    </xf>
    <xf numFmtId="0" fontId="35" fillId="0" borderId="2" xfId="1" applyFont="1" applyFill="1" applyBorder="1" applyAlignment="1" applyProtection="1">
      <alignment horizontal="left" vertical="center" wrapText="1" indent="1"/>
    </xf>
    <xf numFmtId="0" fontId="35" fillId="2" borderId="0" xfId="0" applyFont="1" applyFill="1" applyAlignment="1" applyProtection="1">
      <alignment horizontal="left"/>
      <protection locked="0"/>
    </xf>
    <xf numFmtId="0" fontId="36" fillId="2" borderId="0" xfId="0" applyFont="1" applyFill="1" applyProtection="1">
      <protection locked="0"/>
    </xf>
    <xf numFmtId="0" fontId="36" fillId="2" borderId="0" xfId="0" applyFont="1" applyFill="1" applyAlignment="1" applyProtection="1">
      <alignment horizontal="left"/>
      <protection locked="0"/>
    </xf>
    <xf numFmtId="0" fontId="36" fillId="0" borderId="0" xfId="0" applyFont="1" applyAlignment="1" applyProtection="1">
      <alignment horizontal="left"/>
      <protection locked="0"/>
    </xf>
    <xf numFmtId="14" fontId="41" fillId="2" borderId="0" xfId="10" applyNumberFormat="1" applyFont="1" applyFill="1" applyBorder="1" applyAlignment="1" applyProtection="1">
      <alignment vertical="center"/>
    </xf>
    <xf numFmtId="0" fontId="41" fillId="2" borderId="0" xfId="10" applyFont="1" applyFill="1" applyBorder="1" applyAlignment="1" applyProtection="1">
      <alignment vertical="center"/>
      <protection locked="0"/>
    </xf>
    <xf numFmtId="14" fontId="41" fillId="2" borderId="0" xfId="10" applyNumberFormat="1" applyFont="1" applyFill="1" applyBorder="1" applyAlignment="1" applyProtection="1">
      <alignment horizontal="center" vertical="center"/>
    </xf>
    <xf numFmtId="14" fontId="44" fillId="2" borderId="0" xfId="10" applyNumberFormat="1" applyFont="1" applyFill="1" applyBorder="1" applyAlignment="1" applyProtection="1">
      <alignment horizontal="center" vertical="center"/>
    </xf>
    <xf numFmtId="14" fontId="44" fillId="2" borderId="0" xfId="10" applyNumberFormat="1" applyFont="1" applyFill="1" applyBorder="1" applyAlignment="1" applyProtection="1">
      <alignment vertical="center"/>
    </xf>
    <xf numFmtId="14" fontId="44" fillId="2" borderId="0" xfId="10" applyNumberFormat="1" applyFont="1" applyFill="1" applyBorder="1" applyAlignment="1" applyProtection="1">
      <alignment vertical="center" wrapText="1"/>
    </xf>
    <xf numFmtId="4" fontId="36" fillId="2" borderId="1" xfId="1" applyNumberFormat="1" applyFont="1" applyFill="1" applyBorder="1" applyAlignment="1" applyProtection="1">
      <alignment horizontal="center" vertical="center" wrapText="1"/>
      <protection locked="0"/>
    </xf>
    <xf numFmtId="168" fontId="3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36" fillId="2" borderId="1" xfId="1" applyNumberFormat="1" applyFont="1" applyFill="1" applyBorder="1" applyAlignment="1" applyProtection="1">
      <alignment horizontal="left" vertical="center" wrapText="1"/>
      <protection locked="0"/>
    </xf>
    <xf numFmtId="0" fontId="49" fillId="0" borderId="1" xfId="0" applyFont="1" applyBorder="1" applyAlignment="1">
      <alignment horizontal="right" vertical="center"/>
    </xf>
    <xf numFmtId="3" fontId="3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1" applyFont="1" applyFill="1" applyBorder="1" applyAlignment="1" applyProtection="1">
      <alignment horizontal="center" vertical="center" wrapText="1"/>
    </xf>
    <xf numFmtId="0" fontId="36" fillId="0" borderId="1" xfId="0" applyNumberFormat="1" applyFont="1" applyFill="1" applyBorder="1" applyAlignment="1">
      <alignment horizontal="center" vertical="center"/>
    </xf>
    <xf numFmtId="4" fontId="35" fillId="5" borderId="1" xfId="0" applyNumberFormat="1" applyFont="1" applyFill="1" applyBorder="1" applyProtection="1"/>
    <xf numFmtId="4" fontId="23" fillId="5" borderId="1" xfId="1" applyNumberFormat="1" applyFont="1" applyFill="1" applyBorder="1" applyAlignment="1" applyProtection="1">
      <alignment horizontal="right" vertical="center"/>
    </xf>
    <xf numFmtId="4" fontId="23" fillId="5" borderId="1" xfId="1" applyNumberFormat="1" applyFont="1" applyFill="1" applyBorder="1" applyAlignment="1" applyProtection="1">
      <alignment horizontal="right" vertical="center" wrapText="1"/>
    </xf>
    <xf numFmtId="4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3" fillId="2" borderId="1" xfId="1" applyNumberFormat="1" applyFont="1" applyFill="1" applyBorder="1" applyAlignment="1" applyProtection="1">
      <alignment horizontal="right" vertical="center"/>
      <protection locked="0"/>
    </xf>
    <xf numFmtId="4" fontId="18" fillId="0" borderId="1" xfId="3" applyNumberFormat="1" applyFont="1" applyBorder="1" applyProtection="1">
      <protection locked="0"/>
    </xf>
    <xf numFmtId="4" fontId="18" fillId="5" borderId="1" xfId="1" applyNumberFormat="1" applyFont="1" applyFill="1" applyBorder="1" applyAlignment="1" applyProtection="1">
      <alignment horizontal="right" vertical="center" wrapText="1"/>
    </xf>
    <xf numFmtId="4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18" fillId="2" borderId="1" xfId="1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top"/>
      <protection locked="0"/>
    </xf>
    <xf numFmtId="4" fontId="18" fillId="5" borderId="1" xfId="2" applyNumberFormat="1" applyFont="1" applyFill="1" applyBorder="1" applyAlignment="1" applyProtection="1">
      <alignment horizontal="right" vertical="top"/>
    </xf>
    <xf numFmtId="4" fontId="18" fillId="5" borderId="36" xfId="1" applyNumberFormat="1" applyFont="1" applyFill="1" applyBorder="1" applyAlignment="1" applyProtection="1">
      <alignment horizontal="right" vertical="center" wrapText="1"/>
    </xf>
    <xf numFmtId="4" fontId="23" fillId="5" borderId="4" xfId="3" applyNumberFormat="1" applyFont="1" applyFill="1" applyBorder="1" applyAlignment="1" applyProtection="1">
      <alignment horizontal="right"/>
    </xf>
    <xf numFmtId="4" fontId="18" fillId="0" borderId="4" xfId="3" applyNumberFormat="1" applyFont="1" applyFill="1" applyBorder="1" applyAlignment="1" applyProtection="1">
      <alignment horizontal="right"/>
      <protection locked="0"/>
    </xf>
    <xf numFmtId="4" fontId="18" fillId="5" borderId="35" xfId="1" applyNumberFormat="1" applyFont="1" applyFill="1" applyBorder="1" applyAlignment="1" applyProtection="1">
      <alignment horizontal="right" vertical="center" wrapText="1"/>
    </xf>
    <xf numFmtId="4" fontId="18" fillId="0" borderId="4" xfId="3" applyNumberFormat="1" applyFont="1" applyBorder="1" applyAlignment="1" applyProtection="1">
      <alignment horizontal="right"/>
      <protection locked="0"/>
    </xf>
    <xf numFmtId="4" fontId="23" fillId="5" borderId="2" xfId="0" applyNumberFormat="1" applyFont="1" applyFill="1" applyBorder="1" applyProtection="1"/>
    <xf numFmtId="4" fontId="23" fillId="2" borderId="4" xfId="0" applyNumberFormat="1" applyFont="1" applyFill="1" applyBorder="1" applyProtection="1"/>
    <xf numFmtId="4" fontId="18" fillId="0" borderId="1" xfId="0" applyNumberFormat="1" applyFont="1" applyBorder="1" applyProtection="1">
      <protection locked="0"/>
    </xf>
    <xf numFmtId="0" fontId="23" fillId="5" borderId="0" xfId="1" applyFont="1" applyFill="1" applyAlignment="1" applyProtection="1">
      <alignment horizontal="center" vertical="center"/>
    </xf>
    <xf numFmtId="49" fontId="44" fillId="7" borderId="43" xfId="0" applyNumberFormat="1" applyFont="1" applyFill="1" applyBorder="1" applyAlignment="1">
      <alignment horizontal="center" vertical="center" wrapText="1"/>
    </xf>
    <xf numFmtId="49" fontId="44" fillId="2" borderId="43" xfId="0" applyNumberFormat="1" applyFont="1" applyFill="1" applyBorder="1" applyAlignment="1">
      <alignment horizontal="center" vertical="center" wrapText="1"/>
    </xf>
    <xf numFmtId="0" fontId="44" fillId="0" borderId="1" xfId="0" applyNumberFormat="1" applyFont="1" applyFill="1" applyBorder="1" applyAlignment="1">
      <alignment horizontal="center" vertical="center"/>
    </xf>
    <xf numFmtId="49" fontId="44" fillId="7" borderId="44" xfId="0" applyNumberFormat="1" applyFont="1" applyFill="1" applyBorder="1" applyAlignment="1">
      <alignment horizontal="center" vertical="center" wrapText="1"/>
    </xf>
    <xf numFmtId="49" fontId="44" fillId="7" borderId="1" xfId="0" applyNumberFormat="1" applyFont="1" applyFill="1" applyBorder="1" applyAlignment="1">
      <alignment horizontal="center" vertical="center" wrapText="1"/>
    </xf>
    <xf numFmtId="0" fontId="23" fillId="5" borderId="0" xfId="0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center" vertical="center"/>
    </xf>
    <xf numFmtId="0" fontId="23" fillId="2" borderId="0" xfId="0" applyFont="1" applyFill="1" applyAlignment="1" applyProtection="1">
      <alignment horizontal="center" vertical="center"/>
      <protection locked="0"/>
    </xf>
    <xf numFmtId="0" fontId="50" fillId="2" borderId="0" xfId="0" applyFont="1" applyFill="1" applyAlignment="1" applyProtection="1">
      <alignment horizontal="center" vertical="center"/>
      <protection locked="0"/>
    </xf>
    <xf numFmtId="0" fontId="23" fillId="2" borderId="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4" fontId="35" fillId="5" borderId="1" xfId="1" applyNumberFormat="1" applyFont="1" applyFill="1" applyBorder="1" applyAlignment="1" applyProtection="1">
      <alignment horizontal="right" vertical="center" wrapText="1"/>
    </xf>
    <xf numFmtId="4" fontId="20" fillId="2" borderId="1" xfId="3" applyNumberFormat="1" applyFont="1" applyFill="1" applyBorder="1"/>
    <xf numFmtId="4" fontId="20" fillId="0" borderId="1" xfId="3" applyNumberFormat="1" applyFont="1" applyBorder="1"/>
    <xf numFmtId="2" fontId="20" fillId="2" borderId="1" xfId="3" applyNumberFormat="1" applyFont="1" applyFill="1" applyBorder="1"/>
    <xf numFmtId="2" fontId="20" fillId="0" borderId="1" xfId="3" applyNumberFormat="1" applyFont="1" applyBorder="1"/>
    <xf numFmtId="2" fontId="20" fillId="5" borderId="1" xfId="3" applyNumberFormat="1" applyFont="1" applyFill="1" applyBorder="1"/>
    <xf numFmtId="169" fontId="36" fillId="0" borderId="0" xfId="0" applyNumberFormat="1" applyFont="1" applyFill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0" applyFont="1" applyFill="1" applyBorder="1" applyAlignment="1" applyProtection="1">
      <alignment horizontal="right" vertical="center"/>
    </xf>
    <xf numFmtId="0" fontId="23" fillId="5" borderId="0" xfId="1" applyFont="1" applyFill="1" applyBorder="1" applyAlignment="1" applyProtection="1">
      <alignment horizontal="center" vertical="center"/>
    </xf>
    <xf numFmtId="0" fontId="18" fillId="2" borderId="0" xfId="0" applyFont="1" applyFill="1"/>
    <xf numFmtId="0" fontId="23" fillId="5" borderId="0" xfId="0" applyFont="1" applyFill="1" applyAlignment="1" applyProtection="1">
      <alignment horizontal="right" vertical="center"/>
    </xf>
    <xf numFmtId="0" fontId="18" fillId="2" borderId="0" xfId="0" applyFont="1" applyFill="1" applyBorder="1" applyAlignment="1" applyProtection="1">
      <alignment horizontal="right" vertical="center"/>
    </xf>
    <xf numFmtId="0" fontId="23" fillId="2" borderId="0" xfId="0" applyFont="1" applyFill="1" applyAlignment="1" applyProtection="1">
      <alignment horizontal="center" vertical="center"/>
    </xf>
    <xf numFmtId="0" fontId="18" fillId="2" borderId="0" xfId="0" applyFont="1" applyFill="1" applyAlignment="1" applyProtection="1">
      <alignment horizontal="center" vertical="center"/>
    </xf>
    <xf numFmtId="0" fontId="25" fillId="0" borderId="1" xfId="17" applyFont="1" applyFill="1" applyBorder="1" applyAlignment="1">
      <alignment horizontal="left" vertical="top" wrapText="1" readingOrder="1"/>
    </xf>
    <xf numFmtId="49" fontId="20" fillId="0" borderId="1" xfId="0" applyNumberFormat="1" applyFont="1" applyFill="1" applyBorder="1" applyAlignment="1">
      <alignment horizontal="left" vertical="top"/>
    </xf>
    <xf numFmtId="49" fontId="20" fillId="0" borderId="43" xfId="0" applyNumberFormat="1" applyFont="1" applyFill="1" applyBorder="1" applyAlignment="1">
      <alignment horizontal="right" vertical="center"/>
    </xf>
    <xf numFmtId="49" fontId="20" fillId="0" borderId="1" xfId="0" applyNumberFormat="1" applyFont="1" applyFill="1" applyBorder="1" applyAlignment="1">
      <alignment horizontal="right" vertical="top"/>
    </xf>
    <xf numFmtId="4" fontId="23" fillId="5" borderId="1" xfId="1" applyNumberFormat="1" applyFont="1" applyFill="1" applyBorder="1" applyAlignment="1" applyProtection="1">
      <alignment horizontal="center" vertical="center" wrapText="1"/>
    </xf>
    <xf numFmtId="4" fontId="18" fillId="2" borderId="0" xfId="0" applyNumberFormat="1" applyFont="1" applyFill="1"/>
    <xf numFmtId="49" fontId="22" fillId="0" borderId="1" xfId="0" applyNumberFormat="1" applyFont="1" applyFill="1" applyBorder="1" applyAlignment="1">
      <alignment horizontal="left" vertical="top"/>
    </xf>
    <xf numFmtId="4" fontId="22" fillId="0" borderId="43" xfId="0" applyNumberFormat="1" applyFont="1" applyFill="1" applyBorder="1" applyAlignment="1">
      <alignment horizontal="center" vertical="center"/>
    </xf>
    <xf numFmtId="49" fontId="20" fillId="0" borderId="43" xfId="0" applyNumberFormat="1" applyFont="1" applyFill="1" applyBorder="1" applyAlignment="1">
      <alignment horizontal="left" vertical="top"/>
    </xf>
    <xf numFmtId="49" fontId="20" fillId="0" borderId="43" xfId="0" applyNumberFormat="1" applyFont="1" applyFill="1" applyBorder="1" applyAlignment="1">
      <alignment vertical="top"/>
    </xf>
    <xf numFmtId="49" fontId="20" fillId="0" borderId="44" xfId="0" applyNumberFormat="1" applyFont="1" applyFill="1" applyBorder="1" applyAlignment="1">
      <alignment vertical="top"/>
    </xf>
    <xf numFmtId="49" fontId="20" fillId="0" borderId="44" xfId="0" applyNumberFormat="1" applyFont="1" applyFill="1" applyBorder="1" applyAlignment="1">
      <alignment horizontal="right" vertical="center"/>
    </xf>
    <xf numFmtId="49" fontId="20" fillId="0" borderId="36" xfId="0" applyNumberFormat="1" applyFont="1" applyFill="1" applyBorder="1" applyAlignment="1">
      <alignment horizontal="right" vertical="top"/>
    </xf>
    <xf numFmtId="4" fontId="23" fillId="5" borderId="36" xfId="1" applyNumberFormat="1" applyFont="1" applyFill="1" applyBorder="1" applyAlignment="1" applyProtection="1">
      <alignment horizontal="center" vertical="center" wrapText="1"/>
    </xf>
    <xf numFmtId="49" fontId="20" fillId="0" borderId="45" xfId="0" applyNumberFormat="1" applyFont="1" applyFill="1" applyBorder="1" applyAlignment="1">
      <alignment horizontal="right" vertical="center"/>
    </xf>
    <xf numFmtId="0" fontId="18" fillId="0" borderId="1" xfId="0" applyFont="1" applyFill="1" applyBorder="1"/>
    <xf numFmtId="49" fontId="20" fillId="0" borderId="46" xfId="0" applyNumberFormat="1" applyFont="1" applyFill="1" applyBorder="1" applyAlignment="1">
      <alignment horizontal="right" vertical="top" wrapText="1"/>
    </xf>
    <xf numFmtId="166" fontId="22" fillId="0" borderId="43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vertical="top"/>
    </xf>
    <xf numFmtId="49" fontId="25" fillId="0" borderId="1" xfId="17" applyNumberFormat="1" applyFont="1" applyFill="1" applyBorder="1" applyAlignment="1">
      <alignment horizontal="right" vertical="top" wrapText="1"/>
    </xf>
    <xf numFmtId="166" fontId="22" fillId="0" borderId="1" xfId="0" applyNumberFormat="1" applyFont="1" applyFill="1" applyBorder="1" applyAlignment="1">
      <alignment horizontal="center" vertical="center"/>
    </xf>
    <xf numFmtId="0" fontId="25" fillId="0" borderId="1" xfId="18" applyFont="1" applyFill="1" applyBorder="1" applyAlignment="1">
      <alignment horizontal="left" vertical="top" wrapText="1" readingOrder="1"/>
    </xf>
    <xf numFmtId="49" fontId="20" fillId="0" borderId="43" xfId="0" applyNumberFormat="1" applyFont="1" applyFill="1" applyBorder="1" applyAlignment="1">
      <alignment horizontal="left" vertical="center"/>
    </xf>
    <xf numFmtId="0" fontId="25" fillId="0" borderId="1" xfId="17" applyFont="1" applyFill="1" applyBorder="1" applyAlignment="1">
      <alignment horizontal="left" vertical="center" wrapText="1" readingOrder="1"/>
    </xf>
    <xf numFmtId="49" fontId="20" fillId="0" borderId="43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/>
    </xf>
    <xf numFmtId="49" fontId="22" fillId="0" borderId="43" xfId="0" applyNumberFormat="1" applyFont="1" applyFill="1" applyBorder="1" applyAlignment="1">
      <alignment horizontal="left" vertical="center" wrapText="1"/>
    </xf>
    <xf numFmtId="49" fontId="20" fillId="0" borderId="43" xfId="0" applyNumberFormat="1" applyFont="1" applyFill="1" applyBorder="1" applyAlignment="1">
      <alignment horizontal="right" vertical="top" wrapText="1"/>
    </xf>
    <xf numFmtId="166" fontId="22" fillId="0" borderId="43" xfId="0" applyNumberFormat="1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left" vertical="top"/>
    </xf>
    <xf numFmtId="4" fontId="23" fillId="5" borderId="1" xfId="1" applyNumberFormat="1" applyFont="1" applyFill="1" applyBorder="1" applyAlignment="1" applyProtection="1">
      <alignment horizontal="center" vertical="top" wrapText="1"/>
    </xf>
    <xf numFmtId="49" fontId="22" fillId="0" borderId="43" xfId="0" applyNumberFormat="1" applyFont="1" applyFill="1" applyBorder="1" applyAlignment="1">
      <alignment horizontal="left" vertical="top" wrapText="1"/>
    </xf>
    <xf numFmtId="49" fontId="20" fillId="0" borderId="43" xfId="0" applyNumberFormat="1" applyFont="1" applyFill="1" applyBorder="1" applyAlignment="1">
      <alignment horizontal="right" vertical="top"/>
    </xf>
    <xf numFmtId="40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9" fontId="22" fillId="0" borderId="43" xfId="0" applyNumberFormat="1" applyFont="1" applyFill="1" applyBorder="1" applyAlignment="1">
      <alignment horizontal="left" vertical="top"/>
    </xf>
    <xf numFmtId="0" fontId="23" fillId="2" borderId="0" xfId="0" applyFont="1" applyFill="1"/>
    <xf numFmtId="0" fontId="23" fillId="0" borderId="1" xfId="1" applyFont="1" applyFill="1" applyBorder="1" applyAlignment="1" applyProtection="1">
      <alignment horizontal="right" vertical="center" wrapText="1"/>
    </xf>
    <xf numFmtId="0" fontId="23" fillId="0" borderId="1" xfId="0" applyFont="1" applyFill="1" applyBorder="1" applyAlignment="1" applyProtection="1">
      <alignment horizontal="right" vertical="center"/>
      <protection locked="0"/>
    </xf>
    <xf numFmtId="4" fontId="23" fillId="5" borderId="1" xfId="0" applyNumberFormat="1" applyFont="1" applyFill="1" applyBorder="1" applyAlignment="1" applyProtection="1">
      <alignment horizontal="center" vertical="center"/>
    </xf>
    <xf numFmtId="0" fontId="23" fillId="2" borderId="0" xfId="0" applyFont="1" applyFill="1" applyAlignment="1" applyProtection="1">
      <alignment horizontal="right" vertical="center"/>
      <protection locked="0"/>
    </xf>
    <xf numFmtId="0" fontId="18" fillId="2" borderId="0" xfId="0" applyFont="1" applyFill="1" applyAlignment="1" applyProtection="1">
      <alignment horizontal="right" vertical="center"/>
      <protection locked="0"/>
    </xf>
    <xf numFmtId="0" fontId="23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2" fontId="23" fillId="0" borderId="1" xfId="0" applyNumberFormat="1" applyFont="1" applyBorder="1" applyAlignment="1">
      <alignment horizontal="center" vertical="center"/>
    </xf>
    <xf numFmtId="2" fontId="27" fillId="0" borderId="1" xfId="17" applyNumberFormat="1" applyFont="1" applyFill="1" applyBorder="1" applyAlignment="1">
      <alignment horizontal="center" vertical="center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165" fontId="36" fillId="2" borderId="2" xfId="10" applyNumberFormat="1" applyFont="1" applyFill="1" applyBorder="1" applyAlignment="1" applyProtection="1">
      <alignment vertical="center" wrapText="1"/>
      <protection locked="0"/>
    </xf>
    <xf numFmtId="165" fontId="36" fillId="2" borderId="2" xfId="10" applyNumberFormat="1" applyFont="1" applyFill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>
      <alignment horizontal="right" vertical="center"/>
    </xf>
    <xf numFmtId="0" fontId="36" fillId="0" borderId="0" xfId="0" applyFont="1" applyAlignment="1">
      <alignment horizontal="center" vertical="center"/>
    </xf>
    <xf numFmtId="49" fontId="18" fillId="5" borderId="0" xfId="1" applyNumberFormat="1" applyFont="1" applyFill="1" applyAlignment="1" applyProtection="1">
      <alignment horizontal="center" vertical="center"/>
    </xf>
    <xf numFmtId="49" fontId="35" fillId="6" borderId="1" xfId="1" applyNumberFormat="1" applyFont="1" applyFill="1" applyBorder="1" applyAlignment="1" applyProtection="1">
      <alignment horizontal="center" vertical="center" wrapText="1"/>
    </xf>
    <xf numFmtId="49" fontId="35" fillId="0" borderId="1" xfId="1" applyNumberFormat="1" applyFont="1" applyFill="1" applyBorder="1" applyAlignment="1" applyProtection="1">
      <alignment horizontal="center" vertical="center" wrapText="1"/>
    </xf>
    <xf numFmtId="49" fontId="43" fillId="0" borderId="43" xfId="0" applyNumberFormat="1" applyFont="1" applyFill="1" applyBorder="1" applyAlignment="1">
      <alignment horizontal="center" vertical="center"/>
    </xf>
    <xf numFmtId="49" fontId="21" fillId="0" borderId="43" xfId="0" applyNumberFormat="1" applyFont="1" applyBorder="1" applyAlignment="1">
      <alignment horizontal="right" vertical="top"/>
    </xf>
    <xf numFmtId="0" fontId="18" fillId="5" borderId="0" xfId="0" applyFont="1" applyFill="1" applyAlignment="1" applyProtection="1">
      <alignment horizontal="center"/>
    </xf>
    <xf numFmtId="0" fontId="18" fillId="2" borderId="0" xfId="0" applyFont="1" applyFill="1" applyAlignment="1" applyProtection="1">
      <alignment horizontal="center"/>
    </xf>
    <xf numFmtId="0" fontId="23" fillId="0" borderId="1" xfId="0" applyFont="1" applyFill="1" applyBorder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49" fontId="18" fillId="5" borderId="0" xfId="0" applyNumberFormat="1" applyFont="1" applyFill="1" applyBorder="1" applyAlignment="1" applyProtection="1">
      <alignment horizontal="center"/>
    </xf>
    <xf numFmtId="49" fontId="18" fillId="5" borderId="0" xfId="0" applyNumberFormat="1" applyFont="1" applyFill="1" applyAlignment="1" applyProtection="1">
      <alignment horizontal="center"/>
    </xf>
    <xf numFmtId="49" fontId="18" fillId="2" borderId="0" xfId="0" applyNumberFormat="1" applyFont="1" applyFill="1" applyBorder="1" applyAlignment="1" applyProtection="1">
      <alignment horizontal="center"/>
    </xf>
    <xf numFmtId="49" fontId="23" fillId="0" borderId="1" xfId="1" applyNumberFormat="1" applyFont="1" applyFill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center"/>
      <protection locked="0"/>
    </xf>
    <xf numFmtId="49" fontId="23" fillId="2" borderId="0" xfId="0" applyNumberFormat="1" applyFont="1" applyFill="1" applyAlignment="1" applyProtection="1">
      <alignment horizontal="center"/>
      <protection locked="0"/>
    </xf>
    <xf numFmtId="49" fontId="18" fillId="2" borderId="0" xfId="0" applyNumberFormat="1" applyFont="1" applyFill="1" applyAlignment="1" applyProtection="1">
      <alignment horizontal="center"/>
      <protection locked="0"/>
    </xf>
    <xf numFmtId="49" fontId="0" fillId="2" borderId="0" xfId="0" applyNumberFormat="1" applyFill="1" applyAlignment="1" applyProtection="1">
      <alignment horizontal="center"/>
      <protection locked="0"/>
    </xf>
    <xf numFmtId="49" fontId="17" fillId="2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167" fontId="44" fillId="0" borderId="43" xfId="0" applyNumberFormat="1" applyFont="1" applyFill="1" applyBorder="1" applyAlignment="1">
      <alignment horizontal="center" vertical="center"/>
    </xf>
    <xf numFmtId="167" fontId="44" fillId="0" borderId="44" xfId="0" applyNumberFormat="1" applyFont="1" applyFill="1" applyBorder="1" applyAlignment="1">
      <alignment horizontal="center" vertical="center"/>
    </xf>
    <xf numFmtId="167" fontId="44" fillId="0" borderId="1" xfId="0" applyNumberFormat="1" applyFont="1" applyFill="1" applyBorder="1" applyAlignment="1">
      <alignment horizontal="center" vertical="center"/>
    </xf>
    <xf numFmtId="166" fontId="44" fillId="0" borderId="1" xfId="0" applyNumberFormat="1" applyFont="1" applyFill="1" applyBorder="1" applyAlignment="1">
      <alignment horizontal="center" vertical="center"/>
    </xf>
    <xf numFmtId="49" fontId="21" fillId="8" borderId="43" xfId="0" applyNumberFormat="1" applyFont="1" applyFill="1" applyBorder="1" applyAlignment="1">
      <alignment horizontal="center" vertical="center"/>
    </xf>
    <xf numFmtId="166" fontId="44" fillId="0" borderId="44" xfId="0" applyNumberFormat="1" applyFont="1" applyFill="1" applyBorder="1" applyAlignment="1">
      <alignment horizontal="center" vertical="center"/>
    </xf>
    <xf numFmtId="49" fontId="21" fillId="0" borderId="43" xfId="0" applyNumberFormat="1" applyFont="1" applyBorder="1" applyAlignment="1">
      <alignment horizontal="center" vertical="center"/>
    </xf>
    <xf numFmtId="49" fontId="20" fillId="0" borderId="46" xfId="0" applyNumberFormat="1" applyFont="1" applyFill="1" applyBorder="1" applyAlignment="1">
      <alignment horizontal="left" vertical="top"/>
    </xf>
    <xf numFmtId="0" fontId="23" fillId="0" borderId="4" xfId="1" applyFont="1" applyFill="1" applyBorder="1" applyAlignment="1" applyProtection="1">
      <alignment horizontal="left" vertical="center" wrapText="1" indent="1"/>
    </xf>
    <xf numFmtId="0" fontId="18" fillId="2" borderId="1" xfId="0" applyFont="1" applyFill="1" applyBorder="1"/>
    <xf numFmtId="0" fontId="18" fillId="5" borderId="0" xfId="0" applyFont="1" applyFill="1" applyBorder="1" applyAlignment="1" applyProtection="1">
      <alignment vertical="center" wrapText="1"/>
    </xf>
    <xf numFmtId="0" fontId="18" fillId="2" borderId="0" xfId="0" applyFont="1" applyFill="1" applyBorder="1" applyAlignment="1" applyProtection="1">
      <alignment vertical="center" wrapText="1"/>
    </xf>
    <xf numFmtId="0" fontId="18" fillId="5" borderId="0" xfId="1" applyFont="1" applyFill="1" applyAlignment="1" applyProtection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1" applyFont="1" applyFill="1" applyBorder="1" applyAlignment="1" applyProtection="1">
      <alignment vertical="center" wrapText="1"/>
    </xf>
    <xf numFmtId="0" fontId="18" fillId="2" borderId="0" xfId="0" applyFont="1" applyFill="1" applyAlignment="1" applyProtection="1">
      <alignment vertical="center" wrapText="1"/>
      <protection locked="0"/>
    </xf>
    <xf numFmtId="0" fontId="18" fillId="2" borderId="3" xfId="0" applyFont="1" applyFill="1" applyBorder="1" applyAlignment="1" applyProtection="1">
      <alignment vertical="center" wrapText="1"/>
      <protection locked="0"/>
    </xf>
    <xf numFmtId="0" fontId="18" fillId="2" borderId="0" xfId="0" applyFont="1" applyFill="1" applyAlignment="1">
      <alignment vertical="center" wrapText="1"/>
    </xf>
    <xf numFmtId="0" fontId="18" fillId="5" borderId="0" xfId="0" applyFont="1" applyFill="1" applyAlignment="1" applyProtection="1">
      <alignment vertical="center" wrapText="1"/>
    </xf>
    <xf numFmtId="3" fontId="18" fillId="6" borderId="1" xfId="1" applyNumberFormat="1" applyFont="1" applyFill="1" applyBorder="1" applyAlignment="1" applyProtection="1">
      <alignment vertical="center" wrapText="1"/>
    </xf>
    <xf numFmtId="3" fontId="36" fillId="6" borderId="1" xfId="1" applyNumberFormat="1" applyFont="1" applyFill="1" applyBorder="1" applyAlignment="1" applyProtection="1">
      <alignment vertical="center" wrapText="1"/>
    </xf>
    <xf numFmtId="49" fontId="38" fillId="0" borderId="1" xfId="17" applyNumberFormat="1" applyFont="1" applyFill="1" applyBorder="1" applyAlignment="1">
      <alignment vertical="center" wrapText="1"/>
    </xf>
    <xf numFmtId="0" fontId="38" fillId="0" borderId="1" xfId="17" applyFont="1" applyFill="1" applyBorder="1" applyAlignment="1">
      <alignment vertical="center" wrapText="1"/>
    </xf>
    <xf numFmtId="0" fontId="38" fillId="0" borderId="0" xfId="17" applyFont="1" applyFill="1" applyAlignment="1">
      <alignment vertical="center" wrapText="1"/>
    </xf>
    <xf numFmtId="0" fontId="38" fillId="0" borderId="47" xfId="17" applyFont="1" applyFill="1" applyBorder="1" applyAlignment="1">
      <alignment vertical="center" wrapText="1"/>
    </xf>
    <xf numFmtId="0" fontId="52" fillId="0" borderId="0" xfId="0" applyFont="1" applyAlignment="1">
      <alignment vertical="center" wrapText="1"/>
    </xf>
    <xf numFmtId="0" fontId="18" fillId="0" borderId="1" xfId="0" applyFont="1" applyFill="1" applyBorder="1" applyAlignment="1" applyProtection="1">
      <alignment vertical="center" wrapText="1"/>
      <protection locked="0"/>
    </xf>
    <xf numFmtId="0" fontId="23" fillId="2" borderId="0" xfId="0" applyFont="1" applyFill="1" applyBorder="1" applyAlignment="1">
      <alignment horizontal="left" vertical="center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10" xfId="9" applyFont="1" applyFill="1" applyBorder="1" applyAlignment="1" applyProtection="1">
      <alignment horizontal="center" vertical="center"/>
    </xf>
    <xf numFmtId="0" fontId="30" fillId="4" borderId="12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14" fontId="22" fillId="2" borderId="37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14" fontId="18" fillId="0" borderId="0" xfId="1" applyNumberFormat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14" fontId="44" fillId="2" borderId="0" xfId="10" applyNumberFormat="1" applyFont="1" applyFill="1" applyBorder="1" applyAlignment="1" applyProtection="1">
      <alignment horizontal="center" vertical="center"/>
    </xf>
    <xf numFmtId="0" fontId="35" fillId="5" borderId="0" xfId="0" applyFont="1" applyFill="1" applyAlignment="1" applyProtection="1">
      <alignment horizontal="left" vertical="center"/>
    </xf>
    <xf numFmtId="14" fontId="36" fillId="0" borderId="0" xfId="1" applyNumberFormat="1" applyFont="1" applyFill="1" applyBorder="1" applyAlignment="1" applyProtection="1">
      <alignment horizontal="center" vertical="center"/>
    </xf>
    <xf numFmtId="14" fontId="44" fillId="2" borderId="0" xfId="10" applyNumberFormat="1" applyFont="1" applyFill="1" applyBorder="1" applyAlignment="1" applyProtection="1">
      <alignment horizontal="left" vertical="center" wrapText="1"/>
    </xf>
    <xf numFmtId="14" fontId="44" fillId="2" borderId="37" xfId="10" applyNumberFormat="1" applyFont="1" applyFill="1" applyBorder="1" applyAlignment="1" applyProtection="1">
      <alignment horizontal="center" vertical="center"/>
    </xf>
    <xf numFmtId="14" fontId="44" fillId="2" borderId="37" xfId="10" applyNumberFormat="1" applyFont="1" applyFill="1" applyBorder="1" applyAlignment="1" applyProtection="1">
      <alignment horizontal="center" vertical="center" wrapText="1"/>
    </xf>
    <xf numFmtId="14" fontId="44" fillId="2" borderId="0" xfId="10" applyNumberFormat="1" applyFont="1" applyFill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7" xfId="10" applyNumberFormat="1" applyFont="1" applyFill="1" applyBorder="1" applyAlignment="1" applyProtection="1">
      <alignment horizontal="center" vertical="center"/>
    </xf>
    <xf numFmtId="14" fontId="22" fillId="2" borderId="37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36" fillId="5" borderId="0" xfId="1" applyFont="1" applyFill="1" applyAlignment="1" applyProtection="1">
      <alignment horizontal="center" vertical="center"/>
    </xf>
    <xf numFmtId="0" fontId="36" fillId="0" borderId="0" xfId="1" applyFont="1" applyFill="1" applyBorder="1" applyAlignment="1" applyProtection="1">
      <alignment horizontal="center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7" xfId="3" applyFont="1" applyBorder="1" applyAlignment="1" applyProtection="1">
      <alignment horizontal="center" vertical="center"/>
      <protection locked="0"/>
    </xf>
    <xf numFmtId="0" fontId="18" fillId="0" borderId="37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20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3" fillId="0" borderId="0" xfId="3" applyFont="1" applyBorder="1" applyAlignment="1" applyProtection="1">
      <alignment horizontal="left" vertical="center"/>
    </xf>
  </cellXfs>
  <cellStyles count="19">
    <cellStyle name="Normal" xfId="0" builtinId="0"/>
    <cellStyle name="Normal 2" xfId="2"/>
    <cellStyle name="Normal 3" xfId="3"/>
    <cellStyle name="Normal 4" xfId="4"/>
    <cellStyle name="Normal 4 2" xfId="15"/>
    <cellStyle name="Normal 4 2 2" xfId="16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 3" xfId="17"/>
    <cellStyle name="Обычный 3 2" xfId="18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404</xdr:row>
      <xdr:rowOff>171450</xdr:rowOff>
    </xdr:from>
    <xdr:to>
      <xdr:col>2</xdr:col>
      <xdr:colOff>1495425</xdr:colOff>
      <xdr:row>404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324</xdr:row>
      <xdr:rowOff>171450</xdr:rowOff>
    </xdr:from>
    <xdr:to>
      <xdr:col>2</xdr:col>
      <xdr:colOff>1495425</xdr:colOff>
      <xdr:row>324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102</xdr:row>
      <xdr:rowOff>171450</xdr:rowOff>
    </xdr:from>
    <xdr:to>
      <xdr:col>1</xdr:col>
      <xdr:colOff>1495425</xdr:colOff>
      <xdr:row>102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103</xdr:row>
      <xdr:rowOff>4082</xdr:rowOff>
    </xdr:from>
    <xdr:to>
      <xdr:col>5</xdr:col>
      <xdr:colOff>110219</xdr:colOff>
      <xdr:row>103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view="pageBreakPreview" topLeftCell="A7" zoomScaleSheetLayoutView="100" workbookViewId="0">
      <selection activeCell="A25" sqref="A25"/>
    </sheetView>
  </sheetViews>
  <sheetFormatPr defaultRowHeight="15" x14ac:dyDescent="0.2"/>
  <cols>
    <col min="1" max="1" width="6.28515625" style="224" bestFit="1" customWidth="1"/>
    <col min="2" max="2" width="13.140625" style="224" customWidth="1"/>
    <col min="3" max="3" width="17.85546875" style="224" customWidth="1"/>
    <col min="4" max="4" width="15.140625" style="224" customWidth="1"/>
    <col min="5" max="5" width="24.5703125" style="224" customWidth="1"/>
    <col min="6" max="6" width="19.140625" style="225" customWidth="1"/>
    <col min="7" max="7" width="21" style="225" customWidth="1"/>
    <col min="8" max="8" width="19.140625" style="225" customWidth="1"/>
    <col min="9" max="9" width="16.42578125" style="224" bestFit="1" customWidth="1"/>
    <col min="10" max="10" width="17.42578125" style="224" customWidth="1"/>
    <col min="11" max="11" width="13.140625" style="224" bestFit="1" customWidth="1"/>
    <col min="12" max="12" width="16.28515625" style="224" customWidth="1"/>
    <col min="13" max="16384" width="9.140625" style="224"/>
  </cols>
  <sheetData>
    <row r="1" spans="1:12" s="235" customFormat="1" x14ac:dyDescent="0.2">
      <c r="A1" s="301" t="s">
        <v>301</v>
      </c>
      <c r="B1" s="289"/>
      <c r="C1" s="289"/>
      <c r="D1" s="289"/>
      <c r="E1" s="290"/>
      <c r="F1" s="284"/>
      <c r="G1" s="290"/>
      <c r="H1" s="300"/>
      <c r="I1" s="289"/>
      <c r="J1" s="290"/>
      <c r="K1" s="290"/>
      <c r="L1" s="299" t="s">
        <v>109</v>
      </c>
    </row>
    <row r="2" spans="1:12" s="235" customFormat="1" x14ac:dyDescent="0.2">
      <c r="A2" s="298" t="s">
        <v>140</v>
      </c>
      <c r="B2" s="289"/>
      <c r="C2" s="289"/>
      <c r="D2" s="289"/>
      <c r="E2" s="290"/>
      <c r="F2" s="284"/>
      <c r="G2" s="290"/>
      <c r="H2" s="297"/>
      <c r="I2" s="289"/>
      <c r="J2" s="290"/>
      <c r="K2" s="290"/>
      <c r="L2" s="296" t="s">
        <v>513</v>
      </c>
    </row>
    <row r="3" spans="1:12" s="235" customFormat="1" x14ac:dyDescent="0.2">
      <c r="A3" s="295"/>
      <c r="B3" s="289"/>
      <c r="C3" s="294"/>
      <c r="D3" s="293"/>
      <c r="E3" s="290"/>
      <c r="F3" s="292"/>
      <c r="G3" s="290"/>
      <c r="H3" s="290"/>
      <c r="I3" s="284"/>
      <c r="J3" s="289"/>
      <c r="K3" s="289"/>
      <c r="L3" s="288"/>
    </row>
    <row r="4" spans="1:12" s="235" customFormat="1" x14ac:dyDescent="0.2">
      <c r="A4" s="320" t="s">
        <v>269</v>
      </c>
      <c r="B4" s="284"/>
      <c r="C4" s="284"/>
      <c r="D4" s="327"/>
      <c r="E4" s="328"/>
      <c r="F4" s="291"/>
      <c r="G4" s="290"/>
      <c r="H4" s="329"/>
      <c r="I4" s="328"/>
      <c r="J4" s="289"/>
      <c r="K4" s="290"/>
      <c r="L4" s="288"/>
    </row>
    <row r="5" spans="1:12" s="235" customFormat="1" ht="15.75" thickBot="1" x14ac:dyDescent="0.25">
      <c r="A5" s="708" t="s">
        <v>514</v>
      </c>
      <c r="B5" s="708"/>
      <c r="C5" s="708"/>
      <c r="D5" s="708"/>
      <c r="E5" s="708"/>
      <c r="F5" s="708"/>
      <c r="G5" s="291"/>
      <c r="H5" s="291"/>
      <c r="I5" s="290"/>
      <c r="J5" s="289"/>
      <c r="K5" s="289"/>
      <c r="L5" s="288"/>
    </row>
    <row r="6" spans="1:12" ht="15.75" thickBot="1" x14ac:dyDescent="0.25">
      <c r="A6" s="287"/>
      <c r="B6" s="286"/>
      <c r="C6" s="285"/>
      <c r="D6" s="285"/>
      <c r="E6" s="285"/>
      <c r="F6" s="284"/>
      <c r="G6" s="284"/>
      <c r="H6" s="284"/>
      <c r="I6" s="711" t="s">
        <v>438</v>
      </c>
      <c r="J6" s="712"/>
      <c r="K6" s="713"/>
      <c r="L6" s="283"/>
    </row>
    <row r="7" spans="1:12" s="271" customFormat="1" ht="51.75" thickBot="1" x14ac:dyDescent="0.25">
      <c r="A7" s="282" t="s">
        <v>64</v>
      </c>
      <c r="B7" s="281" t="s">
        <v>141</v>
      </c>
      <c r="C7" s="281" t="s">
        <v>437</v>
      </c>
      <c r="D7" s="280" t="s">
        <v>275</v>
      </c>
      <c r="E7" s="279" t="s">
        <v>436</v>
      </c>
      <c r="F7" s="278" t="s">
        <v>435</v>
      </c>
      <c r="G7" s="277" t="s">
        <v>228</v>
      </c>
      <c r="H7" s="276" t="s">
        <v>225</v>
      </c>
      <c r="I7" s="275" t="s">
        <v>434</v>
      </c>
      <c r="J7" s="274" t="s">
        <v>272</v>
      </c>
      <c r="K7" s="273" t="s">
        <v>229</v>
      </c>
      <c r="L7" s="272" t="s">
        <v>230</v>
      </c>
    </row>
    <row r="8" spans="1:12" s="265" customFormat="1" ht="15.75" thickBot="1" x14ac:dyDescent="0.25">
      <c r="A8" s="269">
        <v>1</v>
      </c>
      <c r="B8" s="268">
        <v>2</v>
      </c>
      <c r="C8" s="270">
        <v>3</v>
      </c>
      <c r="D8" s="270">
        <v>4</v>
      </c>
      <c r="E8" s="269">
        <v>5</v>
      </c>
      <c r="F8" s="268">
        <v>6</v>
      </c>
      <c r="G8" s="270">
        <v>7</v>
      </c>
      <c r="H8" s="268">
        <v>8</v>
      </c>
      <c r="I8" s="269">
        <v>9</v>
      </c>
      <c r="J8" s="268">
        <v>10</v>
      </c>
      <c r="K8" s="267">
        <v>11</v>
      </c>
      <c r="L8" s="266">
        <v>12</v>
      </c>
    </row>
    <row r="9" spans="1:12" ht="25.5" x14ac:dyDescent="0.2">
      <c r="A9" s="264">
        <v>1</v>
      </c>
      <c r="B9" s="255">
        <v>43522</v>
      </c>
      <c r="C9" s="254" t="s">
        <v>527</v>
      </c>
      <c r="D9" s="263">
        <v>1085</v>
      </c>
      <c r="E9" s="262" t="s">
        <v>528</v>
      </c>
      <c r="F9" s="251" t="s">
        <v>529</v>
      </c>
      <c r="G9" s="261" t="s">
        <v>530</v>
      </c>
      <c r="H9" s="261" t="s">
        <v>515</v>
      </c>
      <c r="I9" s="260"/>
      <c r="J9" s="259"/>
      <c r="K9" s="258"/>
      <c r="L9" s="257"/>
    </row>
    <row r="10" spans="1:12" ht="25.5" x14ac:dyDescent="0.2">
      <c r="A10" s="256">
        <v>2</v>
      </c>
      <c r="B10" s="255">
        <v>43621</v>
      </c>
      <c r="C10" s="254" t="s">
        <v>527</v>
      </c>
      <c r="D10" s="253">
        <v>600</v>
      </c>
      <c r="E10" s="262" t="s">
        <v>528</v>
      </c>
      <c r="F10" s="251" t="s">
        <v>531</v>
      </c>
      <c r="G10" s="261" t="s">
        <v>530</v>
      </c>
      <c r="H10" s="261" t="s">
        <v>515</v>
      </c>
      <c r="I10" s="250"/>
      <c r="J10" s="249"/>
      <c r="K10" s="248"/>
      <c r="L10" s="247"/>
    </row>
    <row r="11" spans="1:12" ht="25.5" x14ac:dyDescent="0.2">
      <c r="A11" s="256">
        <v>3</v>
      </c>
      <c r="B11" s="255">
        <v>43622</v>
      </c>
      <c r="C11" s="254" t="s">
        <v>527</v>
      </c>
      <c r="D11" s="253">
        <v>120</v>
      </c>
      <c r="E11" s="262" t="s">
        <v>528</v>
      </c>
      <c r="F11" s="251" t="s">
        <v>532</v>
      </c>
      <c r="G11" s="261" t="s">
        <v>530</v>
      </c>
      <c r="H11" s="261" t="s">
        <v>515</v>
      </c>
      <c r="I11" s="250"/>
      <c r="J11" s="249"/>
      <c r="K11" s="248"/>
      <c r="L11" s="247"/>
    </row>
    <row r="12" spans="1:12" x14ac:dyDescent="0.2">
      <c r="A12" s="256">
        <v>4</v>
      </c>
      <c r="B12" s="255"/>
      <c r="C12" s="254"/>
      <c r="D12" s="253"/>
      <c r="E12" s="252"/>
      <c r="F12" s="251"/>
      <c r="G12" s="251"/>
      <c r="H12" s="251"/>
      <c r="I12" s="250"/>
      <c r="J12" s="249"/>
      <c r="K12" s="248"/>
      <c r="L12" s="247"/>
    </row>
    <row r="13" spans="1:12" x14ac:dyDescent="0.2">
      <c r="A13" s="256">
        <v>5</v>
      </c>
      <c r="B13" s="255"/>
      <c r="C13" s="254"/>
      <c r="D13" s="253"/>
      <c r="E13" s="252"/>
      <c r="F13" s="251"/>
      <c r="G13" s="251"/>
      <c r="H13" s="251"/>
      <c r="I13" s="250"/>
      <c r="J13" s="249"/>
      <c r="K13" s="248"/>
      <c r="L13" s="247"/>
    </row>
    <row r="14" spans="1:12" x14ac:dyDescent="0.2">
      <c r="A14" s="256">
        <v>6</v>
      </c>
      <c r="B14" s="255"/>
      <c r="C14" s="254"/>
      <c r="D14" s="253"/>
      <c r="E14" s="252"/>
      <c r="F14" s="251"/>
      <c r="G14" s="251"/>
      <c r="H14" s="251"/>
      <c r="I14" s="250"/>
      <c r="J14" s="249"/>
      <c r="K14" s="248"/>
      <c r="L14" s="247"/>
    </row>
    <row r="15" spans="1:12" x14ac:dyDescent="0.2">
      <c r="A15" s="256">
        <v>7</v>
      </c>
      <c r="B15" s="255"/>
      <c r="C15" s="254"/>
      <c r="D15" s="253"/>
      <c r="E15" s="252"/>
      <c r="F15" s="251"/>
      <c r="G15" s="251"/>
      <c r="H15" s="251"/>
      <c r="I15" s="250"/>
      <c r="J15" s="249"/>
      <c r="K15" s="248"/>
      <c r="L15" s="247"/>
    </row>
    <row r="16" spans="1:12" x14ac:dyDescent="0.2">
      <c r="A16" s="256">
        <v>8</v>
      </c>
      <c r="B16" s="255"/>
      <c r="C16" s="254"/>
      <c r="D16" s="253"/>
      <c r="E16" s="252"/>
      <c r="F16" s="251"/>
      <c r="G16" s="251"/>
      <c r="H16" s="251"/>
      <c r="I16" s="250"/>
      <c r="J16" s="249"/>
      <c r="K16" s="248"/>
      <c r="L16" s="247"/>
    </row>
    <row r="17" spans="1:12" x14ac:dyDescent="0.2">
      <c r="A17" s="256">
        <v>9</v>
      </c>
      <c r="B17" s="255"/>
      <c r="C17" s="254"/>
      <c r="D17" s="253"/>
      <c r="E17" s="252"/>
      <c r="F17" s="251"/>
      <c r="G17" s="251"/>
      <c r="H17" s="251"/>
      <c r="I17" s="250"/>
      <c r="J17" s="249"/>
      <c r="K17" s="248"/>
      <c r="L17" s="247"/>
    </row>
    <row r="18" spans="1:12" x14ac:dyDescent="0.2">
      <c r="A18" s="256">
        <v>10</v>
      </c>
      <c r="B18" s="255"/>
      <c r="C18" s="254"/>
      <c r="D18" s="253"/>
      <c r="E18" s="252"/>
      <c r="F18" s="251"/>
      <c r="G18" s="251"/>
      <c r="H18" s="251"/>
      <c r="I18" s="250"/>
      <c r="J18" s="249"/>
      <c r="K18" s="248"/>
      <c r="L18" s="247"/>
    </row>
    <row r="19" spans="1:12" x14ac:dyDescent="0.2">
      <c r="A19" s="256">
        <v>11</v>
      </c>
      <c r="B19" s="255"/>
      <c r="C19" s="254"/>
      <c r="D19" s="253"/>
      <c r="E19" s="252"/>
      <c r="F19" s="251"/>
      <c r="G19" s="251"/>
      <c r="H19" s="251"/>
      <c r="I19" s="250"/>
      <c r="J19" s="249"/>
      <c r="K19" s="248"/>
      <c r="L19" s="247"/>
    </row>
    <row r="20" spans="1:12" x14ac:dyDescent="0.2">
      <c r="A20" s="256">
        <v>12</v>
      </c>
      <c r="B20" s="255"/>
      <c r="C20" s="254"/>
      <c r="D20" s="253"/>
      <c r="E20" s="252"/>
      <c r="F20" s="251"/>
      <c r="G20" s="251"/>
      <c r="H20" s="251"/>
      <c r="I20" s="250"/>
      <c r="J20" s="249"/>
      <c r="K20" s="248"/>
      <c r="L20" s="247"/>
    </row>
    <row r="21" spans="1:12" x14ac:dyDescent="0.2">
      <c r="A21" s="256">
        <v>13</v>
      </c>
      <c r="B21" s="255"/>
      <c r="C21" s="254"/>
      <c r="D21" s="253"/>
      <c r="E21" s="252"/>
      <c r="F21" s="251"/>
      <c r="G21" s="251"/>
      <c r="H21" s="251"/>
      <c r="I21" s="250"/>
      <c r="J21" s="249"/>
      <c r="K21" s="248"/>
      <c r="L21" s="247"/>
    </row>
    <row r="22" spans="1:12" x14ac:dyDescent="0.2">
      <c r="A22" s="256">
        <v>14</v>
      </c>
      <c r="B22" s="255"/>
      <c r="C22" s="254"/>
      <c r="D22" s="253"/>
      <c r="E22" s="252"/>
      <c r="F22" s="251"/>
      <c r="G22" s="251"/>
      <c r="H22" s="251"/>
      <c r="I22" s="250"/>
      <c r="J22" s="249"/>
      <c r="K22" s="248"/>
      <c r="L22" s="247"/>
    </row>
    <row r="23" spans="1:12" x14ac:dyDescent="0.2">
      <c r="A23" s="256">
        <v>15</v>
      </c>
      <c r="B23" s="255"/>
      <c r="C23" s="254"/>
      <c r="D23" s="253"/>
      <c r="E23" s="252"/>
      <c r="F23" s="251"/>
      <c r="G23" s="251"/>
      <c r="H23" s="251"/>
      <c r="I23" s="250"/>
      <c r="J23" s="249"/>
      <c r="K23" s="248"/>
      <c r="L23" s="247"/>
    </row>
    <row r="24" spans="1:12" x14ac:dyDescent="0.2">
      <c r="A24" s="256">
        <v>16</v>
      </c>
      <c r="B24" s="255"/>
      <c r="C24" s="254"/>
      <c r="D24" s="253"/>
      <c r="E24" s="252"/>
      <c r="F24" s="251"/>
      <c r="G24" s="251"/>
      <c r="H24" s="251"/>
      <c r="I24" s="250"/>
      <c r="J24" s="249"/>
      <c r="K24" s="248"/>
      <c r="L24" s="247"/>
    </row>
    <row r="25" spans="1:12" x14ac:dyDescent="0.2">
      <c r="A25" s="256">
        <v>17</v>
      </c>
      <c r="B25" s="255"/>
      <c r="C25" s="254"/>
      <c r="D25" s="253"/>
      <c r="E25" s="252"/>
      <c r="F25" s="251"/>
      <c r="G25" s="251"/>
      <c r="H25" s="251"/>
      <c r="I25" s="250"/>
      <c r="J25" s="249"/>
      <c r="K25" s="248"/>
      <c r="L25" s="247"/>
    </row>
    <row r="26" spans="1:12" x14ac:dyDescent="0.2">
      <c r="A26" s="256">
        <v>18</v>
      </c>
      <c r="B26" s="255"/>
      <c r="C26" s="254"/>
      <c r="D26" s="253"/>
      <c r="E26" s="252"/>
      <c r="F26" s="251"/>
      <c r="G26" s="251"/>
      <c r="H26" s="251"/>
      <c r="I26" s="250"/>
      <c r="J26" s="249"/>
      <c r="K26" s="248"/>
      <c r="L26" s="247"/>
    </row>
    <row r="27" spans="1:12" x14ac:dyDescent="0.2">
      <c r="A27" s="256">
        <v>19</v>
      </c>
      <c r="B27" s="255"/>
      <c r="C27" s="254"/>
      <c r="D27" s="253"/>
      <c r="E27" s="252"/>
      <c r="F27" s="251"/>
      <c r="G27" s="251"/>
      <c r="H27" s="251"/>
      <c r="I27" s="250"/>
      <c r="J27" s="249"/>
      <c r="K27" s="248"/>
      <c r="L27" s="247"/>
    </row>
    <row r="28" spans="1:12" ht="15.75" thickBot="1" x14ac:dyDescent="0.25">
      <c r="A28" s="246" t="s">
        <v>271</v>
      </c>
      <c r="B28" s="245"/>
      <c r="C28" s="244"/>
      <c r="D28" s="243"/>
      <c r="E28" s="242"/>
      <c r="F28" s="241"/>
      <c r="G28" s="241"/>
      <c r="H28" s="241"/>
      <c r="I28" s="240"/>
      <c r="J28" s="239"/>
      <c r="K28" s="238"/>
      <c r="L28" s="237"/>
    </row>
    <row r="29" spans="1:12" x14ac:dyDescent="0.2">
      <c r="A29" s="227"/>
      <c r="B29" s="228"/>
      <c r="C29" s="227"/>
      <c r="D29" s="228"/>
      <c r="E29" s="227"/>
      <c r="F29" s="228"/>
      <c r="G29" s="227"/>
      <c r="H29" s="228"/>
      <c r="I29" s="227"/>
      <c r="J29" s="228"/>
      <c r="K29" s="227"/>
      <c r="L29" s="228"/>
    </row>
    <row r="30" spans="1:12" x14ac:dyDescent="0.2">
      <c r="A30" s="227"/>
      <c r="B30" s="234"/>
      <c r="C30" s="227"/>
      <c r="D30" s="234"/>
      <c r="E30" s="227"/>
      <c r="F30" s="234"/>
      <c r="G30" s="227"/>
      <c r="H30" s="234"/>
      <c r="I30" s="227"/>
      <c r="J30" s="234"/>
      <c r="K30" s="227"/>
      <c r="L30" s="234"/>
    </row>
    <row r="31" spans="1:12" s="235" customFormat="1" x14ac:dyDescent="0.2">
      <c r="A31" s="710" t="s">
        <v>399</v>
      </c>
      <c r="B31" s="710"/>
      <c r="C31" s="710"/>
      <c r="D31" s="710"/>
      <c r="E31" s="710"/>
      <c r="F31" s="710"/>
      <c r="G31" s="710"/>
      <c r="H31" s="710"/>
      <c r="I31" s="710"/>
      <c r="J31" s="710"/>
      <c r="K31" s="710"/>
      <c r="L31" s="710"/>
    </row>
    <row r="32" spans="1:12" s="236" customFormat="1" ht="12.75" x14ac:dyDescent="0.2">
      <c r="A32" s="710" t="s">
        <v>433</v>
      </c>
      <c r="B32" s="710"/>
      <c r="C32" s="710"/>
      <c r="D32" s="710"/>
      <c r="E32" s="710"/>
      <c r="F32" s="710"/>
      <c r="G32" s="710"/>
      <c r="H32" s="710"/>
      <c r="I32" s="710"/>
      <c r="J32" s="710"/>
      <c r="K32" s="710"/>
      <c r="L32" s="710"/>
    </row>
    <row r="33" spans="1:12" s="236" customFormat="1" ht="12.75" x14ac:dyDescent="0.2">
      <c r="A33" s="710"/>
      <c r="B33" s="710"/>
      <c r="C33" s="710"/>
      <c r="D33" s="710"/>
      <c r="E33" s="710"/>
      <c r="F33" s="710"/>
      <c r="G33" s="710"/>
      <c r="H33" s="710"/>
      <c r="I33" s="710"/>
      <c r="J33" s="710"/>
      <c r="K33" s="710"/>
      <c r="L33" s="710"/>
    </row>
    <row r="34" spans="1:12" s="235" customFormat="1" x14ac:dyDescent="0.2">
      <c r="A34" s="710" t="s">
        <v>432</v>
      </c>
      <c r="B34" s="710"/>
      <c r="C34" s="710"/>
      <c r="D34" s="710"/>
      <c r="E34" s="710"/>
      <c r="F34" s="710"/>
      <c r="G34" s="710"/>
      <c r="H34" s="710"/>
      <c r="I34" s="710"/>
      <c r="J34" s="710"/>
      <c r="K34" s="710"/>
      <c r="L34" s="710"/>
    </row>
    <row r="35" spans="1:12" s="235" customFormat="1" x14ac:dyDescent="0.2">
      <c r="A35" s="710"/>
      <c r="B35" s="710"/>
      <c r="C35" s="710"/>
      <c r="D35" s="710"/>
      <c r="E35" s="710"/>
      <c r="F35" s="710"/>
      <c r="G35" s="710"/>
      <c r="H35" s="710"/>
      <c r="I35" s="710"/>
      <c r="J35" s="710"/>
      <c r="K35" s="710"/>
      <c r="L35" s="710"/>
    </row>
    <row r="36" spans="1:12" s="235" customFormat="1" x14ac:dyDescent="0.2">
      <c r="A36" s="710" t="s">
        <v>431</v>
      </c>
      <c r="B36" s="710"/>
      <c r="C36" s="710"/>
      <c r="D36" s="710"/>
      <c r="E36" s="710"/>
      <c r="F36" s="710"/>
      <c r="G36" s="710"/>
      <c r="H36" s="710"/>
      <c r="I36" s="710"/>
      <c r="J36" s="710"/>
      <c r="K36" s="710"/>
      <c r="L36" s="710"/>
    </row>
    <row r="37" spans="1:12" s="235" customFormat="1" x14ac:dyDescent="0.2">
      <c r="A37" s="227"/>
      <c r="B37" s="228"/>
      <c r="C37" s="227"/>
      <c r="D37" s="228"/>
      <c r="E37" s="227"/>
      <c r="F37" s="228"/>
      <c r="G37" s="227"/>
      <c r="H37" s="228"/>
      <c r="I37" s="227"/>
      <c r="J37" s="228"/>
      <c r="K37" s="227"/>
      <c r="L37" s="228"/>
    </row>
    <row r="38" spans="1:12" s="235" customFormat="1" x14ac:dyDescent="0.2">
      <c r="A38" s="227"/>
      <c r="B38" s="234"/>
      <c r="C38" s="227"/>
      <c r="D38" s="234"/>
      <c r="E38" s="227"/>
      <c r="F38" s="234"/>
      <c r="G38" s="227"/>
      <c r="H38" s="234"/>
      <c r="I38" s="227"/>
      <c r="J38" s="234"/>
      <c r="K38" s="227"/>
      <c r="L38" s="234"/>
    </row>
    <row r="39" spans="1:12" s="235" customFormat="1" x14ac:dyDescent="0.2">
      <c r="A39" s="227"/>
      <c r="B39" s="228"/>
      <c r="C39" s="227"/>
      <c r="D39" s="228"/>
      <c r="E39" s="227"/>
      <c r="F39" s="228"/>
      <c r="G39" s="227"/>
      <c r="H39" s="228"/>
      <c r="I39" s="227"/>
      <c r="J39" s="228"/>
      <c r="K39" s="227"/>
      <c r="L39" s="228"/>
    </row>
    <row r="40" spans="1:12" x14ac:dyDescent="0.2">
      <c r="A40" s="227"/>
      <c r="B40" s="234"/>
      <c r="C40" s="227"/>
      <c r="D40" s="234"/>
      <c r="E40" s="227"/>
      <c r="F40" s="234"/>
      <c r="G40" s="227"/>
      <c r="H40" s="234"/>
      <c r="I40" s="227"/>
      <c r="J40" s="234"/>
      <c r="K40" s="227"/>
      <c r="L40" s="234"/>
    </row>
    <row r="41" spans="1:12" s="229" customFormat="1" x14ac:dyDescent="0.2">
      <c r="A41" s="716" t="s">
        <v>107</v>
      </c>
      <c r="B41" s="716"/>
      <c r="C41" s="228"/>
      <c r="D41" s="227"/>
      <c r="E41" s="228"/>
      <c r="F41" s="228"/>
      <c r="G41" s="227"/>
      <c r="H41" s="228"/>
      <c r="I41" s="228"/>
      <c r="J41" s="227"/>
      <c r="K41" s="228"/>
      <c r="L41" s="227"/>
    </row>
    <row r="42" spans="1:12" s="229" customFormat="1" x14ac:dyDescent="0.2">
      <c r="A42" s="228"/>
      <c r="B42" s="227"/>
      <c r="C42" s="232"/>
      <c r="D42" s="233"/>
      <c r="E42" s="232"/>
      <c r="F42" s="228"/>
      <c r="G42" s="227"/>
      <c r="H42" s="231"/>
      <c r="I42" s="228"/>
      <c r="J42" s="227"/>
      <c r="K42" s="228"/>
      <c r="L42" s="227"/>
    </row>
    <row r="43" spans="1:12" s="229" customFormat="1" ht="15" customHeight="1" x14ac:dyDescent="0.2">
      <c r="A43" s="228"/>
      <c r="B43" s="227"/>
      <c r="C43" s="709" t="s">
        <v>263</v>
      </c>
      <c r="D43" s="709"/>
      <c r="E43" s="709"/>
      <c r="F43" s="228"/>
      <c r="G43" s="227"/>
      <c r="H43" s="714" t="s">
        <v>430</v>
      </c>
      <c r="I43" s="230"/>
      <c r="J43" s="227"/>
      <c r="K43" s="228"/>
      <c r="L43" s="227"/>
    </row>
    <row r="44" spans="1:12" s="229" customFormat="1" x14ac:dyDescent="0.2">
      <c r="A44" s="228"/>
      <c r="B44" s="227"/>
      <c r="C44" s="228"/>
      <c r="D44" s="227"/>
      <c r="E44" s="228"/>
      <c r="F44" s="228"/>
      <c r="G44" s="227"/>
      <c r="H44" s="715"/>
      <c r="I44" s="230"/>
      <c r="J44" s="227"/>
      <c r="K44" s="228"/>
      <c r="L44" s="227"/>
    </row>
    <row r="45" spans="1:12" s="226" customFormat="1" x14ac:dyDescent="0.2">
      <c r="A45" s="228"/>
      <c r="B45" s="227"/>
      <c r="C45" s="709" t="s">
        <v>139</v>
      </c>
      <c r="D45" s="709"/>
      <c r="E45" s="709"/>
      <c r="F45" s="228"/>
      <c r="G45" s="227"/>
      <c r="H45" s="228"/>
      <c r="I45" s="228"/>
      <c r="J45" s="227"/>
      <c r="K45" s="228"/>
      <c r="L45" s="227"/>
    </row>
    <row r="46" spans="1:12" s="226" customFormat="1" x14ac:dyDescent="0.2">
      <c r="E46" s="224"/>
    </row>
    <row r="47" spans="1:12" s="226" customFormat="1" x14ac:dyDescent="0.2">
      <c r="E47" s="224"/>
    </row>
    <row r="48" spans="1:12" s="226" customFormat="1" x14ac:dyDescent="0.2">
      <c r="E48" s="224"/>
    </row>
    <row r="49" spans="5:5" s="226" customFormat="1" x14ac:dyDescent="0.2">
      <c r="E49" s="224"/>
    </row>
    <row r="50" spans="5:5" s="226" customFormat="1" x14ac:dyDescent="0.2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A70" zoomScale="80" zoomScaleSheetLayoutView="80" workbookViewId="0">
      <selection activeCell="G12" sqref="G12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63" t="s">
        <v>297</v>
      </c>
      <c r="B1" s="100"/>
      <c r="C1" s="719" t="s">
        <v>109</v>
      </c>
      <c r="D1" s="719"/>
      <c r="E1" s="127"/>
    </row>
    <row r="2" spans="1:12" x14ac:dyDescent="0.3">
      <c r="A2" s="65" t="s">
        <v>140</v>
      </c>
      <c r="B2" s="100"/>
      <c r="C2" s="717" t="str">
        <f>'ფორმა N1'!L2</f>
        <v>01/01/-12/31/2019</v>
      </c>
      <c r="D2" s="718"/>
      <c r="E2" s="127"/>
    </row>
    <row r="3" spans="1:12" x14ac:dyDescent="0.3">
      <c r="A3" s="65"/>
      <c r="B3" s="100"/>
      <c r="C3" s="303"/>
      <c r="D3" s="303"/>
      <c r="E3" s="127"/>
    </row>
    <row r="4" spans="1:12" s="2" customFormat="1" x14ac:dyDescent="0.3">
      <c r="A4" s="66" t="s">
        <v>269</v>
      </c>
      <c r="B4" s="66"/>
      <c r="C4" s="65"/>
      <c r="D4" s="65"/>
      <c r="E4" s="94"/>
      <c r="L4" s="21"/>
    </row>
    <row r="5" spans="1:12" s="2" customFormat="1" x14ac:dyDescent="0.3">
      <c r="A5" s="103" t="str">
        <f>'ფორმა N1'!A5</f>
        <v>ეროვნულ-დემოკრატიული პარტია</v>
      </c>
      <c r="B5" s="97"/>
      <c r="C5" s="50"/>
      <c r="D5" s="50"/>
      <c r="E5" s="94"/>
    </row>
    <row r="6" spans="1:12" s="2" customFormat="1" x14ac:dyDescent="0.3">
      <c r="A6" s="66"/>
      <c r="B6" s="66"/>
      <c r="C6" s="65"/>
      <c r="D6" s="65"/>
      <c r="E6" s="94"/>
    </row>
    <row r="7" spans="1:12" s="6" customFormat="1" x14ac:dyDescent="0.3">
      <c r="A7" s="302"/>
      <c r="B7" s="302"/>
      <c r="C7" s="67"/>
      <c r="D7" s="67"/>
      <c r="E7" s="128"/>
    </row>
    <row r="8" spans="1:12" s="6" customFormat="1" ht="30" x14ac:dyDescent="0.3">
      <c r="A8" s="92" t="s">
        <v>64</v>
      </c>
      <c r="B8" s="68" t="s">
        <v>11</v>
      </c>
      <c r="C8" s="68" t="s">
        <v>10</v>
      </c>
      <c r="D8" s="68" t="s">
        <v>9</v>
      </c>
      <c r="E8" s="128"/>
    </row>
    <row r="9" spans="1:12" s="9" customFormat="1" ht="18" x14ac:dyDescent="0.2">
      <c r="A9" s="13">
        <v>1</v>
      </c>
      <c r="B9" s="13" t="s">
        <v>57</v>
      </c>
      <c r="C9" s="554">
        <f>SUM(C10,C14,C54,C57,C58,C59,C76)</f>
        <v>164862.60000000003</v>
      </c>
      <c r="D9" s="554">
        <f>SUM(D10,D14,D54,D57,D58,D59,D65,D72,D73)</f>
        <v>170762.60000000003</v>
      </c>
      <c r="E9" s="129"/>
    </row>
    <row r="10" spans="1:12" s="9" customFormat="1" ht="18" x14ac:dyDescent="0.2">
      <c r="A10" s="14">
        <v>1.1000000000000001</v>
      </c>
      <c r="B10" s="14" t="s">
        <v>58</v>
      </c>
      <c r="C10" s="555">
        <f>SUM(C11:C13)</f>
        <v>96768.400000000009</v>
      </c>
      <c r="D10" s="555">
        <f>SUM(D11:D13)</f>
        <v>96768.400000000009</v>
      </c>
      <c r="E10" s="129"/>
    </row>
    <row r="11" spans="1:12" s="9" customFormat="1" ht="16.5" customHeight="1" x14ac:dyDescent="0.2">
      <c r="A11" s="16" t="s">
        <v>30</v>
      </c>
      <c r="B11" s="16" t="s">
        <v>59</v>
      </c>
      <c r="C11" s="556">
        <v>95382.6</v>
      </c>
      <c r="D11" s="556">
        <v>95382.6</v>
      </c>
      <c r="E11" s="129"/>
    </row>
    <row r="12" spans="1:12" ht="16.5" customHeight="1" x14ac:dyDescent="0.3">
      <c r="A12" s="16" t="s">
        <v>31</v>
      </c>
      <c r="B12" s="16" t="s">
        <v>0</v>
      </c>
      <c r="C12" s="556">
        <v>1385.8</v>
      </c>
      <c r="D12" s="556">
        <v>1385.8</v>
      </c>
      <c r="E12" s="127"/>
    </row>
    <row r="13" spans="1:12" ht="16.5" customHeight="1" x14ac:dyDescent="0.3">
      <c r="A13" s="333" t="s">
        <v>482</v>
      </c>
      <c r="B13" s="334" t="s">
        <v>484</v>
      </c>
      <c r="C13" s="558"/>
      <c r="D13" s="558"/>
      <c r="E13" s="127"/>
    </row>
    <row r="14" spans="1:12" x14ac:dyDescent="0.3">
      <c r="A14" s="14">
        <v>1.2</v>
      </c>
      <c r="B14" s="14" t="s">
        <v>60</v>
      </c>
      <c r="C14" s="555">
        <f>SUM(C15,C18,C30:C33,C36,C37,C44,C45,C46,C47,C48,C52,C53)</f>
        <v>68057</v>
      </c>
      <c r="D14" s="555">
        <f>SUM(D15,D18,D30:D33,D36,D37,D44,D45,D46,D47,D48,D52,D53)</f>
        <v>68057</v>
      </c>
      <c r="E14" s="127"/>
    </row>
    <row r="15" spans="1:12" x14ac:dyDescent="0.3">
      <c r="A15" s="16" t="s">
        <v>32</v>
      </c>
      <c r="B15" s="16" t="s">
        <v>1</v>
      </c>
      <c r="C15" s="559">
        <f>SUM(C16:C17)</f>
        <v>1860</v>
      </c>
      <c r="D15" s="559">
        <f>SUM(D16:D17)</f>
        <v>1860</v>
      </c>
      <c r="E15" s="127"/>
    </row>
    <row r="16" spans="1:12" ht="17.25" customHeight="1" x14ac:dyDescent="0.3">
      <c r="A16" s="17" t="s">
        <v>98</v>
      </c>
      <c r="B16" s="17" t="s">
        <v>61</v>
      </c>
      <c r="C16" s="560">
        <v>1860</v>
      </c>
      <c r="D16" s="560">
        <v>1860</v>
      </c>
      <c r="E16" s="127"/>
    </row>
    <row r="17" spans="1:5" ht="17.25" customHeight="1" x14ac:dyDescent="0.3">
      <c r="A17" s="17" t="s">
        <v>99</v>
      </c>
      <c r="B17" s="17" t="s">
        <v>62</v>
      </c>
      <c r="C17" s="560"/>
      <c r="D17" s="561"/>
      <c r="E17" s="127"/>
    </row>
    <row r="18" spans="1:5" x14ac:dyDescent="0.3">
      <c r="A18" s="16" t="s">
        <v>33</v>
      </c>
      <c r="B18" s="16" t="s">
        <v>2</v>
      </c>
      <c r="C18" s="559">
        <f>SUM(C19:C24,C29)</f>
        <v>20188.52</v>
      </c>
      <c r="D18" s="559">
        <f>SUM(D19:D24,D29)</f>
        <v>20188.52</v>
      </c>
      <c r="E18" s="127"/>
    </row>
    <row r="19" spans="1:5" ht="30" x14ac:dyDescent="0.3">
      <c r="A19" s="17" t="s">
        <v>12</v>
      </c>
      <c r="B19" s="17" t="s">
        <v>245</v>
      </c>
      <c r="C19" s="562">
        <v>12075.02</v>
      </c>
      <c r="D19" s="562">
        <v>12075.02</v>
      </c>
      <c r="E19" s="127"/>
    </row>
    <row r="20" spans="1:5" x14ac:dyDescent="0.3">
      <c r="A20" s="17" t="s">
        <v>13</v>
      </c>
      <c r="B20" s="17" t="s">
        <v>14</v>
      </c>
      <c r="C20" s="562">
        <v>1488</v>
      </c>
      <c r="D20" s="562">
        <v>1488</v>
      </c>
      <c r="E20" s="127"/>
    </row>
    <row r="21" spans="1:5" ht="30" x14ac:dyDescent="0.3">
      <c r="A21" s="17" t="s">
        <v>276</v>
      </c>
      <c r="B21" s="17" t="s">
        <v>22</v>
      </c>
      <c r="C21" s="562">
        <v>5397.87</v>
      </c>
      <c r="D21" s="562">
        <v>5397.87</v>
      </c>
      <c r="E21" s="127"/>
    </row>
    <row r="22" spans="1:5" x14ac:dyDescent="0.3">
      <c r="A22" s="17" t="s">
        <v>277</v>
      </c>
      <c r="B22" s="17" t="s">
        <v>15</v>
      </c>
      <c r="C22" s="562">
        <v>469</v>
      </c>
      <c r="D22" s="562">
        <v>469</v>
      </c>
      <c r="E22" s="127"/>
    </row>
    <row r="23" spans="1:5" x14ac:dyDescent="0.3">
      <c r="A23" s="17" t="s">
        <v>278</v>
      </c>
      <c r="B23" s="17" t="s">
        <v>16</v>
      </c>
      <c r="C23" s="562"/>
      <c r="D23" s="34"/>
      <c r="E23" s="127"/>
    </row>
    <row r="24" spans="1:5" x14ac:dyDescent="0.3">
      <c r="A24" s="17" t="s">
        <v>279</v>
      </c>
      <c r="B24" s="17" t="s">
        <v>17</v>
      </c>
      <c r="C24" s="563">
        <f>SUM(C25:C28)</f>
        <v>758.63</v>
      </c>
      <c r="D24" s="563">
        <f>SUM(D25:D28)</f>
        <v>758.63</v>
      </c>
      <c r="E24" s="127"/>
    </row>
    <row r="25" spans="1:5" ht="16.5" customHeight="1" x14ac:dyDescent="0.3">
      <c r="A25" s="18" t="s">
        <v>280</v>
      </c>
      <c r="B25" s="18" t="s">
        <v>18</v>
      </c>
      <c r="C25" s="562">
        <v>683.63</v>
      </c>
      <c r="D25" s="562">
        <v>683.63</v>
      </c>
      <c r="E25" s="127"/>
    </row>
    <row r="26" spans="1:5" ht="16.5" customHeight="1" x14ac:dyDescent="0.3">
      <c r="A26" s="18" t="s">
        <v>281</v>
      </c>
      <c r="B26" s="18" t="s">
        <v>19</v>
      </c>
      <c r="C26" s="562"/>
      <c r="D26" s="34"/>
      <c r="E26" s="127"/>
    </row>
    <row r="27" spans="1:5" ht="16.5" customHeight="1" x14ac:dyDescent="0.3">
      <c r="A27" s="18" t="s">
        <v>282</v>
      </c>
      <c r="B27" s="18" t="s">
        <v>20</v>
      </c>
      <c r="C27" s="562"/>
      <c r="D27" s="34"/>
      <c r="E27" s="127"/>
    </row>
    <row r="28" spans="1:5" ht="16.5" customHeight="1" x14ac:dyDescent="0.3">
      <c r="A28" s="18" t="s">
        <v>283</v>
      </c>
      <c r="B28" s="18" t="s">
        <v>23</v>
      </c>
      <c r="C28" s="562">
        <v>75</v>
      </c>
      <c r="D28" s="562">
        <v>75</v>
      </c>
      <c r="E28" s="127"/>
    </row>
    <row r="29" spans="1:5" x14ac:dyDescent="0.3">
      <c r="A29" s="17" t="s">
        <v>284</v>
      </c>
      <c r="B29" s="17" t="s">
        <v>21</v>
      </c>
      <c r="C29" s="562"/>
      <c r="D29" s="34"/>
      <c r="E29" s="127"/>
    </row>
    <row r="30" spans="1:5" x14ac:dyDescent="0.3">
      <c r="A30" s="16" t="s">
        <v>34</v>
      </c>
      <c r="B30" s="16" t="s">
        <v>3</v>
      </c>
      <c r="C30" s="556"/>
      <c r="D30" s="557"/>
      <c r="E30" s="127"/>
    </row>
    <row r="31" spans="1:5" x14ac:dyDescent="0.3">
      <c r="A31" s="16" t="s">
        <v>35</v>
      </c>
      <c r="B31" s="16" t="s">
        <v>4</v>
      </c>
      <c r="C31" s="556">
        <v>358.11</v>
      </c>
      <c r="D31" s="556">
        <v>358.11</v>
      </c>
      <c r="E31" s="127"/>
    </row>
    <row r="32" spans="1:5" x14ac:dyDescent="0.3">
      <c r="A32" s="16" t="s">
        <v>36</v>
      </c>
      <c r="B32" s="16" t="s">
        <v>5</v>
      </c>
      <c r="C32" s="556"/>
      <c r="D32" s="557"/>
      <c r="E32" s="127"/>
    </row>
    <row r="33" spans="1:5" x14ac:dyDescent="0.3">
      <c r="A33" s="16" t="s">
        <v>37</v>
      </c>
      <c r="B33" s="16" t="s">
        <v>63</v>
      </c>
      <c r="C33" s="559">
        <f>SUM(C34:C35)</f>
        <v>13920</v>
      </c>
      <c r="D33" s="559">
        <f>SUM(D34:D35)</f>
        <v>13920</v>
      </c>
      <c r="E33" s="127"/>
    </row>
    <row r="34" spans="1:5" x14ac:dyDescent="0.3">
      <c r="A34" s="17" t="s">
        <v>285</v>
      </c>
      <c r="B34" s="17" t="s">
        <v>56</v>
      </c>
      <c r="C34" s="556">
        <v>13470</v>
      </c>
      <c r="D34" s="556">
        <v>13470</v>
      </c>
      <c r="E34" s="127"/>
    </row>
    <row r="35" spans="1:5" x14ac:dyDescent="0.3">
      <c r="A35" s="17" t="s">
        <v>286</v>
      </c>
      <c r="B35" s="17" t="s">
        <v>55</v>
      </c>
      <c r="C35" s="556">
        <v>450</v>
      </c>
      <c r="D35" s="556">
        <v>450</v>
      </c>
      <c r="E35" s="127"/>
    </row>
    <row r="36" spans="1:5" x14ac:dyDescent="0.3">
      <c r="A36" s="16" t="s">
        <v>38</v>
      </c>
      <c r="B36" s="16" t="s">
        <v>49</v>
      </c>
      <c r="C36" s="556">
        <v>168.64</v>
      </c>
      <c r="D36" s="556">
        <v>168.64</v>
      </c>
      <c r="E36" s="127"/>
    </row>
    <row r="37" spans="1:5" x14ac:dyDescent="0.3">
      <c r="A37" s="16" t="s">
        <v>39</v>
      </c>
      <c r="B37" s="16" t="s">
        <v>344</v>
      </c>
      <c r="C37" s="586">
        <f>SUM(C38:C43)</f>
        <v>103</v>
      </c>
      <c r="D37" s="586">
        <f>SUM(D38:D43)</f>
        <v>103</v>
      </c>
      <c r="E37" s="127"/>
    </row>
    <row r="38" spans="1:5" x14ac:dyDescent="0.3">
      <c r="A38" s="17" t="s">
        <v>341</v>
      </c>
      <c r="B38" s="17" t="s">
        <v>345</v>
      </c>
      <c r="C38" s="556"/>
      <c r="D38" s="556"/>
      <c r="E38" s="127"/>
    </row>
    <row r="39" spans="1:5" x14ac:dyDescent="0.3">
      <c r="A39" s="17" t="s">
        <v>342</v>
      </c>
      <c r="B39" s="17" t="s">
        <v>346</v>
      </c>
      <c r="C39" s="556"/>
      <c r="D39" s="556"/>
      <c r="E39" s="127"/>
    </row>
    <row r="40" spans="1:5" x14ac:dyDescent="0.3">
      <c r="A40" s="17" t="s">
        <v>343</v>
      </c>
      <c r="B40" s="17" t="s">
        <v>349</v>
      </c>
      <c r="C40" s="556">
        <v>103</v>
      </c>
      <c r="D40" s="557">
        <v>103</v>
      </c>
      <c r="E40" s="127"/>
    </row>
    <row r="41" spans="1:5" x14ac:dyDescent="0.3">
      <c r="A41" s="17" t="s">
        <v>348</v>
      </c>
      <c r="B41" s="17" t="s">
        <v>350</v>
      </c>
      <c r="C41" s="556"/>
      <c r="D41" s="557"/>
      <c r="E41" s="127"/>
    </row>
    <row r="42" spans="1:5" x14ac:dyDescent="0.3">
      <c r="A42" s="17" t="s">
        <v>351</v>
      </c>
      <c r="B42" s="17" t="s">
        <v>462</v>
      </c>
      <c r="C42" s="556"/>
      <c r="D42" s="557"/>
      <c r="E42" s="127"/>
    </row>
    <row r="43" spans="1:5" x14ac:dyDescent="0.3">
      <c r="A43" s="17" t="s">
        <v>463</v>
      </c>
      <c r="B43" s="17" t="s">
        <v>347</v>
      </c>
      <c r="C43" s="556"/>
      <c r="D43" s="557"/>
      <c r="E43" s="127"/>
    </row>
    <row r="44" spans="1:5" ht="30" x14ac:dyDescent="0.3">
      <c r="A44" s="16" t="s">
        <v>40</v>
      </c>
      <c r="B44" s="16" t="s">
        <v>28</v>
      </c>
      <c r="C44" s="556">
        <v>31458.73</v>
      </c>
      <c r="D44" s="556">
        <v>31458.73</v>
      </c>
      <c r="E44" s="127"/>
    </row>
    <row r="45" spans="1:5" x14ac:dyDescent="0.3">
      <c r="A45" s="16" t="s">
        <v>41</v>
      </c>
      <c r="B45" s="16" t="s">
        <v>24</v>
      </c>
      <c r="C45" s="556"/>
      <c r="D45" s="557"/>
      <c r="E45" s="127"/>
    </row>
    <row r="46" spans="1:5" x14ac:dyDescent="0.3">
      <c r="A46" s="16" t="s">
        <v>42</v>
      </c>
      <c r="B46" s="16" t="s">
        <v>25</v>
      </c>
      <c r="C46" s="556"/>
      <c r="D46" s="557"/>
      <c r="E46" s="127"/>
    </row>
    <row r="47" spans="1:5" x14ac:dyDescent="0.3">
      <c r="A47" s="16" t="s">
        <v>43</v>
      </c>
      <c r="B47" s="16" t="s">
        <v>26</v>
      </c>
      <c r="C47" s="556"/>
      <c r="D47" s="557"/>
      <c r="E47" s="127"/>
    </row>
    <row r="48" spans="1:5" x14ac:dyDescent="0.3">
      <c r="A48" s="16" t="s">
        <v>44</v>
      </c>
      <c r="B48" s="16" t="s">
        <v>291</v>
      </c>
      <c r="C48" s="559">
        <f>SUM(C49:C51)</f>
        <v>0</v>
      </c>
      <c r="D48" s="559">
        <f>SUM(D49:D51)</f>
        <v>0</v>
      </c>
      <c r="E48" s="127"/>
    </row>
    <row r="49" spans="1:5" x14ac:dyDescent="0.3">
      <c r="A49" s="84" t="s">
        <v>357</v>
      </c>
      <c r="B49" s="84" t="s">
        <v>360</v>
      </c>
      <c r="C49" s="556"/>
      <c r="D49" s="557"/>
      <c r="E49" s="127"/>
    </row>
    <row r="50" spans="1:5" x14ac:dyDescent="0.3">
      <c r="A50" s="84" t="s">
        <v>358</v>
      </c>
      <c r="B50" s="84" t="s">
        <v>359</v>
      </c>
      <c r="C50" s="556"/>
      <c r="D50" s="557"/>
      <c r="E50" s="127"/>
    </row>
    <row r="51" spans="1:5" x14ac:dyDescent="0.3">
      <c r="A51" s="84" t="s">
        <v>361</v>
      </c>
      <c r="B51" s="84" t="s">
        <v>362</v>
      </c>
      <c r="C51" s="556"/>
      <c r="D51" s="557"/>
      <c r="E51" s="127"/>
    </row>
    <row r="52" spans="1:5" ht="26.25" customHeight="1" x14ac:dyDescent="0.3">
      <c r="A52" s="16" t="s">
        <v>45</v>
      </c>
      <c r="B52" s="16" t="s">
        <v>29</v>
      </c>
      <c r="C52" s="556"/>
      <c r="D52" s="557"/>
      <c r="E52" s="127"/>
    </row>
    <row r="53" spans="1:5" x14ac:dyDescent="0.3">
      <c r="A53" s="16" t="s">
        <v>46</v>
      </c>
      <c r="B53" s="16" t="s">
        <v>6</v>
      </c>
      <c r="C53" s="556"/>
      <c r="D53" s="557"/>
      <c r="E53" s="127"/>
    </row>
    <row r="54" spans="1:5" ht="30" x14ac:dyDescent="0.3">
      <c r="A54" s="14">
        <v>1.3</v>
      </c>
      <c r="B54" s="74" t="s">
        <v>392</v>
      </c>
      <c r="C54" s="555">
        <f>SUM(C55:C56)</f>
        <v>0</v>
      </c>
      <c r="D54" s="555">
        <f>SUM(D55:D56)</f>
        <v>0</v>
      </c>
      <c r="E54" s="127"/>
    </row>
    <row r="55" spans="1:5" ht="30" x14ac:dyDescent="0.3">
      <c r="A55" s="16" t="s">
        <v>50</v>
      </c>
      <c r="B55" s="16" t="s">
        <v>48</v>
      </c>
      <c r="C55" s="556"/>
      <c r="D55" s="557"/>
      <c r="E55" s="127"/>
    </row>
    <row r="56" spans="1:5" x14ac:dyDescent="0.3">
      <c r="A56" s="16" t="s">
        <v>51</v>
      </c>
      <c r="B56" s="16" t="s">
        <v>47</v>
      </c>
      <c r="C56" s="556"/>
      <c r="D56" s="557"/>
      <c r="E56" s="127"/>
    </row>
    <row r="57" spans="1:5" x14ac:dyDescent="0.3">
      <c r="A57" s="14">
        <v>1.4</v>
      </c>
      <c r="B57" s="14" t="s">
        <v>394</v>
      </c>
      <c r="C57" s="556"/>
      <c r="D57" s="557"/>
      <c r="E57" s="127"/>
    </row>
    <row r="58" spans="1:5" x14ac:dyDescent="0.3">
      <c r="A58" s="14">
        <v>1.5</v>
      </c>
      <c r="B58" s="14" t="s">
        <v>7</v>
      </c>
      <c r="C58" s="562"/>
      <c r="D58" s="34"/>
      <c r="E58" s="127"/>
    </row>
    <row r="59" spans="1:5" x14ac:dyDescent="0.3">
      <c r="A59" s="14">
        <v>1.6</v>
      </c>
      <c r="B59" s="36" t="s">
        <v>8</v>
      </c>
      <c r="C59" s="555">
        <f>SUM(C60:C64)</f>
        <v>37.200000000000003</v>
      </c>
      <c r="D59" s="555">
        <f>SUM(D60:D64)</f>
        <v>37.200000000000003</v>
      </c>
      <c r="E59" s="127"/>
    </row>
    <row r="60" spans="1:5" x14ac:dyDescent="0.3">
      <c r="A60" s="16" t="s">
        <v>292</v>
      </c>
      <c r="B60" s="37" t="s">
        <v>52</v>
      </c>
      <c r="C60" s="562">
        <v>29.2</v>
      </c>
      <c r="D60" s="562">
        <v>29.2</v>
      </c>
      <c r="E60" s="127"/>
    </row>
    <row r="61" spans="1:5" ht="30" x14ac:dyDescent="0.3">
      <c r="A61" s="16" t="s">
        <v>293</v>
      </c>
      <c r="B61" s="37" t="s">
        <v>54</v>
      </c>
      <c r="C61" s="562"/>
      <c r="D61" s="34"/>
      <c r="E61" s="127"/>
    </row>
    <row r="62" spans="1:5" x14ac:dyDescent="0.3">
      <c r="A62" s="16" t="s">
        <v>294</v>
      </c>
      <c r="B62" s="37" t="s">
        <v>53</v>
      </c>
      <c r="C62" s="34">
        <v>8</v>
      </c>
      <c r="D62" s="34">
        <v>8</v>
      </c>
      <c r="E62" s="127"/>
    </row>
    <row r="63" spans="1:5" x14ac:dyDescent="0.3">
      <c r="A63" s="16" t="s">
        <v>295</v>
      </c>
      <c r="B63" s="37" t="s">
        <v>27</v>
      </c>
      <c r="C63" s="562"/>
      <c r="D63" s="34"/>
      <c r="E63" s="127"/>
    </row>
    <row r="64" spans="1:5" x14ac:dyDescent="0.3">
      <c r="A64" s="16" t="s">
        <v>323</v>
      </c>
      <c r="B64" s="176" t="s">
        <v>324</v>
      </c>
      <c r="C64" s="562"/>
      <c r="D64" s="177"/>
      <c r="E64" s="127"/>
    </row>
    <row r="65" spans="1:5" x14ac:dyDescent="0.3">
      <c r="A65" s="13">
        <v>2</v>
      </c>
      <c r="B65" s="38" t="s">
        <v>106</v>
      </c>
      <c r="C65" s="564"/>
      <c r="D65" s="565">
        <f>SUM(D66:D71)</f>
        <v>5900</v>
      </c>
      <c r="E65" s="127"/>
    </row>
    <row r="66" spans="1:5" x14ac:dyDescent="0.3">
      <c r="A66" s="15">
        <v>2.1</v>
      </c>
      <c r="B66" s="39" t="s">
        <v>100</v>
      </c>
      <c r="C66" s="564"/>
      <c r="D66" s="566"/>
      <c r="E66" s="127"/>
    </row>
    <row r="67" spans="1:5" x14ac:dyDescent="0.3">
      <c r="A67" s="15">
        <v>2.2000000000000002</v>
      </c>
      <c r="B67" s="39" t="s">
        <v>104</v>
      </c>
      <c r="C67" s="567"/>
      <c r="D67" s="568"/>
      <c r="E67" s="127"/>
    </row>
    <row r="68" spans="1:5" x14ac:dyDescent="0.3">
      <c r="A68" s="15">
        <v>2.2999999999999998</v>
      </c>
      <c r="B68" s="39" t="s">
        <v>103</v>
      </c>
      <c r="C68" s="567"/>
      <c r="D68" s="568">
        <v>5900</v>
      </c>
      <c r="E68" s="127"/>
    </row>
    <row r="69" spans="1:5" x14ac:dyDescent="0.3">
      <c r="A69" s="15">
        <v>2.4</v>
      </c>
      <c r="B69" s="39" t="s">
        <v>105</v>
      </c>
      <c r="C69" s="567"/>
      <c r="D69" s="568"/>
      <c r="E69" s="127"/>
    </row>
    <row r="70" spans="1:5" x14ac:dyDescent="0.3">
      <c r="A70" s="15">
        <v>2.5</v>
      </c>
      <c r="B70" s="39" t="s">
        <v>101</v>
      </c>
      <c r="C70" s="567"/>
      <c r="D70" s="568"/>
      <c r="E70" s="127"/>
    </row>
    <row r="71" spans="1:5" x14ac:dyDescent="0.3">
      <c r="A71" s="15">
        <v>2.6</v>
      </c>
      <c r="B71" s="39" t="s">
        <v>102</v>
      </c>
      <c r="C71" s="567"/>
      <c r="D71" s="568"/>
      <c r="E71" s="127"/>
    </row>
    <row r="72" spans="1:5" s="2" customFormat="1" x14ac:dyDescent="0.3">
      <c r="A72" s="13">
        <v>3</v>
      </c>
      <c r="B72" s="219" t="s">
        <v>417</v>
      </c>
      <c r="C72" s="569"/>
      <c r="D72" s="570"/>
      <c r="E72" s="91"/>
    </row>
    <row r="73" spans="1:5" s="2" customFormat="1" x14ac:dyDescent="0.3">
      <c r="A73" s="13">
        <v>4</v>
      </c>
      <c r="B73" s="13" t="s">
        <v>247</v>
      </c>
      <c r="C73" s="569">
        <f>SUM(C74:C75)</f>
        <v>0</v>
      </c>
      <c r="D73" s="418">
        <f>SUM(D74:D75)</f>
        <v>0</v>
      </c>
      <c r="E73" s="91"/>
    </row>
    <row r="74" spans="1:5" s="2" customFormat="1" x14ac:dyDescent="0.3">
      <c r="A74" s="15">
        <v>4.0999999999999996</v>
      </c>
      <c r="B74" s="15" t="s">
        <v>248</v>
      </c>
      <c r="C74" s="571"/>
      <c r="D74" s="571"/>
      <c r="E74" s="91"/>
    </row>
    <row r="75" spans="1:5" s="2" customFormat="1" x14ac:dyDescent="0.3">
      <c r="A75" s="15">
        <v>4.2</v>
      </c>
      <c r="B75" s="15" t="s">
        <v>249</v>
      </c>
      <c r="C75" s="571"/>
      <c r="D75" s="571"/>
      <c r="E75" s="91"/>
    </row>
    <row r="76" spans="1:5" s="2" customFormat="1" x14ac:dyDescent="0.3">
      <c r="A76" s="13">
        <v>5</v>
      </c>
      <c r="B76" s="218" t="s">
        <v>274</v>
      </c>
      <c r="C76" s="571"/>
      <c r="D76" s="418"/>
      <c r="E76" s="91"/>
    </row>
    <row r="77" spans="1:5" s="2" customFormat="1" x14ac:dyDescent="0.3">
      <c r="A77" s="312"/>
      <c r="B77" s="312"/>
      <c r="C77" s="12"/>
      <c r="D77" s="12"/>
      <c r="E77" s="91"/>
    </row>
    <row r="78" spans="1:5" s="2" customFormat="1" x14ac:dyDescent="0.3">
      <c r="A78" s="722" t="s">
        <v>464</v>
      </c>
      <c r="B78" s="722"/>
      <c r="C78" s="722"/>
      <c r="D78" s="722"/>
      <c r="E78" s="91"/>
    </row>
    <row r="79" spans="1:5" s="2" customFormat="1" x14ac:dyDescent="0.3">
      <c r="A79" s="312"/>
      <c r="B79" s="312"/>
      <c r="C79" s="12"/>
      <c r="D79" s="12"/>
      <c r="E79" s="91"/>
    </row>
    <row r="80" spans="1:5" s="22" customFormat="1" ht="12.75" x14ac:dyDescent="0.2"/>
    <row r="81" spans="1:9" s="2" customFormat="1" x14ac:dyDescent="0.3">
      <c r="A81" s="58" t="s">
        <v>107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35" t="s">
        <v>465</v>
      </c>
      <c r="D84" s="12"/>
      <c r="E84"/>
      <c r="F84"/>
      <c r="G84"/>
      <c r="H84"/>
      <c r="I84"/>
    </row>
    <row r="85" spans="1:9" s="2" customFormat="1" x14ac:dyDescent="0.3">
      <c r="A85"/>
      <c r="B85" s="731" t="s">
        <v>466</v>
      </c>
      <c r="C85" s="731"/>
      <c r="D85" s="731"/>
      <c r="E85"/>
      <c r="F85"/>
      <c r="G85"/>
      <c r="H85"/>
      <c r="I85"/>
    </row>
    <row r="86" spans="1:9" customFormat="1" ht="12.75" x14ac:dyDescent="0.2">
      <c r="B86" s="55" t="s">
        <v>467</v>
      </c>
    </row>
    <row r="87" spans="1:9" s="2" customFormat="1" x14ac:dyDescent="0.3">
      <c r="A87" s="11"/>
      <c r="B87" s="731" t="s">
        <v>468</v>
      </c>
      <c r="C87" s="731"/>
      <c r="D87" s="731"/>
    </row>
    <row r="88" spans="1:9" s="22" customFormat="1" ht="12.75" x14ac:dyDescent="0.2"/>
    <row r="89" spans="1:9" s="22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8" fitToHeight="2" orientation="portrait" r:id="rId1"/>
  <headerFooter alignWithMargins="0"/>
  <rowBreaks count="1" manualBreakCount="1">
    <brk id="51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3" t="s">
        <v>320</v>
      </c>
      <c r="B1" s="66"/>
      <c r="C1" s="719" t="s">
        <v>109</v>
      </c>
      <c r="D1" s="719"/>
      <c r="E1" s="78"/>
    </row>
    <row r="2" spans="1:5" s="6" customFormat="1" x14ac:dyDescent="0.3">
      <c r="A2" s="63" t="s">
        <v>314</v>
      </c>
      <c r="B2" s="66"/>
      <c r="C2" s="717" t="str">
        <f>'ფორმა N1'!L2</f>
        <v>01/01/-12/31/2019</v>
      </c>
      <c r="D2" s="717"/>
      <c r="E2" s="78"/>
    </row>
    <row r="3" spans="1:5" s="6" customFormat="1" x14ac:dyDescent="0.3">
      <c r="A3" s="65" t="s">
        <v>140</v>
      </c>
      <c r="B3" s="63"/>
      <c r="C3" s="134"/>
      <c r="D3" s="134"/>
      <c r="E3" s="78"/>
    </row>
    <row r="4" spans="1:5" s="6" customFormat="1" x14ac:dyDescent="0.3">
      <c r="A4" s="65"/>
      <c r="B4" s="65"/>
      <c r="C4" s="134"/>
      <c r="D4" s="134"/>
      <c r="E4" s="78"/>
    </row>
    <row r="5" spans="1:5" x14ac:dyDescent="0.3">
      <c r="A5" s="66" t="str">
        <f>'ფორმა N2'!A4</f>
        <v>ანგარიშვალდებული პირის დასახელება:</v>
      </c>
      <c r="B5" s="66"/>
      <c r="C5" s="65"/>
      <c r="D5" s="65"/>
      <c r="E5" s="79"/>
    </row>
    <row r="6" spans="1:5" x14ac:dyDescent="0.3">
      <c r="A6" s="376" t="str">
        <f>'ფორმა N1'!A5</f>
        <v>ეროვნულ-დემოკრატიული პარტია</v>
      </c>
      <c r="B6" s="69"/>
      <c r="C6" s="70"/>
      <c r="D6" s="70"/>
      <c r="E6" s="79"/>
    </row>
    <row r="7" spans="1:5" x14ac:dyDescent="0.3">
      <c r="A7" s="66"/>
      <c r="B7" s="66"/>
      <c r="C7" s="65"/>
      <c r="D7" s="65"/>
      <c r="E7" s="79"/>
    </row>
    <row r="8" spans="1:5" s="6" customFormat="1" x14ac:dyDescent="0.3">
      <c r="A8" s="133"/>
      <c r="B8" s="133"/>
      <c r="C8" s="67"/>
      <c r="D8" s="67"/>
      <c r="E8" s="78"/>
    </row>
    <row r="9" spans="1:5" s="6" customFormat="1" ht="30" x14ac:dyDescent="0.3">
      <c r="A9" s="76" t="s">
        <v>64</v>
      </c>
      <c r="B9" s="76" t="s">
        <v>319</v>
      </c>
      <c r="C9" s="68" t="s">
        <v>10</v>
      </c>
      <c r="D9" s="68" t="s">
        <v>9</v>
      </c>
      <c r="E9" s="78"/>
    </row>
    <row r="10" spans="1:5" s="9" customFormat="1" ht="18" x14ac:dyDescent="0.2">
      <c r="A10" s="85" t="s">
        <v>315</v>
      </c>
      <c r="B10" s="85"/>
      <c r="C10" s="4"/>
      <c r="D10" s="4"/>
      <c r="E10" s="80"/>
    </row>
    <row r="11" spans="1:5" s="10" customFormat="1" x14ac:dyDescent="0.2">
      <c r="A11" s="85" t="s">
        <v>316</v>
      </c>
      <c r="B11" s="85"/>
      <c r="C11" s="4"/>
      <c r="D11" s="4"/>
      <c r="E11" s="81"/>
    </row>
    <row r="12" spans="1:5" s="10" customFormat="1" x14ac:dyDescent="0.2">
      <c r="A12" s="74" t="s">
        <v>273</v>
      </c>
      <c r="B12" s="74"/>
      <c r="C12" s="4"/>
      <c r="D12" s="4"/>
      <c r="E12" s="81"/>
    </row>
    <row r="13" spans="1:5" s="10" customFormat="1" x14ac:dyDescent="0.2">
      <c r="A13" s="74" t="s">
        <v>273</v>
      </c>
      <c r="B13" s="74"/>
      <c r="C13" s="4"/>
      <c r="D13" s="4"/>
      <c r="E13" s="81"/>
    </row>
    <row r="14" spans="1:5" s="10" customFormat="1" x14ac:dyDescent="0.2">
      <c r="A14" s="74" t="s">
        <v>273</v>
      </c>
      <c r="B14" s="74"/>
      <c r="C14" s="4"/>
      <c r="D14" s="4"/>
      <c r="E14" s="81"/>
    </row>
    <row r="15" spans="1:5" s="10" customFormat="1" x14ac:dyDescent="0.2">
      <c r="A15" s="74" t="s">
        <v>273</v>
      </c>
      <c r="B15" s="74"/>
      <c r="C15" s="4"/>
      <c r="D15" s="4"/>
      <c r="E15" s="81"/>
    </row>
    <row r="16" spans="1:5" s="10" customFormat="1" x14ac:dyDescent="0.2">
      <c r="A16" s="74" t="s">
        <v>273</v>
      </c>
      <c r="B16" s="74"/>
      <c r="C16" s="4"/>
      <c r="D16" s="4"/>
      <c r="E16" s="81"/>
    </row>
    <row r="17" spans="1:5" s="10" customFormat="1" ht="17.25" customHeight="1" x14ac:dyDescent="0.2">
      <c r="A17" s="85" t="s">
        <v>317</v>
      </c>
      <c r="B17" s="74"/>
      <c r="C17" s="4"/>
      <c r="D17" s="4"/>
      <c r="E17" s="81"/>
    </row>
    <row r="18" spans="1:5" s="10" customFormat="1" ht="18" customHeight="1" x14ac:dyDescent="0.2">
      <c r="A18" s="85" t="s">
        <v>318</v>
      </c>
      <c r="B18" s="74"/>
      <c r="C18" s="4"/>
      <c r="D18" s="4"/>
      <c r="E18" s="81"/>
    </row>
    <row r="19" spans="1:5" s="10" customFormat="1" x14ac:dyDescent="0.2">
      <c r="A19" s="74" t="s">
        <v>273</v>
      </c>
      <c r="B19" s="74"/>
      <c r="C19" s="4"/>
      <c r="D19" s="4"/>
      <c r="E19" s="81"/>
    </row>
    <row r="20" spans="1:5" s="10" customFormat="1" x14ac:dyDescent="0.2">
      <c r="A20" s="74" t="s">
        <v>273</v>
      </c>
      <c r="B20" s="74"/>
      <c r="C20" s="4"/>
      <c r="D20" s="4"/>
      <c r="E20" s="81"/>
    </row>
    <row r="21" spans="1:5" s="10" customFormat="1" x14ac:dyDescent="0.2">
      <c r="A21" s="74" t="s">
        <v>273</v>
      </c>
      <c r="B21" s="74"/>
      <c r="C21" s="4"/>
      <c r="D21" s="4"/>
      <c r="E21" s="81"/>
    </row>
    <row r="22" spans="1:5" s="10" customFormat="1" x14ac:dyDescent="0.2">
      <c r="A22" s="74" t="s">
        <v>273</v>
      </c>
      <c r="B22" s="74"/>
      <c r="C22" s="4"/>
      <c r="D22" s="4"/>
      <c r="E22" s="81"/>
    </row>
    <row r="23" spans="1:5" s="10" customFormat="1" x14ac:dyDescent="0.2">
      <c r="A23" s="74" t="s">
        <v>273</v>
      </c>
      <c r="B23" s="74"/>
      <c r="C23" s="4"/>
      <c r="D23" s="4"/>
      <c r="E23" s="81"/>
    </row>
    <row r="24" spans="1:5" s="3" customFormat="1" x14ac:dyDescent="0.2">
      <c r="A24" s="75"/>
      <c r="B24" s="75"/>
      <c r="C24" s="4"/>
      <c r="D24" s="4"/>
      <c r="E24" s="82"/>
    </row>
    <row r="25" spans="1:5" x14ac:dyDescent="0.3">
      <c r="A25" s="86"/>
      <c r="B25" s="86" t="s">
        <v>321</v>
      </c>
      <c r="C25" s="73">
        <f>SUM(C10:C24)</f>
        <v>0</v>
      </c>
      <c r="D25" s="73">
        <f>SUM(D10:D24)</f>
        <v>0</v>
      </c>
      <c r="E25" s="83"/>
    </row>
    <row r="26" spans="1:5" x14ac:dyDescent="0.3">
      <c r="A26" s="35"/>
      <c r="B26" s="35"/>
    </row>
    <row r="27" spans="1:5" x14ac:dyDescent="0.3">
      <c r="A27" s="2" t="s">
        <v>401</v>
      </c>
      <c r="E27" s="5"/>
    </row>
    <row r="28" spans="1:5" x14ac:dyDescent="0.3">
      <c r="A28" s="2" t="s">
        <v>396</v>
      </c>
    </row>
    <row r="29" spans="1:5" x14ac:dyDescent="0.3">
      <c r="A29" s="175" t="s">
        <v>397</v>
      </c>
    </row>
    <row r="30" spans="1:5" x14ac:dyDescent="0.3">
      <c r="A30" s="175"/>
    </row>
    <row r="31" spans="1:5" x14ac:dyDescent="0.3">
      <c r="A31" s="175" t="s">
        <v>338</v>
      </c>
    </row>
    <row r="32" spans="1:5" s="22" customFormat="1" ht="12.75" x14ac:dyDescent="0.2"/>
    <row r="33" spans="1:9" x14ac:dyDescent="0.3">
      <c r="A33" s="58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58"/>
      <c r="B36" s="58" t="s">
        <v>266</v>
      </c>
      <c r="D36" s="12"/>
      <c r="E36"/>
      <c r="F36"/>
      <c r="G36"/>
      <c r="H36"/>
      <c r="I36"/>
    </row>
    <row r="37" spans="1:9" x14ac:dyDescent="0.3">
      <c r="B37" s="2" t="s">
        <v>265</v>
      </c>
      <c r="D37" s="12"/>
      <c r="E37"/>
      <c r="F37"/>
      <c r="G37"/>
      <c r="H37"/>
      <c r="I37"/>
    </row>
    <row r="38" spans="1:9" customFormat="1" ht="12.75" x14ac:dyDescent="0.2">
      <c r="A38" s="55"/>
      <c r="B38" s="55" t="s">
        <v>139</v>
      </c>
    </row>
    <row r="39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8"/>
  <sheetViews>
    <sheetView view="pageBreakPreview" topLeftCell="A7" zoomScale="80" zoomScaleSheetLayoutView="80" workbookViewId="0">
      <selection activeCell="E14" sqref="E14"/>
    </sheetView>
  </sheetViews>
  <sheetFormatPr defaultRowHeight="12.75" x14ac:dyDescent="0.2"/>
  <cols>
    <col min="1" max="1" width="5.42578125" style="159" customWidth="1"/>
    <col min="2" max="2" width="20.85546875" style="159" customWidth="1"/>
    <col min="3" max="3" width="26" style="159" customWidth="1"/>
    <col min="4" max="4" width="17" style="159" customWidth="1"/>
    <col min="5" max="5" width="18.140625" style="159" customWidth="1"/>
    <col min="6" max="6" width="14.7109375" style="585" customWidth="1"/>
    <col min="7" max="7" width="15.5703125" style="159" customWidth="1"/>
    <col min="8" max="8" width="14.7109375" style="159" customWidth="1"/>
    <col min="9" max="9" width="29.7109375" style="159" customWidth="1"/>
    <col min="10" max="10" width="0" style="159" hidden="1" customWidth="1"/>
    <col min="11" max="16384" width="9.140625" style="159"/>
  </cols>
  <sheetData>
    <row r="1" spans="1:10" ht="15" x14ac:dyDescent="0.3">
      <c r="A1" s="63" t="s">
        <v>439</v>
      </c>
      <c r="B1" s="63"/>
      <c r="C1" s="66"/>
      <c r="D1" s="66"/>
      <c r="E1" s="66"/>
      <c r="F1" s="578"/>
      <c r="G1" s="222"/>
      <c r="H1" s="222"/>
      <c r="I1" s="719" t="s">
        <v>109</v>
      </c>
      <c r="J1" s="719"/>
    </row>
    <row r="2" spans="1:10" ht="15" x14ac:dyDescent="0.3">
      <c r="A2" s="65" t="s">
        <v>140</v>
      </c>
      <c r="B2" s="63"/>
      <c r="C2" s="66"/>
      <c r="D2" s="66"/>
      <c r="E2" s="66"/>
      <c r="F2" s="578"/>
      <c r="G2" s="222"/>
      <c r="H2" s="222"/>
      <c r="I2" s="717" t="str">
        <f>'ფორმა N1'!L2</f>
        <v>01/01/-12/31/2019</v>
      </c>
      <c r="J2" s="717"/>
    </row>
    <row r="3" spans="1:10" ht="15" x14ac:dyDescent="0.3">
      <c r="A3" s="65"/>
      <c r="B3" s="65"/>
      <c r="C3" s="63"/>
      <c r="D3" s="63"/>
      <c r="E3" s="63"/>
      <c r="F3" s="579"/>
      <c r="G3" s="222"/>
      <c r="H3" s="222"/>
      <c r="I3" s="222"/>
    </row>
    <row r="4" spans="1:10" ht="15" x14ac:dyDescent="0.3">
      <c r="A4" s="66" t="s">
        <v>269</v>
      </c>
      <c r="B4" s="66"/>
      <c r="C4" s="66"/>
      <c r="D4" s="66"/>
      <c r="E4" s="66"/>
      <c r="F4" s="578"/>
      <c r="G4" s="65"/>
      <c r="H4" s="65"/>
      <c r="I4" s="65"/>
    </row>
    <row r="5" spans="1:10" ht="15" x14ac:dyDescent="0.3">
      <c r="A5" s="376" t="str">
        <f>'ფორმა N1'!A5</f>
        <v>ეროვნულ-დემოკრატიული პარტია</v>
      </c>
      <c r="B5" s="69"/>
      <c r="C5" s="69"/>
      <c r="D5" s="69"/>
      <c r="E5" s="69"/>
      <c r="F5" s="580"/>
      <c r="G5" s="70"/>
      <c r="H5" s="70"/>
      <c r="I5" s="70"/>
    </row>
    <row r="6" spans="1:10" ht="15" x14ac:dyDescent="0.3">
      <c r="A6" s="66"/>
      <c r="B6" s="66"/>
      <c r="C6" s="66"/>
      <c r="D6" s="66"/>
      <c r="E6" s="66"/>
      <c r="F6" s="578"/>
      <c r="G6" s="65"/>
      <c r="H6" s="65"/>
      <c r="I6" s="65"/>
    </row>
    <row r="7" spans="1:10" ht="15" x14ac:dyDescent="0.2">
      <c r="A7" s="221"/>
      <c r="B7" s="221"/>
      <c r="C7" s="221"/>
      <c r="D7" s="221"/>
      <c r="E7" s="221"/>
      <c r="F7" s="572"/>
      <c r="G7" s="67"/>
      <c r="H7" s="67"/>
      <c r="I7" s="67"/>
    </row>
    <row r="8" spans="1:10" ht="45" x14ac:dyDescent="0.2">
      <c r="A8" s="77" t="s">
        <v>64</v>
      </c>
      <c r="B8" s="77" t="s">
        <v>326</v>
      </c>
      <c r="C8" s="77" t="s">
        <v>327</v>
      </c>
      <c r="D8" s="77" t="s">
        <v>227</v>
      </c>
      <c r="E8" s="77" t="s">
        <v>331</v>
      </c>
      <c r="F8" s="77" t="s">
        <v>335</v>
      </c>
      <c r="G8" s="68" t="s">
        <v>10</v>
      </c>
      <c r="H8" s="68" t="s">
        <v>9</v>
      </c>
      <c r="I8" s="68" t="s">
        <v>376</v>
      </c>
      <c r="J8" s="191" t="s">
        <v>334</v>
      </c>
    </row>
    <row r="9" spans="1:10" ht="45" x14ac:dyDescent="0.2">
      <c r="A9" s="77">
        <v>1</v>
      </c>
      <c r="B9" s="466" t="s">
        <v>561</v>
      </c>
      <c r="C9" s="467" t="s">
        <v>523</v>
      </c>
      <c r="D9" s="467" t="s">
        <v>562</v>
      </c>
      <c r="E9" s="468" t="s">
        <v>563</v>
      </c>
      <c r="F9" s="573" t="s">
        <v>334</v>
      </c>
      <c r="G9" s="469">
        <v>104.08</v>
      </c>
      <c r="H9" s="469">
        <v>104.08</v>
      </c>
      <c r="I9" s="435">
        <v>24.08</v>
      </c>
      <c r="J9" s="191" t="s">
        <v>0</v>
      </c>
    </row>
    <row r="10" spans="1:10" ht="60" x14ac:dyDescent="0.2">
      <c r="A10" s="77">
        <v>2</v>
      </c>
      <c r="B10" s="466" t="s">
        <v>561</v>
      </c>
      <c r="C10" s="470" t="s">
        <v>564</v>
      </c>
      <c r="D10" s="470" t="s">
        <v>565</v>
      </c>
      <c r="E10" s="471" t="s">
        <v>566</v>
      </c>
      <c r="F10" s="574" t="s">
        <v>334</v>
      </c>
      <c r="G10" s="472">
        <v>2422.5</v>
      </c>
      <c r="H10" s="472">
        <v>2422.5</v>
      </c>
      <c r="I10" s="435">
        <v>560.5</v>
      </c>
    </row>
    <row r="11" spans="1:10" ht="15" x14ac:dyDescent="0.2">
      <c r="A11" s="77">
        <v>3</v>
      </c>
      <c r="B11" s="466" t="s">
        <v>567</v>
      </c>
      <c r="C11" s="467" t="s">
        <v>568</v>
      </c>
      <c r="D11" s="467" t="s">
        <v>569</v>
      </c>
      <c r="E11" s="468" t="s">
        <v>570</v>
      </c>
      <c r="F11" s="573" t="s">
        <v>334</v>
      </c>
      <c r="G11" s="472">
        <v>1020</v>
      </c>
      <c r="H11" s="472">
        <v>1020</v>
      </c>
      <c r="I11" s="435">
        <v>236</v>
      </c>
    </row>
    <row r="12" spans="1:10" ht="45" x14ac:dyDescent="0.2">
      <c r="A12" s="77">
        <v>4</v>
      </c>
      <c r="B12" s="466" t="s">
        <v>571</v>
      </c>
      <c r="C12" s="470" t="s">
        <v>572</v>
      </c>
      <c r="D12" s="470" t="s">
        <v>573</v>
      </c>
      <c r="E12" s="468" t="s">
        <v>574</v>
      </c>
      <c r="F12" s="574" t="s">
        <v>575</v>
      </c>
      <c r="G12" s="472">
        <v>1825.8</v>
      </c>
      <c r="H12" s="472">
        <v>1825.8</v>
      </c>
      <c r="I12" s="435">
        <v>422.44</v>
      </c>
    </row>
    <row r="13" spans="1:10" ht="45" x14ac:dyDescent="0.2">
      <c r="A13" s="77">
        <v>5</v>
      </c>
      <c r="B13" s="466" t="s">
        <v>576</v>
      </c>
      <c r="C13" s="467" t="s">
        <v>577</v>
      </c>
      <c r="D13" s="467" t="s">
        <v>578</v>
      </c>
      <c r="E13" s="468" t="s">
        <v>574</v>
      </c>
      <c r="F13" s="573" t="s">
        <v>575</v>
      </c>
      <c r="G13" s="472">
        <v>1626.9</v>
      </c>
      <c r="H13" s="472">
        <v>1626.9</v>
      </c>
      <c r="I13" s="435">
        <v>376.43</v>
      </c>
    </row>
    <row r="14" spans="1:10" ht="45" x14ac:dyDescent="0.2">
      <c r="A14" s="77">
        <v>6</v>
      </c>
      <c r="B14" s="466" t="s">
        <v>579</v>
      </c>
      <c r="C14" s="470" t="s">
        <v>580</v>
      </c>
      <c r="D14" s="470" t="s">
        <v>581</v>
      </c>
      <c r="E14" s="468" t="s">
        <v>574</v>
      </c>
      <c r="F14" s="574" t="s">
        <v>575</v>
      </c>
      <c r="G14" s="472">
        <v>1046.5</v>
      </c>
      <c r="H14" s="472">
        <v>1046.5</v>
      </c>
      <c r="I14" s="435">
        <v>242.9</v>
      </c>
    </row>
    <row r="15" spans="1:10" ht="45" x14ac:dyDescent="0.2">
      <c r="A15" s="77">
        <v>7</v>
      </c>
      <c r="B15" s="466" t="s">
        <v>520</v>
      </c>
      <c r="C15" s="467" t="s">
        <v>521</v>
      </c>
      <c r="D15" s="474" t="s">
        <v>582</v>
      </c>
      <c r="E15" s="468" t="s">
        <v>583</v>
      </c>
      <c r="F15" s="573" t="s">
        <v>334</v>
      </c>
      <c r="G15" s="472">
        <v>91.05</v>
      </c>
      <c r="H15" s="472">
        <v>91.05</v>
      </c>
      <c r="I15" s="435">
        <v>21.05</v>
      </c>
    </row>
    <row r="16" spans="1:10" ht="45" x14ac:dyDescent="0.2">
      <c r="A16" s="77">
        <v>8</v>
      </c>
      <c r="B16" s="466" t="s">
        <v>584</v>
      </c>
      <c r="C16" s="470" t="s">
        <v>585</v>
      </c>
      <c r="D16" s="470" t="s">
        <v>586</v>
      </c>
      <c r="E16" s="468" t="s">
        <v>574</v>
      </c>
      <c r="F16" s="574" t="s">
        <v>575</v>
      </c>
      <c r="G16" s="472">
        <v>195.15</v>
      </c>
      <c r="H16" s="472">
        <v>195.15</v>
      </c>
      <c r="I16" s="435">
        <v>45.15</v>
      </c>
    </row>
    <row r="17" spans="1:9" ht="15" x14ac:dyDescent="0.2">
      <c r="A17" s="77">
        <v>9</v>
      </c>
      <c r="B17" s="475" t="s">
        <v>522</v>
      </c>
      <c r="C17" s="467" t="s">
        <v>523</v>
      </c>
      <c r="D17" s="467" t="s">
        <v>587</v>
      </c>
      <c r="E17" s="476" t="s">
        <v>588</v>
      </c>
      <c r="F17" s="573" t="s">
        <v>334</v>
      </c>
      <c r="G17" s="477">
        <v>130.1</v>
      </c>
      <c r="H17" s="477">
        <v>130.1</v>
      </c>
      <c r="I17" s="479">
        <v>30.1</v>
      </c>
    </row>
    <row r="18" spans="1:9" ht="60" x14ac:dyDescent="0.2">
      <c r="A18" s="77">
        <v>10</v>
      </c>
      <c r="B18" s="480" t="s">
        <v>561</v>
      </c>
      <c r="C18" s="470" t="s">
        <v>564</v>
      </c>
      <c r="D18" s="470" t="s">
        <v>565</v>
      </c>
      <c r="E18" s="481" t="s">
        <v>566</v>
      </c>
      <c r="F18" s="574" t="s">
        <v>0</v>
      </c>
      <c r="G18" s="472">
        <v>1315.8</v>
      </c>
      <c r="H18" s="472">
        <v>1315.8</v>
      </c>
      <c r="I18" s="473">
        <v>304.44</v>
      </c>
    </row>
    <row r="19" spans="1:9" ht="45" x14ac:dyDescent="0.2">
      <c r="A19" s="77">
        <v>11</v>
      </c>
      <c r="B19" s="466" t="s">
        <v>524</v>
      </c>
      <c r="C19" s="467" t="s">
        <v>525</v>
      </c>
      <c r="D19" s="467" t="s">
        <v>529</v>
      </c>
      <c r="E19" s="481" t="s">
        <v>583</v>
      </c>
      <c r="F19" s="573" t="s">
        <v>334</v>
      </c>
      <c r="G19" s="472">
        <v>143.11000000000001</v>
      </c>
      <c r="H19" s="472">
        <v>143.11000000000001</v>
      </c>
      <c r="I19" s="473">
        <v>33.11</v>
      </c>
    </row>
    <row r="20" spans="1:9" ht="45" x14ac:dyDescent="0.2">
      <c r="A20" s="77">
        <v>12</v>
      </c>
      <c r="B20" s="466" t="s">
        <v>571</v>
      </c>
      <c r="C20" s="470" t="s">
        <v>572</v>
      </c>
      <c r="D20" s="470" t="s">
        <v>573</v>
      </c>
      <c r="E20" s="481" t="s">
        <v>574</v>
      </c>
      <c r="F20" s="574" t="s">
        <v>575</v>
      </c>
      <c r="G20" s="472">
        <v>1836</v>
      </c>
      <c r="H20" s="472">
        <v>1836</v>
      </c>
      <c r="I20" s="473">
        <v>424.8</v>
      </c>
    </row>
    <row r="21" spans="1:9" ht="60" x14ac:dyDescent="0.2">
      <c r="A21" s="77">
        <v>13</v>
      </c>
      <c r="B21" s="466" t="s">
        <v>561</v>
      </c>
      <c r="C21" s="467" t="s">
        <v>564</v>
      </c>
      <c r="D21" s="467" t="s">
        <v>565</v>
      </c>
      <c r="E21" s="481" t="s">
        <v>566</v>
      </c>
      <c r="F21" s="573" t="s">
        <v>334</v>
      </c>
      <c r="G21" s="472">
        <v>2422.5</v>
      </c>
      <c r="H21" s="472">
        <v>2422.5</v>
      </c>
      <c r="I21" s="473">
        <v>560.5</v>
      </c>
    </row>
    <row r="22" spans="1:9" ht="45" x14ac:dyDescent="0.2">
      <c r="A22" s="77">
        <v>14</v>
      </c>
      <c r="B22" s="466" t="s">
        <v>576</v>
      </c>
      <c r="C22" s="470" t="s">
        <v>577</v>
      </c>
      <c r="D22" s="470" t="s">
        <v>578</v>
      </c>
      <c r="E22" s="481" t="s">
        <v>574</v>
      </c>
      <c r="F22" s="574" t="s">
        <v>575</v>
      </c>
      <c r="G22" s="472">
        <v>1631.5</v>
      </c>
      <c r="H22" s="472">
        <v>1631.5</v>
      </c>
      <c r="I22" s="473">
        <v>377.49</v>
      </c>
    </row>
    <row r="23" spans="1:9" ht="45" x14ac:dyDescent="0.2">
      <c r="A23" s="77">
        <v>15</v>
      </c>
      <c r="B23" s="466" t="s">
        <v>524</v>
      </c>
      <c r="C23" s="467" t="s">
        <v>525</v>
      </c>
      <c r="D23" s="467" t="s">
        <v>529</v>
      </c>
      <c r="E23" s="481" t="s">
        <v>583</v>
      </c>
      <c r="F23" s="573" t="s">
        <v>334</v>
      </c>
      <c r="G23" s="472">
        <v>396.81</v>
      </c>
      <c r="H23" s="472">
        <v>396.81</v>
      </c>
      <c r="I23" s="473">
        <v>91.81</v>
      </c>
    </row>
    <row r="24" spans="1:9" ht="45" x14ac:dyDescent="0.2">
      <c r="A24" s="77">
        <v>16</v>
      </c>
      <c r="B24" s="466" t="s">
        <v>589</v>
      </c>
      <c r="C24" s="470" t="s">
        <v>590</v>
      </c>
      <c r="D24" s="470" t="s">
        <v>591</v>
      </c>
      <c r="E24" s="481" t="s">
        <v>574</v>
      </c>
      <c r="F24" s="574" t="s">
        <v>575</v>
      </c>
      <c r="G24" s="472">
        <v>2550.0500000000002</v>
      </c>
      <c r="H24" s="472">
        <v>2550.0500000000002</v>
      </c>
      <c r="I24" s="473">
        <v>590.04999999999995</v>
      </c>
    </row>
    <row r="25" spans="1:9" ht="60" x14ac:dyDescent="0.2">
      <c r="A25" s="77">
        <v>17</v>
      </c>
      <c r="B25" s="466" t="s">
        <v>561</v>
      </c>
      <c r="C25" s="467" t="s">
        <v>564</v>
      </c>
      <c r="D25" s="467" t="s">
        <v>565</v>
      </c>
      <c r="E25" s="481" t="s">
        <v>566</v>
      </c>
      <c r="F25" s="573" t="s">
        <v>0</v>
      </c>
      <c r="G25" s="472">
        <v>1305.5999999999999</v>
      </c>
      <c r="H25" s="472">
        <v>1305.5999999999999</v>
      </c>
      <c r="I25" s="473">
        <v>276.48</v>
      </c>
    </row>
    <row r="26" spans="1:9" ht="15" x14ac:dyDescent="0.2">
      <c r="A26" s="77">
        <v>18</v>
      </c>
      <c r="B26" s="466" t="s">
        <v>567</v>
      </c>
      <c r="C26" s="467" t="s">
        <v>568</v>
      </c>
      <c r="D26" s="467" t="s">
        <v>569</v>
      </c>
      <c r="E26" s="468" t="s">
        <v>570</v>
      </c>
      <c r="F26" s="573" t="s">
        <v>334</v>
      </c>
      <c r="G26" s="472">
        <v>1020</v>
      </c>
      <c r="H26" s="472">
        <v>1020</v>
      </c>
      <c r="I26" s="435">
        <v>236</v>
      </c>
    </row>
    <row r="27" spans="1:9" ht="45" x14ac:dyDescent="0.2">
      <c r="A27" s="77">
        <v>19</v>
      </c>
      <c r="B27" s="466" t="s">
        <v>541</v>
      </c>
      <c r="C27" s="482" t="s">
        <v>542</v>
      </c>
      <c r="D27" s="483" t="s">
        <v>592</v>
      </c>
      <c r="E27" s="484" t="s">
        <v>593</v>
      </c>
      <c r="F27" s="575" t="s">
        <v>334</v>
      </c>
      <c r="G27" s="472">
        <v>1020</v>
      </c>
      <c r="H27" s="472">
        <v>1020</v>
      </c>
      <c r="I27" s="435">
        <v>236</v>
      </c>
    </row>
    <row r="28" spans="1:9" ht="30" x14ac:dyDescent="0.2">
      <c r="A28" s="77">
        <v>20</v>
      </c>
      <c r="B28" s="466" t="s">
        <v>594</v>
      </c>
      <c r="C28" s="482" t="s">
        <v>595</v>
      </c>
      <c r="D28" s="483" t="s">
        <v>596</v>
      </c>
      <c r="E28" s="485" t="s">
        <v>574</v>
      </c>
      <c r="F28" s="573" t="s">
        <v>334</v>
      </c>
      <c r="G28" s="472">
        <v>1530</v>
      </c>
      <c r="H28" s="472">
        <v>1530</v>
      </c>
      <c r="I28" s="435">
        <v>354</v>
      </c>
    </row>
    <row r="29" spans="1:9" ht="15" x14ac:dyDescent="0.25">
      <c r="A29" s="77">
        <v>21</v>
      </c>
      <c r="B29" s="466" t="s">
        <v>597</v>
      </c>
      <c r="C29" s="482" t="s">
        <v>598</v>
      </c>
      <c r="D29" s="486">
        <v>62004025576</v>
      </c>
      <c r="E29" s="487" t="s">
        <v>599</v>
      </c>
      <c r="F29" s="573" t="s">
        <v>334</v>
      </c>
      <c r="G29" s="472">
        <v>637.5</v>
      </c>
      <c r="H29" s="472">
        <v>637.5</v>
      </c>
      <c r="I29" s="435">
        <v>147.5</v>
      </c>
    </row>
    <row r="30" spans="1:9" ht="15" x14ac:dyDescent="0.2">
      <c r="A30" s="77">
        <v>22</v>
      </c>
      <c r="B30" s="466" t="s">
        <v>600</v>
      </c>
      <c r="C30" s="482" t="s">
        <v>601</v>
      </c>
      <c r="D30" s="483" t="s">
        <v>602</v>
      </c>
      <c r="E30" s="488" t="s">
        <v>603</v>
      </c>
      <c r="F30" s="573" t="s">
        <v>334</v>
      </c>
      <c r="G30" s="472">
        <v>255</v>
      </c>
      <c r="H30" s="472">
        <v>255</v>
      </c>
      <c r="I30" s="435">
        <v>59</v>
      </c>
    </row>
    <row r="31" spans="1:9" ht="15" x14ac:dyDescent="0.2">
      <c r="A31" s="77">
        <v>23</v>
      </c>
      <c r="B31" s="466" t="s">
        <v>604</v>
      </c>
      <c r="C31" s="482" t="s">
        <v>605</v>
      </c>
      <c r="D31" s="483" t="s">
        <v>606</v>
      </c>
      <c r="E31" s="485" t="s">
        <v>607</v>
      </c>
      <c r="F31" s="573" t="s">
        <v>334</v>
      </c>
      <c r="G31" s="472">
        <v>892.5</v>
      </c>
      <c r="H31" s="472">
        <v>892.5</v>
      </c>
      <c r="I31" s="435">
        <v>206.5</v>
      </c>
    </row>
    <row r="32" spans="1:9" ht="15" x14ac:dyDescent="0.2">
      <c r="A32" s="77">
        <v>24</v>
      </c>
      <c r="B32" s="475" t="s">
        <v>608</v>
      </c>
      <c r="C32" s="489" t="s">
        <v>609</v>
      </c>
      <c r="D32" s="489" t="s">
        <v>610</v>
      </c>
      <c r="E32" s="490" t="s">
        <v>603</v>
      </c>
      <c r="F32" s="576" t="s">
        <v>334</v>
      </c>
      <c r="G32" s="477">
        <v>255</v>
      </c>
      <c r="H32" s="477">
        <v>255</v>
      </c>
      <c r="I32" s="479">
        <v>59</v>
      </c>
    </row>
    <row r="33" spans="1:9" ht="60" x14ac:dyDescent="0.2">
      <c r="A33" s="77">
        <v>25</v>
      </c>
      <c r="B33" s="491" t="s">
        <v>611</v>
      </c>
      <c r="C33" s="492" t="s">
        <v>612</v>
      </c>
      <c r="D33" s="483" t="s">
        <v>613</v>
      </c>
      <c r="E33" s="485" t="s">
        <v>614</v>
      </c>
      <c r="F33" s="577" t="s">
        <v>334</v>
      </c>
      <c r="G33" s="472">
        <v>1275</v>
      </c>
      <c r="H33" s="472">
        <v>1275</v>
      </c>
      <c r="I33" s="473">
        <v>295</v>
      </c>
    </row>
    <row r="34" spans="1:9" ht="45" x14ac:dyDescent="0.2">
      <c r="A34" s="77">
        <v>26</v>
      </c>
      <c r="B34" s="421" t="s">
        <v>518</v>
      </c>
      <c r="C34" s="493" t="s">
        <v>519</v>
      </c>
      <c r="D34" s="413">
        <v>19001029253</v>
      </c>
      <c r="E34" s="494" t="s">
        <v>615</v>
      </c>
      <c r="F34" s="493" t="s">
        <v>334</v>
      </c>
      <c r="G34" s="495">
        <v>6765.33</v>
      </c>
      <c r="H34" s="495">
        <v>6765.33</v>
      </c>
      <c r="I34" s="434">
        <v>1565.33</v>
      </c>
    </row>
    <row r="35" spans="1:9" ht="15" x14ac:dyDescent="0.2">
      <c r="A35" s="77">
        <v>27</v>
      </c>
      <c r="B35" s="466" t="s">
        <v>567</v>
      </c>
      <c r="C35" s="467" t="s">
        <v>568</v>
      </c>
      <c r="D35" s="467" t="s">
        <v>569</v>
      </c>
      <c r="E35" s="468" t="s">
        <v>570</v>
      </c>
      <c r="F35" s="573" t="s">
        <v>334</v>
      </c>
      <c r="G35" s="472">
        <v>1020</v>
      </c>
      <c r="H35" s="472">
        <v>1020</v>
      </c>
      <c r="I35" s="435">
        <v>236</v>
      </c>
    </row>
    <row r="36" spans="1:9" ht="45" x14ac:dyDescent="0.2">
      <c r="A36" s="77">
        <v>28</v>
      </c>
      <c r="B36" s="466" t="s">
        <v>541</v>
      </c>
      <c r="C36" s="482" t="s">
        <v>542</v>
      </c>
      <c r="D36" s="483" t="s">
        <v>592</v>
      </c>
      <c r="E36" s="484" t="s">
        <v>593</v>
      </c>
      <c r="F36" s="575" t="s">
        <v>334</v>
      </c>
      <c r="G36" s="472">
        <v>1020</v>
      </c>
      <c r="H36" s="472">
        <v>1020</v>
      </c>
      <c r="I36" s="435">
        <v>236</v>
      </c>
    </row>
    <row r="37" spans="1:9" ht="30" x14ac:dyDescent="0.2">
      <c r="A37" s="77">
        <v>29</v>
      </c>
      <c r="B37" s="466" t="s">
        <v>594</v>
      </c>
      <c r="C37" s="482" t="s">
        <v>595</v>
      </c>
      <c r="D37" s="483" t="s">
        <v>596</v>
      </c>
      <c r="E37" s="485" t="s">
        <v>574</v>
      </c>
      <c r="F37" s="573" t="s">
        <v>334</v>
      </c>
      <c r="G37" s="472">
        <v>1530</v>
      </c>
      <c r="H37" s="472">
        <v>1530</v>
      </c>
      <c r="I37" s="435">
        <v>354</v>
      </c>
    </row>
    <row r="38" spans="1:9" ht="15" x14ac:dyDescent="0.25">
      <c r="A38" s="77">
        <v>30</v>
      </c>
      <c r="B38" s="466" t="s">
        <v>597</v>
      </c>
      <c r="C38" s="482" t="s">
        <v>598</v>
      </c>
      <c r="D38" s="486">
        <v>62004025576</v>
      </c>
      <c r="E38" s="487" t="s">
        <v>599</v>
      </c>
      <c r="F38" s="573" t="s">
        <v>334</v>
      </c>
      <c r="G38" s="472">
        <v>637.5</v>
      </c>
      <c r="H38" s="472">
        <v>637.5</v>
      </c>
      <c r="I38" s="435">
        <v>147.5</v>
      </c>
    </row>
    <row r="39" spans="1:9" ht="15" x14ac:dyDescent="0.2">
      <c r="A39" s="77">
        <v>31</v>
      </c>
      <c r="B39" s="466" t="s">
        <v>600</v>
      </c>
      <c r="C39" s="482" t="s">
        <v>601</v>
      </c>
      <c r="D39" s="483" t="s">
        <v>602</v>
      </c>
      <c r="E39" s="488" t="s">
        <v>603</v>
      </c>
      <c r="F39" s="573" t="s">
        <v>334</v>
      </c>
      <c r="G39" s="472">
        <v>255</v>
      </c>
      <c r="H39" s="472">
        <v>255</v>
      </c>
      <c r="I39" s="435">
        <v>59</v>
      </c>
    </row>
    <row r="40" spans="1:9" ht="15" x14ac:dyDescent="0.2">
      <c r="A40" s="77">
        <v>32</v>
      </c>
      <c r="B40" s="466" t="s">
        <v>604</v>
      </c>
      <c r="C40" s="482" t="s">
        <v>605</v>
      </c>
      <c r="D40" s="483" t="s">
        <v>606</v>
      </c>
      <c r="E40" s="485" t="s">
        <v>607</v>
      </c>
      <c r="F40" s="573" t="s">
        <v>334</v>
      </c>
      <c r="G40" s="472">
        <v>892.5</v>
      </c>
      <c r="H40" s="472">
        <v>892.5</v>
      </c>
      <c r="I40" s="435">
        <v>206.5</v>
      </c>
    </row>
    <row r="41" spans="1:9" ht="15" x14ac:dyDescent="0.2">
      <c r="A41" s="77">
        <v>33</v>
      </c>
      <c r="B41" s="475" t="s">
        <v>608</v>
      </c>
      <c r="C41" s="482" t="s">
        <v>609</v>
      </c>
      <c r="D41" s="482" t="s">
        <v>610</v>
      </c>
      <c r="E41" s="496" t="s">
        <v>603</v>
      </c>
      <c r="F41" s="573" t="s">
        <v>334</v>
      </c>
      <c r="G41" s="472">
        <v>255</v>
      </c>
      <c r="H41" s="472">
        <v>255</v>
      </c>
      <c r="I41" s="435">
        <v>59</v>
      </c>
    </row>
    <row r="42" spans="1:9" ht="60" x14ac:dyDescent="0.2">
      <c r="A42" s="77">
        <v>34</v>
      </c>
      <c r="B42" s="480" t="s">
        <v>611</v>
      </c>
      <c r="C42" s="482" t="s">
        <v>612</v>
      </c>
      <c r="D42" s="483" t="s">
        <v>613</v>
      </c>
      <c r="E42" s="485" t="s">
        <v>614</v>
      </c>
      <c r="F42" s="573" t="s">
        <v>334</v>
      </c>
      <c r="G42" s="472">
        <v>1275</v>
      </c>
      <c r="H42" s="472">
        <v>1275</v>
      </c>
      <c r="I42" s="473">
        <v>295</v>
      </c>
    </row>
    <row r="43" spans="1:9" ht="60" x14ac:dyDescent="0.2">
      <c r="A43" s="77">
        <v>35</v>
      </c>
      <c r="B43" s="491" t="s">
        <v>611</v>
      </c>
      <c r="C43" s="489" t="s">
        <v>612</v>
      </c>
      <c r="D43" s="497" t="s">
        <v>613</v>
      </c>
      <c r="E43" s="498" t="s">
        <v>614</v>
      </c>
      <c r="F43" s="576" t="s">
        <v>334</v>
      </c>
      <c r="G43" s="477">
        <v>1275</v>
      </c>
      <c r="H43" s="477">
        <v>1275</v>
      </c>
      <c r="I43" s="478">
        <v>295</v>
      </c>
    </row>
    <row r="44" spans="1:9" ht="45" x14ac:dyDescent="0.2">
      <c r="A44" s="77">
        <v>36</v>
      </c>
      <c r="B44" s="499" t="s">
        <v>616</v>
      </c>
      <c r="C44" s="499" t="s">
        <v>617</v>
      </c>
      <c r="D44" s="500" t="s">
        <v>618</v>
      </c>
      <c r="E44" s="485" t="s">
        <v>619</v>
      </c>
      <c r="F44" s="576" t="s">
        <v>334</v>
      </c>
      <c r="G44" s="501">
        <v>153</v>
      </c>
      <c r="H44" s="501">
        <v>153</v>
      </c>
      <c r="I44" s="473">
        <v>35.4</v>
      </c>
    </row>
    <row r="45" spans="1:9" ht="45" x14ac:dyDescent="0.2">
      <c r="A45" s="77">
        <v>37</v>
      </c>
      <c r="B45" s="499" t="s">
        <v>620</v>
      </c>
      <c r="C45" s="499" t="s">
        <v>621</v>
      </c>
      <c r="D45" s="500" t="s">
        <v>622</v>
      </c>
      <c r="E45" s="485" t="s">
        <v>619</v>
      </c>
      <c r="F45" s="576" t="s">
        <v>334</v>
      </c>
      <c r="G45" s="501">
        <v>102</v>
      </c>
      <c r="H45" s="501">
        <v>102</v>
      </c>
      <c r="I45" s="473">
        <v>23.6</v>
      </c>
    </row>
    <row r="46" spans="1:9" ht="45" x14ac:dyDescent="0.2">
      <c r="A46" s="77">
        <v>38</v>
      </c>
      <c r="B46" s="499" t="s">
        <v>623</v>
      </c>
      <c r="C46" s="499" t="s">
        <v>624</v>
      </c>
      <c r="D46" s="500" t="s">
        <v>625</v>
      </c>
      <c r="E46" s="485" t="s">
        <v>619</v>
      </c>
      <c r="F46" s="576" t="s">
        <v>334</v>
      </c>
      <c r="G46" s="501">
        <v>153</v>
      </c>
      <c r="H46" s="501">
        <v>153</v>
      </c>
      <c r="I46" s="473">
        <v>35.4</v>
      </c>
    </row>
    <row r="47" spans="1:9" ht="45" x14ac:dyDescent="0.2">
      <c r="A47" s="77">
        <v>39</v>
      </c>
      <c r="B47" s="499" t="s">
        <v>626</v>
      </c>
      <c r="C47" s="499" t="s">
        <v>627</v>
      </c>
      <c r="D47" s="500" t="s">
        <v>628</v>
      </c>
      <c r="E47" s="485" t="s">
        <v>619</v>
      </c>
      <c r="F47" s="576" t="s">
        <v>334</v>
      </c>
      <c r="G47" s="501">
        <v>102</v>
      </c>
      <c r="H47" s="501">
        <v>102</v>
      </c>
      <c r="I47" s="473">
        <v>23.6</v>
      </c>
    </row>
    <row r="48" spans="1:9" ht="45" x14ac:dyDescent="0.2">
      <c r="A48" s="77">
        <v>40</v>
      </c>
      <c r="B48" s="499" t="s">
        <v>629</v>
      </c>
      <c r="C48" s="499" t="s">
        <v>630</v>
      </c>
      <c r="D48" s="500" t="s">
        <v>631</v>
      </c>
      <c r="E48" s="485" t="s">
        <v>619</v>
      </c>
      <c r="F48" s="576" t="s">
        <v>334</v>
      </c>
      <c r="G48" s="501">
        <v>102</v>
      </c>
      <c r="H48" s="501">
        <v>102</v>
      </c>
      <c r="I48" s="473">
        <v>23.6</v>
      </c>
    </row>
    <row r="49" spans="1:9" ht="45" x14ac:dyDescent="0.2">
      <c r="A49" s="77">
        <v>41</v>
      </c>
      <c r="B49" s="499" t="s">
        <v>632</v>
      </c>
      <c r="C49" s="499" t="s">
        <v>633</v>
      </c>
      <c r="D49" s="500" t="s">
        <v>634</v>
      </c>
      <c r="E49" s="485" t="s">
        <v>619</v>
      </c>
      <c r="F49" s="576" t="s">
        <v>334</v>
      </c>
      <c r="G49" s="501">
        <v>102</v>
      </c>
      <c r="H49" s="501">
        <v>102</v>
      </c>
      <c r="I49" s="473">
        <v>23.6</v>
      </c>
    </row>
    <row r="50" spans="1:9" ht="45" x14ac:dyDescent="0.2">
      <c r="A50" s="77">
        <v>42</v>
      </c>
      <c r="B50" s="499" t="s">
        <v>635</v>
      </c>
      <c r="C50" s="499" t="s">
        <v>636</v>
      </c>
      <c r="D50" s="500" t="s">
        <v>637</v>
      </c>
      <c r="E50" s="485" t="s">
        <v>619</v>
      </c>
      <c r="F50" s="576" t="s">
        <v>334</v>
      </c>
      <c r="G50" s="501">
        <v>102</v>
      </c>
      <c r="H50" s="501">
        <v>102</v>
      </c>
      <c r="I50" s="473">
        <v>23.6</v>
      </c>
    </row>
    <row r="51" spans="1:9" ht="45" x14ac:dyDescent="0.2">
      <c r="A51" s="77">
        <v>43</v>
      </c>
      <c r="B51" s="499" t="s">
        <v>638</v>
      </c>
      <c r="C51" s="499" t="s">
        <v>639</v>
      </c>
      <c r="D51" s="500" t="s">
        <v>640</v>
      </c>
      <c r="E51" s="485" t="s">
        <v>619</v>
      </c>
      <c r="F51" s="576" t="s">
        <v>334</v>
      </c>
      <c r="G51" s="501">
        <v>102</v>
      </c>
      <c r="H51" s="501">
        <v>102</v>
      </c>
      <c r="I51" s="473">
        <v>23.6</v>
      </c>
    </row>
    <row r="52" spans="1:9" ht="45" x14ac:dyDescent="0.2">
      <c r="A52" s="77">
        <v>44</v>
      </c>
      <c r="B52" s="499" t="s">
        <v>641</v>
      </c>
      <c r="C52" s="499" t="s">
        <v>642</v>
      </c>
      <c r="D52" s="500" t="s">
        <v>643</v>
      </c>
      <c r="E52" s="485" t="s">
        <v>619</v>
      </c>
      <c r="F52" s="576" t="s">
        <v>334</v>
      </c>
      <c r="G52" s="501">
        <v>100</v>
      </c>
      <c r="H52" s="501">
        <v>100</v>
      </c>
      <c r="I52" s="473">
        <v>20</v>
      </c>
    </row>
    <row r="53" spans="1:9" ht="45" x14ac:dyDescent="0.2">
      <c r="A53" s="77">
        <v>45</v>
      </c>
      <c r="B53" s="499" t="s">
        <v>644</v>
      </c>
      <c r="C53" s="499" t="s">
        <v>645</v>
      </c>
      <c r="D53" s="500" t="s">
        <v>646</v>
      </c>
      <c r="E53" s="485" t="s">
        <v>619</v>
      </c>
      <c r="F53" s="576" t="s">
        <v>334</v>
      </c>
      <c r="G53" s="501">
        <v>102</v>
      </c>
      <c r="H53" s="501">
        <v>102</v>
      </c>
      <c r="I53" s="473">
        <v>23.6</v>
      </c>
    </row>
    <row r="54" spans="1:9" ht="45" x14ac:dyDescent="0.2">
      <c r="A54" s="77">
        <v>46</v>
      </c>
      <c r="B54" s="499" t="s">
        <v>647</v>
      </c>
      <c r="C54" s="499" t="s">
        <v>624</v>
      </c>
      <c r="D54" s="500" t="s">
        <v>648</v>
      </c>
      <c r="E54" s="485" t="s">
        <v>619</v>
      </c>
      <c r="F54" s="576" t="s">
        <v>334</v>
      </c>
      <c r="G54" s="501">
        <v>102</v>
      </c>
      <c r="H54" s="501">
        <v>102</v>
      </c>
      <c r="I54" s="473">
        <v>23.6</v>
      </c>
    </row>
    <row r="55" spans="1:9" ht="45" x14ac:dyDescent="0.2">
      <c r="A55" s="77">
        <v>47</v>
      </c>
      <c r="B55" s="499" t="s">
        <v>649</v>
      </c>
      <c r="C55" s="499" t="s">
        <v>650</v>
      </c>
      <c r="D55" s="500" t="s">
        <v>651</v>
      </c>
      <c r="E55" s="485" t="s">
        <v>619</v>
      </c>
      <c r="F55" s="576" t="s">
        <v>334</v>
      </c>
      <c r="G55" s="501">
        <v>102</v>
      </c>
      <c r="H55" s="501">
        <v>102</v>
      </c>
      <c r="I55" s="473">
        <v>23.6</v>
      </c>
    </row>
    <row r="56" spans="1:9" ht="45" x14ac:dyDescent="0.2">
      <c r="A56" s="77">
        <v>48</v>
      </c>
      <c r="B56" s="499" t="s">
        <v>652</v>
      </c>
      <c r="C56" s="499" t="s">
        <v>653</v>
      </c>
      <c r="D56" s="500" t="s">
        <v>654</v>
      </c>
      <c r="E56" s="485" t="s">
        <v>619</v>
      </c>
      <c r="F56" s="576" t="s">
        <v>334</v>
      </c>
      <c r="G56" s="501">
        <v>102</v>
      </c>
      <c r="H56" s="501">
        <v>102</v>
      </c>
      <c r="I56" s="473">
        <v>23.6</v>
      </c>
    </row>
    <row r="57" spans="1:9" ht="45" x14ac:dyDescent="0.2">
      <c r="A57" s="77">
        <v>49</v>
      </c>
      <c r="B57" s="499" t="s">
        <v>655</v>
      </c>
      <c r="C57" s="499" t="s">
        <v>656</v>
      </c>
      <c r="D57" s="500" t="s">
        <v>657</v>
      </c>
      <c r="E57" s="485" t="s">
        <v>619</v>
      </c>
      <c r="F57" s="576" t="s">
        <v>334</v>
      </c>
      <c r="G57" s="501">
        <v>102</v>
      </c>
      <c r="H57" s="501">
        <v>102</v>
      </c>
      <c r="I57" s="473">
        <v>23.6</v>
      </c>
    </row>
    <row r="58" spans="1:9" ht="45" x14ac:dyDescent="0.2">
      <c r="A58" s="77">
        <v>50</v>
      </c>
      <c r="B58" s="499" t="s">
        <v>658</v>
      </c>
      <c r="C58" s="499" t="s">
        <v>659</v>
      </c>
      <c r="D58" s="500" t="s">
        <v>660</v>
      </c>
      <c r="E58" s="485" t="s">
        <v>619</v>
      </c>
      <c r="F58" s="576" t="s">
        <v>334</v>
      </c>
      <c r="G58" s="501">
        <v>102</v>
      </c>
      <c r="H58" s="501">
        <v>102</v>
      </c>
      <c r="I58" s="473">
        <v>23.6</v>
      </c>
    </row>
    <row r="59" spans="1:9" ht="45" x14ac:dyDescent="0.2">
      <c r="A59" s="77">
        <v>51</v>
      </c>
      <c r="B59" s="499" t="s">
        <v>661</v>
      </c>
      <c r="C59" s="499" t="s">
        <v>662</v>
      </c>
      <c r="D59" s="500" t="s">
        <v>663</v>
      </c>
      <c r="E59" s="485" t="s">
        <v>619</v>
      </c>
      <c r="F59" s="576" t="s">
        <v>334</v>
      </c>
      <c r="G59" s="501">
        <v>102</v>
      </c>
      <c r="H59" s="501">
        <v>102</v>
      </c>
      <c r="I59" s="473">
        <v>23.6</v>
      </c>
    </row>
    <row r="60" spans="1:9" ht="45" x14ac:dyDescent="0.2">
      <c r="A60" s="77">
        <v>52</v>
      </c>
      <c r="B60" s="499" t="s">
        <v>664</v>
      </c>
      <c r="C60" s="499" t="s">
        <v>665</v>
      </c>
      <c r="D60" s="500" t="s">
        <v>666</v>
      </c>
      <c r="E60" s="485" t="s">
        <v>619</v>
      </c>
      <c r="F60" s="576" t="s">
        <v>334</v>
      </c>
      <c r="G60" s="501">
        <v>102</v>
      </c>
      <c r="H60" s="501">
        <v>102</v>
      </c>
      <c r="I60" s="473">
        <v>23.6</v>
      </c>
    </row>
    <row r="61" spans="1:9" ht="45" x14ac:dyDescent="0.2">
      <c r="A61" s="77">
        <v>53</v>
      </c>
      <c r="B61" s="499" t="s">
        <v>667</v>
      </c>
      <c r="C61" s="499" t="s">
        <v>668</v>
      </c>
      <c r="D61" s="500" t="s">
        <v>669</v>
      </c>
      <c r="E61" s="485" t="s">
        <v>619</v>
      </c>
      <c r="F61" s="576" t="s">
        <v>334</v>
      </c>
      <c r="G61" s="501">
        <v>102</v>
      </c>
      <c r="H61" s="501">
        <v>102</v>
      </c>
      <c r="I61" s="473">
        <v>23.6</v>
      </c>
    </row>
    <row r="62" spans="1:9" ht="45" x14ac:dyDescent="0.2">
      <c r="A62" s="77">
        <v>54</v>
      </c>
      <c r="B62" s="499" t="s">
        <v>670</v>
      </c>
      <c r="C62" s="499" t="s">
        <v>671</v>
      </c>
      <c r="D62" s="500" t="s">
        <v>672</v>
      </c>
      <c r="E62" s="485" t="s">
        <v>619</v>
      </c>
      <c r="F62" s="576" t="s">
        <v>334</v>
      </c>
      <c r="G62" s="501">
        <v>102</v>
      </c>
      <c r="H62" s="501">
        <v>102</v>
      </c>
      <c r="I62" s="473">
        <v>23.6</v>
      </c>
    </row>
    <row r="63" spans="1:9" ht="45" x14ac:dyDescent="0.2">
      <c r="A63" s="77">
        <v>55</v>
      </c>
      <c r="B63" s="499" t="s">
        <v>673</v>
      </c>
      <c r="C63" s="499" t="s">
        <v>633</v>
      </c>
      <c r="D63" s="500" t="s">
        <v>674</v>
      </c>
      <c r="E63" s="485" t="s">
        <v>619</v>
      </c>
      <c r="F63" s="576" t="s">
        <v>334</v>
      </c>
      <c r="G63" s="501">
        <v>102</v>
      </c>
      <c r="H63" s="501">
        <v>102</v>
      </c>
      <c r="I63" s="473">
        <v>23.6</v>
      </c>
    </row>
    <row r="64" spans="1:9" ht="45" x14ac:dyDescent="0.2">
      <c r="A64" s="77">
        <v>56</v>
      </c>
      <c r="B64" s="499" t="s">
        <v>675</v>
      </c>
      <c r="C64" s="499" t="s">
        <v>676</v>
      </c>
      <c r="D64" s="500" t="s">
        <v>677</v>
      </c>
      <c r="E64" s="485" t="s">
        <v>619</v>
      </c>
      <c r="F64" s="576" t="s">
        <v>334</v>
      </c>
      <c r="G64" s="501">
        <v>102</v>
      </c>
      <c r="H64" s="501">
        <v>102</v>
      </c>
      <c r="I64" s="473">
        <v>23.6</v>
      </c>
    </row>
    <row r="65" spans="1:9" ht="45" x14ac:dyDescent="0.2">
      <c r="A65" s="77">
        <v>57</v>
      </c>
      <c r="B65" s="499" t="s">
        <v>678</v>
      </c>
      <c r="C65" s="499" t="s">
        <v>679</v>
      </c>
      <c r="D65" s="500" t="s">
        <v>680</v>
      </c>
      <c r="E65" s="485" t="s">
        <v>619</v>
      </c>
      <c r="F65" s="576" t="s">
        <v>334</v>
      </c>
      <c r="G65" s="501">
        <v>102</v>
      </c>
      <c r="H65" s="501">
        <v>102</v>
      </c>
      <c r="I65" s="473">
        <v>23.6</v>
      </c>
    </row>
    <row r="66" spans="1:9" ht="45" x14ac:dyDescent="0.2">
      <c r="A66" s="77">
        <v>58</v>
      </c>
      <c r="B66" s="499" t="s">
        <v>681</v>
      </c>
      <c r="C66" s="499" t="s">
        <v>682</v>
      </c>
      <c r="D66" s="500" t="s">
        <v>683</v>
      </c>
      <c r="E66" s="485" t="s">
        <v>619</v>
      </c>
      <c r="F66" s="576" t="s">
        <v>334</v>
      </c>
      <c r="G66" s="501">
        <v>102</v>
      </c>
      <c r="H66" s="501">
        <v>102</v>
      </c>
      <c r="I66" s="473">
        <v>23.6</v>
      </c>
    </row>
    <row r="67" spans="1:9" ht="45" x14ac:dyDescent="0.2">
      <c r="A67" s="77">
        <v>59</v>
      </c>
      <c r="B67" s="499" t="s">
        <v>684</v>
      </c>
      <c r="C67" s="499" t="s">
        <v>685</v>
      </c>
      <c r="D67" s="500" t="s">
        <v>686</v>
      </c>
      <c r="E67" s="485" t="s">
        <v>619</v>
      </c>
      <c r="F67" s="576" t="s">
        <v>334</v>
      </c>
      <c r="G67" s="501">
        <v>102</v>
      </c>
      <c r="H67" s="501">
        <v>102</v>
      </c>
      <c r="I67" s="473">
        <v>23.6</v>
      </c>
    </row>
    <row r="68" spans="1:9" ht="45" x14ac:dyDescent="0.2">
      <c r="A68" s="77">
        <v>60</v>
      </c>
      <c r="B68" s="499" t="s">
        <v>687</v>
      </c>
      <c r="C68" s="499" t="s">
        <v>688</v>
      </c>
      <c r="D68" s="500" t="s">
        <v>689</v>
      </c>
      <c r="E68" s="485" t="s">
        <v>619</v>
      </c>
      <c r="F68" s="576" t="s">
        <v>334</v>
      </c>
      <c r="G68" s="501">
        <v>102</v>
      </c>
      <c r="H68" s="501">
        <v>102</v>
      </c>
      <c r="I68" s="473">
        <v>23.6</v>
      </c>
    </row>
    <row r="69" spans="1:9" ht="45" x14ac:dyDescent="0.2">
      <c r="A69" s="77">
        <v>61</v>
      </c>
      <c r="B69" s="499" t="s">
        <v>600</v>
      </c>
      <c r="C69" s="499" t="s">
        <v>690</v>
      </c>
      <c r="D69" s="500" t="s">
        <v>691</v>
      </c>
      <c r="E69" s="485" t="s">
        <v>619</v>
      </c>
      <c r="F69" s="576" t="s">
        <v>334</v>
      </c>
      <c r="G69" s="501">
        <v>102</v>
      </c>
      <c r="H69" s="501">
        <v>102</v>
      </c>
      <c r="I69" s="473">
        <v>23.6</v>
      </c>
    </row>
    <row r="70" spans="1:9" ht="45" x14ac:dyDescent="0.2">
      <c r="A70" s="77">
        <v>62</v>
      </c>
      <c r="B70" s="499" t="s">
        <v>692</v>
      </c>
      <c r="C70" s="499" t="s">
        <v>693</v>
      </c>
      <c r="D70" s="500" t="s">
        <v>694</v>
      </c>
      <c r="E70" s="485" t="s">
        <v>619</v>
      </c>
      <c r="F70" s="576" t="s">
        <v>334</v>
      </c>
      <c r="G70" s="501">
        <v>102</v>
      </c>
      <c r="H70" s="501">
        <v>102</v>
      </c>
      <c r="I70" s="473">
        <v>23.6</v>
      </c>
    </row>
    <row r="71" spans="1:9" ht="45" x14ac:dyDescent="0.2">
      <c r="A71" s="77">
        <v>63</v>
      </c>
      <c r="B71" s="499" t="s">
        <v>695</v>
      </c>
      <c r="C71" s="499" t="s">
        <v>696</v>
      </c>
      <c r="D71" s="500" t="s">
        <v>697</v>
      </c>
      <c r="E71" s="485" t="s">
        <v>619</v>
      </c>
      <c r="F71" s="576" t="s">
        <v>334</v>
      </c>
      <c r="G71" s="501">
        <v>102</v>
      </c>
      <c r="H71" s="501">
        <v>102</v>
      </c>
      <c r="I71" s="473">
        <v>23.6</v>
      </c>
    </row>
    <row r="72" spans="1:9" ht="45" x14ac:dyDescent="0.2">
      <c r="A72" s="77">
        <v>64</v>
      </c>
      <c r="B72" s="499" t="s">
        <v>698</v>
      </c>
      <c r="C72" s="499" t="s">
        <v>699</v>
      </c>
      <c r="D72" s="500" t="s">
        <v>700</v>
      </c>
      <c r="E72" s="485" t="s">
        <v>619</v>
      </c>
      <c r="F72" s="576" t="s">
        <v>334</v>
      </c>
      <c r="G72" s="501">
        <v>102</v>
      </c>
      <c r="H72" s="501">
        <v>102</v>
      </c>
      <c r="I72" s="473">
        <v>23.6</v>
      </c>
    </row>
    <row r="73" spans="1:9" ht="45" x14ac:dyDescent="0.2">
      <c r="A73" s="77">
        <v>65</v>
      </c>
      <c r="B73" s="499" t="s">
        <v>701</v>
      </c>
      <c r="C73" s="499" t="s">
        <v>702</v>
      </c>
      <c r="D73" s="500" t="s">
        <v>703</v>
      </c>
      <c r="E73" s="485" t="s">
        <v>619</v>
      </c>
      <c r="F73" s="576" t="s">
        <v>334</v>
      </c>
      <c r="G73" s="501">
        <v>102</v>
      </c>
      <c r="H73" s="501">
        <v>102</v>
      </c>
      <c r="I73" s="473">
        <v>23.6</v>
      </c>
    </row>
    <row r="74" spans="1:9" ht="45" x14ac:dyDescent="0.2">
      <c r="A74" s="77">
        <v>66</v>
      </c>
      <c r="B74" s="499" t="s">
        <v>594</v>
      </c>
      <c r="C74" s="499" t="s">
        <v>704</v>
      </c>
      <c r="D74" s="500" t="s">
        <v>705</v>
      </c>
      <c r="E74" s="485" t="s">
        <v>619</v>
      </c>
      <c r="F74" s="576" t="s">
        <v>334</v>
      </c>
      <c r="G74" s="501">
        <v>102</v>
      </c>
      <c r="H74" s="501">
        <v>102</v>
      </c>
      <c r="I74" s="473">
        <v>23.6</v>
      </c>
    </row>
    <row r="75" spans="1:9" ht="45" x14ac:dyDescent="0.2">
      <c r="A75" s="77">
        <v>67</v>
      </c>
      <c r="B75" s="499" t="s">
        <v>526</v>
      </c>
      <c r="C75" s="499" t="s">
        <v>706</v>
      </c>
      <c r="D75" s="500" t="s">
        <v>707</v>
      </c>
      <c r="E75" s="485" t="s">
        <v>619</v>
      </c>
      <c r="F75" s="576" t="s">
        <v>334</v>
      </c>
      <c r="G75" s="501">
        <v>102</v>
      </c>
      <c r="H75" s="501">
        <v>102</v>
      </c>
      <c r="I75" s="473">
        <v>23.6</v>
      </c>
    </row>
    <row r="76" spans="1:9" ht="45" x14ac:dyDescent="0.2">
      <c r="A76" s="77">
        <v>68</v>
      </c>
      <c r="B76" s="499" t="s">
        <v>708</v>
      </c>
      <c r="C76" s="499" t="s">
        <v>709</v>
      </c>
      <c r="D76" s="500" t="s">
        <v>710</v>
      </c>
      <c r="E76" s="485" t="s">
        <v>619</v>
      </c>
      <c r="F76" s="576" t="s">
        <v>334</v>
      </c>
      <c r="G76" s="501">
        <v>51</v>
      </c>
      <c r="H76" s="501">
        <v>51</v>
      </c>
      <c r="I76" s="473">
        <v>11.8</v>
      </c>
    </row>
    <row r="77" spans="1:9" ht="45" x14ac:dyDescent="0.2">
      <c r="A77" s="77">
        <v>69</v>
      </c>
      <c r="B77" s="499" t="s">
        <v>711</v>
      </c>
      <c r="C77" s="499" t="s">
        <v>712</v>
      </c>
      <c r="D77" s="500" t="s">
        <v>713</v>
      </c>
      <c r="E77" s="485" t="s">
        <v>619</v>
      </c>
      <c r="F77" s="576" t="s">
        <v>334</v>
      </c>
      <c r="G77" s="501">
        <v>51</v>
      </c>
      <c r="H77" s="501">
        <v>51</v>
      </c>
      <c r="I77" s="473">
        <v>11.8</v>
      </c>
    </row>
    <row r="78" spans="1:9" ht="45" x14ac:dyDescent="0.2">
      <c r="A78" s="77">
        <v>70</v>
      </c>
      <c r="B78" s="499" t="s">
        <v>714</v>
      </c>
      <c r="C78" s="499" t="s">
        <v>715</v>
      </c>
      <c r="D78" s="500" t="s">
        <v>716</v>
      </c>
      <c r="E78" s="485" t="s">
        <v>619</v>
      </c>
      <c r="F78" s="576" t="s">
        <v>334</v>
      </c>
      <c r="G78" s="501">
        <v>102</v>
      </c>
      <c r="H78" s="501">
        <v>102</v>
      </c>
      <c r="I78" s="473">
        <v>23.6</v>
      </c>
    </row>
    <row r="79" spans="1:9" ht="45" x14ac:dyDescent="0.2">
      <c r="A79" s="77">
        <v>71</v>
      </c>
      <c r="B79" s="499" t="s">
        <v>717</v>
      </c>
      <c r="C79" s="499" t="s">
        <v>718</v>
      </c>
      <c r="D79" s="500" t="s">
        <v>719</v>
      </c>
      <c r="E79" s="485" t="s">
        <v>619</v>
      </c>
      <c r="F79" s="576" t="s">
        <v>334</v>
      </c>
      <c r="G79" s="501">
        <v>102</v>
      </c>
      <c r="H79" s="501">
        <v>102</v>
      </c>
      <c r="I79" s="473">
        <v>23.6</v>
      </c>
    </row>
    <row r="80" spans="1:9" ht="45" x14ac:dyDescent="0.2">
      <c r="A80" s="77">
        <v>72</v>
      </c>
      <c r="B80" s="499" t="s">
        <v>720</v>
      </c>
      <c r="C80" s="499" t="s">
        <v>721</v>
      </c>
      <c r="D80" s="500" t="s">
        <v>722</v>
      </c>
      <c r="E80" s="485" t="s">
        <v>619</v>
      </c>
      <c r="F80" s="576" t="s">
        <v>334</v>
      </c>
      <c r="G80" s="501">
        <v>102</v>
      </c>
      <c r="H80" s="501">
        <v>102</v>
      </c>
      <c r="I80" s="473">
        <v>23.6</v>
      </c>
    </row>
    <row r="81" spans="1:9" ht="45" x14ac:dyDescent="0.2">
      <c r="A81" s="77">
        <v>73</v>
      </c>
      <c r="B81" s="499" t="s">
        <v>723</v>
      </c>
      <c r="C81" s="499" t="s">
        <v>724</v>
      </c>
      <c r="D81" s="500" t="s">
        <v>725</v>
      </c>
      <c r="E81" s="485" t="s">
        <v>619</v>
      </c>
      <c r="F81" s="576" t="s">
        <v>334</v>
      </c>
      <c r="G81" s="501">
        <v>102</v>
      </c>
      <c r="H81" s="501">
        <v>102</v>
      </c>
      <c r="I81" s="473">
        <v>23.6</v>
      </c>
    </row>
    <row r="82" spans="1:9" ht="45" x14ac:dyDescent="0.2">
      <c r="A82" s="77">
        <v>74</v>
      </c>
      <c r="B82" s="499" t="s">
        <v>726</v>
      </c>
      <c r="C82" s="499" t="s">
        <v>727</v>
      </c>
      <c r="D82" s="500" t="s">
        <v>728</v>
      </c>
      <c r="E82" s="485" t="s">
        <v>619</v>
      </c>
      <c r="F82" s="576" t="s">
        <v>334</v>
      </c>
      <c r="G82" s="501">
        <v>102</v>
      </c>
      <c r="H82" s="501">
        <v>102</v>
      </c>
      <c r="I82" s="473">
        <v>23.6</v>
      </c>
    </row>
    <row r="83" spans="1:9" ht="45" x14ac:dyDescent="0.2">
      <c r="A83" s="77">
        <v>75</v>
      </c>
      <c r="B83" s="499" t="s">
        <v>729</v>
      </c>
      <c r="C83" s="499" t="s">
        <v>730</v>
      </c>
      <c r="D83" s="500" t="s">
        <v>731</v>
      </c>
      <c r="E83" s="485" t="s">
        <v>619</v>
      </c>
      <c r="F83" s="576" t="s">
        <v>334</v>
      </c>
      <c r="G83" s="501">
        <v>102</v>
      </c>
      <c r="H83" s="501">
        <v>102</v>
      </c>
      <c r="I83" s="473">
        <v>23.6</v>
      </c>
    </row>
    <row r="84" spans="1:9" ht="45" x14ac:dyDescent="0.2">
      <c r="A84" s="77">
        <v>76</v>
      </c>
      <c r="B84" s="499" t="s">
        <v>732</v>
      </c>
      <c r="C84" s="499" t="s">
        <v>733</v>
      </c>
      <c r="D84" s="500" t="s">
        <v>734</v>
      </c>
      <c r="E84" s="485" t="s">
        <v>619</v>
      </c>
      <c r="F84" s="576" t="s">
        <v>334</v>
      </c>
      <c r="G84" s="501">
        <v>102</v>
      </c>
      <c r="H84" s="501">
        <v>102</v>
      </c>
      <c r="I84" s="473">
        <v>23.6</v>
      </c>
    </row>
    <row r="85" spans="1:9" ht="45" x14ac:dyDescent="0.2">
      <c r="A85" s="77">
        <v>77</v>
      </c>
      <c r="B85" s="499" t="s">
        <v>735</v>
      </c>
      <c r="C85" s="499" t="s">
        <v>718</v>
      </c>
      <c r="D85" s="500" t="s">
        <v>736</v>
      </c>
      <c r="E85" s="485" t="s">
        <v>619</v>
      </c>
      <c r="F85" s="576" t="s">
        <v>334</v>
      </c>
      <c r="G85" s="501">
        <v>102</v>
      </c>
      <c r="H85" s="501">
        <v>102</v>
      </c>
      <c r="I85" s="473">
        <v>23.6</v>
      </c>
    </row>
    <row r="86" spans="1:9" ht="45" x14ac:dyDescent="0.2">
      <c r="A86" s="77">
        <v>78</v>
      </c>
      <c r="B86" s="499" t="s">
        <v>737</v>
      </c>
      <c r="C86" s="499" t="s">
        <v>636</v>
      </c>
      <c r="D86" s="500" t="s">
        <v>738</v>
      </c>
      <c r="E86" s="485" t="s">
        <v>619</v>
      </c>
      <c r="F86" s="576" t="s">
        <v>334</v>
      </c>
      <c r="G86" s="501">
        <v>102</v>
      </c>
      <c r="H86" s="501">
        <v>102</v>
      </c>
      <c r="I86" s="473">
        <v>23.6</v>
      </c>
    </row>
    <row r="87" spans="1:9" ht="45" x14ac:dyDescent="0.2">
      <c r="A87" s="77">
        <v>79</v>
      </c>
      <c r="B87" s="499" t="s">
        <v>739</v>
      </c>
      <c r="C87" s="499" t="s">
        <v>730</v>
      </c>
      <c r="D87" s="500" t="s">
        <v>740</v>
      </c>
      <c r="E87" s="485" t="s">
        <v>619</v>
      </c>
      <c r="F87" s="576" t="s">
        <v>334</v>
      </c>
      <c r="G87" s="501">
        <v>102</v>
      </c>
      <c r="H87" s="501">
        <v>102</v>
      </c>
      <c r="I87" s="473">
        <v>23.6</v>
      </c>
    </row>
    <row r="88" spans="1:9" ht="45" x14ac:dyDescent="0.2">
      <c r="A88" s="77">
        <v>80</v>
      </c>
      <c r="B88" s="499" t="s">
        <v>741</v>
      </c>
      <c r="C88" s="499" t="s">
        <v>702</v>
      </c>
      <c r="D88" s="500" t="s">
        <v>742</v>
      </c>
      <c r="E88" s="485" t="s">
        <v>619</v>
      </c>
      <c r="F88" s="576" t="s">
        <v>334</v>
      </c>
      <c r="G88" s="501">
        <v>102</v>
      </c>
      <c r="H88" s="501">
        <v>102</v>
      </c>
      <c r="I88" s="473">
        <v>23.6</v>
      </c>
    </row>
    <row r="89" spans="1:9" ht="45" x14ac:dyDescent="0.2">
      <c r="A89" s="77">
        <v>81</v>
      </c>
      <c r="B89" s="499" t="s">
        <v>743</v>
      </c>
      <c r="C89" s="499" t="s">
        <v>744</v>
      </c>
      <c r="D89" s="500" t="s">
        <v>745</v>
      </c>
      <c r="E89" s="485" t="s">
        <v>619</v>
      </c>
      <c r="F89" s="576" t="s">
        <v>334</v>
      </c>
      <c r="G89" s="501">
        <v>102</v>
      </c>
      <c r="H89" s="501">
        <v>102</v>
      </c>
      <c r="I89" s="473">
        <v>23.6</v>
      </c>
    </row>
    <row r="90" spans="1:9" ht="45" x14ac:dyDescent="0.2">
      <c r="A90" s="77">
        <v>82</v>
      </c>
      <c r="B90" s="499" t="s">
        <v>746</v>
      </c>
      <c r="C90" s="499" t="s">
        <v>747</v>
      </c>
      <c r="D90" s="500" t="s">
        <v>748</v>
      </c>
      <c r="E90" s="485" t="s">
        <v>619</v>
      </c>
      <c r="F90" s="576" t="s">
        <v>334</v>
      </c>
      <c r="G90" s="501">
        <v>102</v>
      </c>
      <c r="H90" s="501">
        <v>102</v>
      </c>
      <c r="I90" s="473">
        <v>23.6</v>
      </c>
    </row>
    <row r="91" spans="1:9" ht="45" x14ac:dyDescent="0.2">
      <c r="A91" s="77">
        <v>83</v>
      </c>
      <c r="B91" s="499" t="s">
        <v>749</v>
      </c>
      <c r="C91" s="499" t="s">
        <v>750</v>
      </c>
      <c r="D91" s="500" t="s">
        <v>751</v>
      </c>
      <c r="E91" s="485" t="s">
        <v>619</v>
      </c>
      <c r="F91" s="576" t="s">
        <v>334</v>
      </c>
      <c r="G91" s="501">
        <v>102</v>
      </c>
      <c r="H91" s="501">
        <v>102</v>
      </c>
      <c r="I91" s="473">
        <v>23.6</v>
      </c>
    </row>
    <row r="92" spans="1:9" ht="45" x14ac:dyDescent="0.2">
      <c r="A92" s="77">
        <v>84</v>
      </c>
      <c r="B92" s="499" t="s">
        <v>752</v>
      </c>
      <c r="C92" s="499" t="s">
        <v>753</v>
      </c>
      <c r="D92" s="500" t="s">
        <v>754</v>
      </c>
      <c r="E92" s="485" t="s">
        <v>619</v>
      </c>
      <c r="F92" s="576" t="s">
        <v>334</v>
      </c>
      <c r="G92" s="501">
        <v>102</v>
      </c>
      <c r="H92" s="501">
        <v>102</v>
      </c>
      <c r="I92" s="473">
        <v>23.6</v>
      </c>
    </row>
    <row r="93" spans="1:9" ht="45" x14ac:dyDescent="0.2">
      <c r="A93" s="77">
        <v>85</v>
      </c>
      <c r="B93" s="499" t="s">
        <v>755</v>
      </c>
      <c r="C93" s="499" t="s">
        <v>639</v>
      </c>
      <c r="D93" s="500" t="s">
        <v>756</v>
      </c>
      <c r="E93" s="485" t="s">
        <v>619</v>
      </c>
      <c r="F93" s="576" t="s">
        <v>334</v>
      </c>
      <c r="G93" s="501">
        <v>102</v>
      </c>
      <c r="H93" s="501">
        <v>102</v>
      </c>
      <c r="I93" s="473">
        <v>23.6</v>
      </c>
    </row>
    <row r="94" spans="1:9" ht="45" x14ac:dyDescent="0.2">
      <c r="A94" s="77">
        <v>86</v>
      </c>
      <c r="B94" s="499" t="s">
        <v>757</v>
      </c>
      <c r="C94" s="499" t="s">
        <v>758</v>
      </c>
      <c r="D94" s="500" t="s">
        <v>759</v>
      </c>
      <c r="E94" s="485" t="s">
        <v>619</v>
      </c>
      <c r="F94" s="576" t="s">
        <v>334</v>
      </c>
      <c r="G94" s="501">
        <v>102</v>
      </c>
      <c r="H94" s="501">
        <v>102</v>
      </c>
      <c r="I94" s="473">
        <v>23.6</v>
      </c>
    </row>
    <row r="95" spans="1:9" ht="45" x14ac:dyDescent="0.2">
      <c r="A95" s="77">
        <v>87</v>
      </c>
      <c r="B95" s="499" t="s">
        <v>760</v>
      </c>
      <c r="C95" s="499" t="s">
        <v>758</v>
      </c>
      <c r="D95" s="500" t="s">
        <v>761</v>
      </c>
      <c r="E95" s="485" t="s">
        <v>619</v>
      </c>
      <c r="F95" s="576" t="s">
        <v>334</v>
      </c>
      <c r="G95" s="501">
        <v>102</v>
      </c>
      <c r="H95" s="501">
        <v>102</v>
      </c>
      <c r="I95" s="473">
        <v>23.6</v>
      </c>
    </row>
    <row r="96" spans="1:9" ht="45" x14ac:dyDescent="0.2">
      <c r="A96" s="77">
        <v>88</v>
      </c>
      <c r="B96" s="499" t="s">
        <v>717</v>
      </c>
      <c r="C96" s="499" t="s">
        <v>744</v>
      </c>
      <c r="D96" s="500" t="s">
        <v>762</v>
      </c>
      <c r="E96" s="485" t="s">
        <v>619</v>
      </c>
      <c r="F96" s="576" t="s">
        <v>334</v>
      </c>
      <c r="G96" s="501">
        <v>102</v>
      </c>
      <c r="H96" s="501">
        <v>102</v>
      </c>
      <c r="I96" s="473">
        <v>23.6</v>
      </c>
    </row>
    <row r="97" spans="1:9" ht="45" x14ac:dyDescent="0.2">
      <c r="A97" s="77">
        <v>89</v>
      </c>
      <c r="B97" s="499" t="s">
        <v>763</v>
      </c>
      <c r="C97" s="499" t="s">
        <v>764</v>
      </c>
      <c r="D97" s="500" t="s">
        <v>765</v>
      </c>
      <c r="E97" s="485" t="s">
        <v>619</v>
      </c>
      <c r="F97" s="576" t="s">
        <v>334</v>
      </c>
      <c r="G97" s="501">
        <v>102</v>
      </c>
      <c r="H97" s="501">
        <v>102</v>
      </c>
      <c r="I97" s="473">
        <v>23.6</v>
      </c>
    </row>
    <row r="98" spans="1:9" ht="45" x14ac:dyDescent="0.2">
      <c r="A98" s="77">
        <v>90</v>
      </c>
      <c r="B98" s="499" t="s">
        <v>766</v>
      </c>
      <c r="C98" s="499" t="s">
        <v>767</v>
      </c>
      <c r="D98" s="500" t="s">
        <v>768</v>
      </c>
      <c r="E98" s="485" t="s">
        <v>619</v>
      </c>
      <c r="F98" s="576" t="s">
        <v>334</v>
      </c>
      <c r="G98" s="501">
        <v>102</v>
      </c>
      <c r="H98" s="501">
        <v>102</v>
      </c>
      <c r="I98" s="473">
        <v>23.6</v>
      </c>
    </row>
    <row r="99" spans="1:9" ht="45" x14ac:dyDescent="0.2">
      <c r="A99" s="77">
        <v>91</v>
      </c>
      <c r="B99" s="499" t="s">
        <v>769</v>
      </c>
      <c r="C99" s="499" t="s">
        <v>636</v>
      </c>
      <c r="D99" s="500" t="s">
        <v>770</v>
      </c>
      <c r="E99" s="485" t="s">
        <v>619</v>
      </c>
      <c r="F99" s="576" t="s">
        <v>334</v>
      </c>
      <c r="G99" s="501">
        <v>102</v>
      </c>
      <c r="H99" s="501">
        <v>102</v>
      </c>
      <c r="I99" s="473">
        <v>23.6</v>
      </c>
    </row>
    <row r="100" spans="1:9" ht="45" x14ac:dyDescent="0.2">
      <c r="A100" s="77">
        <v>92</v>
      </c>
      <c r="B100" s="499" t="s">
        <v>771</v>
      </c>
      <c r="C100" s="499" t="s">
        <v>772</v>
      </c>
      <c r="D100" s="500" t="s">
        <v>773</v>
      </c>
      <c r="E100" s="485" t="s">
        <v>619</v>
      </c>
      <c r="F100" s="576" t="s">
        <v>334</v>
      </c>
      <c r="G100" s="501">
        <v>102</v>
      </c>
      <c r="H100" s="501">
        <v>102</v>
      </c>
      <c r="I100" s="473">
        <v>23.6</v>
      </c>
    </row>
    <row r="101" spans="1:9" ht="45" x14ac:dyDescent="0.2">
      <c r="A101" s="77">
        <v>93</v>
      </c>
      <c r="B101" s="499" t="s">
        <v>774</v>
      </c>
      <c r="C101" s="499" t="s">
        <v>775</v>
      </c>
      <c r="D101" s="500" t="s">
        <v>776</v>
      </c>
      <c r="E101" s="485" t="s">
        <v>619</v>
      </c>
      <c r="F101" s="576" t="s">
        <v>334</v>
      </c>
      <c r="G101" s="501">
        <v>102</v>
      </c>
      <c r="H101" s="501">
        <v>102</v>
      </c>
      <c r="I101" s="473">
        <v>23.6</v>
      </c>
    </row>
    <row r="102" spans="1:9" ht="45" x14ac:dyDescent="0.2">
      <c r="A102" s="77">
        <v>94</v>
      </c>
      <c r="B102" s="499" t="s">
        <v>777</v>
      </c>
      <c r="C102" s="499" t="s">
        <v>671</v>
      </c>
      <c r="D102" s="500" t="s">
        <v>778</v>
      </c>
      <c r="E102" s="485" t="s">
        <v>619</v>
      </c>
      <c r="F102" s="576" t="s">
        <v>334</v>
      </c>
      <c r="G102" s="501">
        <v>102</v>
      </c>
      <c r="H102" s="501">
        <v>102</v>
      </c>
      <c r="I102" s="473">
        <v>23.6</v>
      </c>
    </row>
    <row r="103" spans="1:9" ht="45" x14ac:dyDescent="0.2">
      <c r="A103" s="77">
        <v>95</v>
      </c>
      <c r="B103" s="499" t="s">
        <v>526</v>
      </c>
      <c r="C103" s="499" t="s">
        <v>779</v>
      </c>
      <c r="D103" s="500" t="s">
        <v>780</v>
      </c>
      <c r="E103" s="485" t="s">
        <v>619</v>
      </c>
      <c r="F103" s="576" t="s">
        <v>334</v>
      </c>
      <c r="G103" s="501">
        <v>102</v>
      </c>
      <c r="H103" s="501">
        <v>102</v>
      </c>
      <c r="I103" s="473">
        <v>23.6</v>
      </c>
    </row>
    <row r="104" spans="1:9" ht="45" x14ac:dyDescent="0.2">
      <c r="A104" s="77">
        <v>96</v>
      </c>
      <c r="B104" s="499" t="s">
        <v>781</v>
      </c>
      <c r="C104" s="499" t="s">
        <v>782</v>
      </c>
      <c r="D104" s="500" t="s">
        <v>783</v>
      </c>
      <c r="E104" s="485" t="s">
        <v>619</v>
      </c>
      <c r="F104" s="576" t="s">
        <v>334</v>
      </c>
      <c r="G104" s="501">
        <v>102</v>
      </c>
      <c r="H104" s="501">
        <v>102</v>
      </c>
      <c r="I104" s="473">
        <v>23.6</v>
      </c>
    </row>
    <row r="105" spans="1:9" ht="45" x14ac:dyDescent="0.2">
      <c r="A105" s="77">
        <v>97</v>
      </c>
      <c r="B105" s="499" t="s">
        <v>784</v>
      </c>
      <c r="C105" s="499" t="s">
        <v>785</v>
      </c>
      <c r="D105" s="500" t="s">
        <v>786</v>
      </c>
      <c r="E105" s="485" t="s">
        <v>619</v>
      </c>
      <c r="F105" s="576" t="s">
        <v>334</v>
      </c>
      <c r="G105" s="501">
        <v>102</v>
      </c>
      <c r="H105" s="501">
        <v>102</v>
      </c>
      <c r="I105" s="473">
        <v>23.6</v>
      </c>
    </row>
    <row r="106" spans="1:9" ht="45" x14ac:dyDescent="0.2">
      <c r="A106" s="77">
        <v>98</v>
      </c>
      <c r="B106" s="499" t="s">
        <v>787</v>
      </c>
      <c r="C106" s="499" t="s">
        <v>730</v>
      </c>
      <c r="D106" s="500" t="s">
        <v>788</v>
      </c>
      <c r="E106" s="485" t="s">
        <v>619</v>
      </c>
      <c r="F106" s="576" t="s">
        <v>334</v>
      </c>
      <c r="G106" s="501">
        <v>102</v>
      </c>
      <c r="H106" s="501">
        <v>102</v>
      </c>
      <c r="I106" s="473">
        <v>23.6</v>
      </c>
    </row>
    <row r="107" spans="1:9" ht="45" x14ac:dyDescent="0.2">
      <c r="A107" s="77">
        <v>99</v>
      </c>
      <c r="B107" s="499" t="s">
        <v>789</v>
      </c>
      <c r="C107" s="499" t="s">
        <v>790</v>
      </c>
      <c r="D107" s="500" t="s">
        <v>791</v>
      </c>
      <c r="E107" s="485" t="s">
        <v>619</v>
      </c>
      <c r="F107" s="576" t="s">
        <v>334</v>
      </c>
      <c r="G107" s="501">
        <v>102</v>
      </c>
      <c r="H107" s="501">
        <v>102</v>
      </c>
      <c r="I107" s="473">
        <v>23.6</v>
      </c>
    </row>
    <row r="108" spans="1:9" ht="45" x14ac:dyDescent="0.2">
      <c r="A108" s="77">
        <v>100</v>
      </c>
      <c r="B108" s="499" t="s">
        <v>635</v>
      </c>
      <c r="C108" s="499" t="s">
        <v>790</v>
      </c>
      <c r="D108" s="500" t="s">
        <v>792</v>
      </c>
      <c r="E108" s="485" t="s">
        <v>619</v>
      </c>
      <c r="F108" s="576" t="s">
        <v>334</v>
      </c>
      <c r="G108" s="501">
        <v>102</v>
      </c>
      <c r="H108" s="501">
        <v>102</v>
      </c>
      <c r="I108" s="473">
        <v>23.6</v>
      </c>
    </row>
    <row r="109" spans="1:9" ht="45" x14ac:dyDescent="0.2">
      <c r="A109" s="77">
        <v>101</v>
      </c>
      <c r="B109" s="499" t="s">
        <v>793</v>
      </c>
      <c r="C109" s="499" t="s">
        <v>794</v>
      </c>
      <c r="D109" s="500" t="s">
        <v>795</v>
      </c>
      <c r="E109" s="485" t="s">
        <v>619</v>
      </c>
      <c r="F109" s="576" t="s">
        <v>334</v>
      </c>
      <c r="G109" s="501">
        <v>102</v>
      </c>
      <c r="H109" s="501">
        <v>102</v>
      </c>
      <c r="I109" s="473">
        <v>23.6</v>
      </c>
    </row>
    <row r="110" spans="1:9" ht="45" x14ac:dyDescent="0.2">
      <c r="A110" s="77">
        <v>102</v>
      </c>
      <c r="B110" s="499" t="s">
        <v>796</v>
      </c>
      <c r="C110" s="499" t="s">
        <v>797</v>
      </c>
      <c r="D110" s="500" t="s">
        <v>798</v>
      </c>
      <c r="E110" s="485" t="s">
        <v>619</v>
      </c>
      <c r="F110" s="576" t="s">
        <v>334</v>
      </c>
      <c r="G110" s="501">
        <v>102</v>
      </c>
      <c r="H110" s="501">
        <v>102</v>
      </c>
      <c r="I110" s="473">
        <v>23.6</v>
      </c>
    </row>
    <row r="111" spans="1:9" ht="45" x14ac:dyDescent="0.2">
      <c r="A111" s="77">
        <v>103</v>
      </c>
      <c r="B111" s="499" t="s">
        <v>799</v>
      </c>
      <c r="C111" s="499" t="s">
        <v>800</v>
      </c>
      <c r="D111" s="500" t="s">
        <v>801</v>
      </c>
      <c r="E111" s="485" t="s">
        <v>619</v>
      </c>
      <c r="F111" s="576" t="s">
        <v>334</v>
      </c>
      <c r="G111" s="501">
        <v>102</v>
      </c>
      <c r="H111" s="501">
        <v>102</v>
      </c>
      <c r="I111" s="473">
        <v>23.6</v>
      </c>
    </row>
    <row r="112" spans="1:9" ht="45" x14ac:dyDescent="0.2">
      <c r="A112" s="77">
        <v>104</v>
      </c>
      <c r="B112" s="499" t="s">
        <v>802</v>
      </c>
      <c r="C112" s="499" t="s">
        <v>730</v>
      </c>
      <c r="D112" s="500" t="s">
        <v>803</v>
      </c>
      <c r="E112" s="485" t="s">
        <v>619</v>
      </c>
      <c r="F112" s="576" t="s">
        <v>334</v>
      </c>
      <c r="G112" s="501">
        <v>102</v>
      </c>
      <c r="H112" s="501">
        <v>102</v>
      </c>
      <c r="I112" s="473">
        <v>23.6</v>
      </c>
    </row>
    <row r="113" spans="1:9" ht="45" x14ac:dyDescent="0.2">
      <c r="A113" s="77">
        <v>105</v>
      </c>
      <c r="B113" s="499" t="s">
        <v>804</v>
      </c>
      <c r="C113" s="499" t="s">
        <v>805</v>
      </c>
      <c r="D113" s="500" t="s">
        <v>806</v>
      </c>
      <c r="E113" s="485" t="s">
        <v>619</v>
      </c>
      <c r="F113" s="576" t="s">
        <v>334</v>
      </c>
      <c r="G113" s="501">
        <v>102</v>
      </c>
      <c r="H113" s="501">
        <v>102</v>
      </c>
      <c r="I113" s="473">
        <v>23.6</v>
      </c>
    </row>
    <row r="114" spans="1:9" ht="45" x14ac:dyDescent="0.2">
      <c r="A114" s="77">
        <v>106</v>
      </c>
      <c r="B114" s="499" t="s">
        <v>807</v>
      </c>
      <c r="C114" s="499" t="s">
        <v>636</v>
      </c>
      <c r="D114" s="500" t="s">
        <v>808</v>
      </c>
      <c r="E114" s="485" t="s">
        <v>619</v>
      </c>
      <c r="F114" s="576" t="s">
        <v>334</v>
      </c>
      <c r="G114" s="501">
        <v>102</v>
      </c>
      <c r="H114" s="501">
        <v>102</v>
      </c>
      <c r="I114" s="473">
        <v>23.6</v>
      </c>
    </row>
    <row r="115" spans="1:9" ht="45" x14ac:dyDescent="0.2">
      <c r="A115" s="77">
        <v>107</v>
      </c>
      <c r="B115" s="499" t="s">
        <v>809</v>
      </c>
      <c r="C115" s="499" t="s">
        <v>810</v>
      </c>
      <c r="D115" s="500" t="s">
        <v>811</v>
      </c>
      <c r="E115" s="485" t="s">
        <v>619</v>
      </c>
      <c r="F115" s="576" t="s">
        <v>334</v>
      </c>
      <c r="G115" s="501">
        <v>102</v>
      </c>
      <c r="H115" s="501">
        <v>102</v>
      </c>
      <c r="I115" s="473">
        <v>23.6</v>
      </c>
    </row>
    <row r="116" spans="1:9" ht="45" x14ac:dyDescent="0.2">
      <c r="A116" s="77">
        <v>108</v>
      </c>
      <c r="B116" s="499" t="s">
        <v>812</v>
      </c>
      <c r="C116" s="499" t="s">
        <v>671</v>
      </c>
      <c r="D116" s="500" t="s">
        <v>813</v>
      </c>
      <c r="E116" s="485" t="s">
        <v>619</v>
      </c>
      <c r="F116" s="576" t="s">
        <v>334</v>
      </c>
      <c r="G116" s="501">
        <v>102</v>
      </c>
      <c r="H116" s="501">
        <v>102</v>
      </c>
      <c r="I116" s="473">
        <v>23.6</v>
      </c>
    </row>
    <row r="117" spans="1:9" ht="45" x14ac:dyDescent="0.2">
      <c r="A117" s="77">
        <v>109</v>
      </c>
      <c r="B117" s="499" t="s">
        <v>814</v>
      </c>
      <c r="C117" s="499" t="s">
        <v>815</v>
      </c>
      <c r="D117" s="500" t="s">
        <v>816</v>
      </c>
      <c r="E117" s="485" t="s">
        <v>619</v>
      </c>
      <c r="F117" s="576" t="s">
        <v>334</v>
      </c>
      <c r="G117" s="501">
        <v>102</v>
      </c>
      <c r="H117" s="501">
        <v>102</v>
      </c>
      <c r="I117" s="473">
        <v>23.6</v>
      </c>
    </row>
    <row r="118" spans="1:9" ht="45" x14ac:dyDescent="0.2">
      <c r="A118" s="77">
        <v>110</v>
      </c>
      <c r="B118" s="499" t="s">
        <v>817</v>
      </c>
      <c r="C118" s="499" t="s">
        <v>718</v>
      </c>
      <c r="D118" s="500" t="s">
        <v>818</v>
      </c>
      <c r="E118" s="485" t="s">
        <v>619</v>
      </c>
      <c r="F118" s="576" t="s">
        <v>334</v>
      </c>
      <c r="G118" s="501">
        <v>102</v>
      </c>
      <c r="H118" s="501">
        <v>102</v>
      </c>
      <c r="I118" s="473">
        <v>23.6</v>
      </c>
    </row>
    <row r="119" spans="1:9" ht="45" x14ac:dyDescent="0.2">
      <c r="A119" s="77">
        <v>111</v>
      </c>
      <c r="B119" s="499" t="s">
        <v>817</v>
      </c>
      <c r="C119" s="499" t="s">
        <v>819</v>
      </c>
      <c r="D119" s="500" t="s">
        <v>820</v>
      </c>
      <c r="E119" s="485" t="s">
        <v>619</v>
      </c>
      <c r="F119" s="576" t="s">
        <v>334</v>
      </c>
      <c r="G119" s="501">
        <v>102</v>
      </c>
      <c r="H119" s="501">
        <v>102</v>
      </c>
      <c r="I119" s="473">
        <v>23.6</v>
      </c>
    </row>
    <row r="120" spans="1:9" ht="45" x14ac:dyDescent="0.2">
      <c r="A120" s="77">
        <v>112</v>
      </c>
      <c r="B120" s="499" t="s">
        <v>526</v>
      </c>
      <c r="C120" s="499" t="s">
        <v>821</v>
      </c>
      <c r="D120" s="500" t="s">
        <v>822</v>
      </c>
      <c r="E120" s="485" t="s">
        <v>619</v>
      </c>
      <c r="F120" s="576" t="s">
        <v>334</v>
      </c>
      <c r="G120" s="501">
        <v>102</v>
      </c>
      <c r="H120" s="501">
        <v>102</v>
      </c>
      <c r="I120" s="473">
        <v>23.6</v>
      </c>
    </row>
    <row r="121" spans="1:9" ht="45" x14ac:dyDescent="0.2">
      <c r="A121" s="77">
        <v>113</v>
      </c>
      <c r="B121" s="499" t="s">
        <v>757</v>
      </c>
      <c r="C121" s="499" t="s">
        <v>671</v>
      </c>
      <c r="D121" s="500" t="s">
        <v>823</v>
      </c>
      <c r="E121" s="485" t="s">
        <v>619</v>
      </c>
      <c r="F121" s="576" t="s">
        <v>334</v>
      </c>
      <c r="G121" s="501">
        <v>102</v>
      </c>
      <c r="H121" s="501">
        <v>102</v>
      </c>
      <c r="I121" s="473">
        <v>23.6</v>
      </c>
    </row>
    <row r="122" spans="1:9" ht="45" x14ac:dyDescent="0.2">
      <c r="A122" s="77">
        <v>114</v>
      </c>
      <c r="B122" s="499" t="s">
        <v>824</v>
      </c>
      <c r="C122" s="499" t="s">
        <v>825</v>
      </c>
      <c r="D122" s="500" t="s">
        <v>826</v>
      </c>
      <c r="E122" s="485" t="s">
        <v>619</v>
      </c>
      <c r="F122" s="576" t="s">
        <v>334</v>
      </c>
      <c r="G122" s="501">
        <v>102</v>
      </c>
      <c r="H122" s="501">
        <v>102</v>
      </c>
      <c r="I122" s="473">
        <v>23.6</v>
      </c>
    </row>
    <row r="123" spans="1:9" ht="45" x14ac:dyDescent="0.2">
      <c r="A123" s="77">
        <v>115</v>
      </c>
      <c r="B123" s="499" t="s">
        <v>827</v>
      </c>
      <c r="C123" s="499" t="s">
        <v>671</v>
      </c>
      <c r="D123" s="500" t="s">
        <v>828</v>
      </c>
      <c r="E123" s="485" t="s">
        <v>619</v>
      </c>
      <c r="F123" s="576" t="s">
        <v>334</v>
      </c>
      <c r="G123" s="501">
        <v>102</v>
      </c>
      <c r="H123" s="501">
        <v>102</v>
      </c>
      <c r="I123" s="473">
        <v>23.6</v>
      </c>
    </row>
    <row r="124" spans="1:9" ht="45" x14ac:dyDescent="0.2">
      <c r="A124" s="77">
        <v>116</v>
      </c>
      <c r="B124" s="499" t="s">
        <v>829</v>
      </c>
      <c r="C124" s="499" t="s">
        <v>830</v>
      </c>
      <c r="D124" s="500" t="s">
        <v>831</v>
      </c>
      <c r="E124" s="485" t="s">
        <v>619</v>
      </c>
      <c r="F124" s="576" t="s">
        <v>334</v>
      </c>
      <c r="G124" s="501">
        <v>102</v>
      </c>
      <c r="H124" s="501">
        <v>102</v>
      </c>
      <c r="I124" s="473">
        <v>23.6</v>
      </c>
    </row>
    <row r="125" spans="1:9" ht="45" x14ac:dyDescent="0.2">
      <c r="A125" s="77">
        <v>117</v>
      </c>
      <c r="B125" s="499" t="s">
        <v>670</v>
      </c>
      <c r="C125" s="499" t="s">
        <v>785</v>
      </c>
      <c r="D125" s="500" t="s">
        <v>832</v>
      </c>
      <c r="E125" s="485" t="s">
        <v>619</v>
      </c>
      <c r="F125" s="576" t="s">
        <v>334</v>
      </c>
      <c r="G125" s="501">
        <v>102</v>
      </c>
      <c r="H125" s="501">
        <v>102</v>
      </c>
      <c r="I125" s="473">
        <v>23.6</v>
      </c>
    </row>
    <row r="126" spans="1:9" ht="45" x14ac:dyDescent="0.2">
      <c r="A126" s="77">
        <v>118</v>
      </c>
      <c r="B126" s="499" t="s">
        <v>833</v>
      </c>
      <c r="C126" s="499" t="s">
        <v>819</v>
      </c>
      <c r="D126" s="500" t="s">
        <v>834</v>
      </c>
      <c r="E126" s="485" t="s">
        <v>619</v>
      </c>
      <c r="F126" s="576" t="s">
        <v>334</v>
      </c>
      <c r="G126" s="501">
        <v>102</v>
      </c>
      <c r="H126" s="501">
        <v>102</v>
      </c>
      <c r="I126" s="473">
        <v>23.6</v>
      </c>
    </row>
    <row r="127" spans="1:9" ht="45" x14ac:dyDescent="0.2">
      <c r="A127" s="77">
        <v>119</v>
      </c>
      <c r="B127" s="499" t="s">
        <v>835</v>
      </c>
      <c r="C127" s="499" t="s">
        <v>836</v>
      </c>
      <c r="D127" s="500" t="s">
        <v>837</v>
      </c>
      <c r="E127" s="485" t="s">
        <v>619</v>
      </c>
      <c r="F127" s="576" t="s">
        <v>334</v>
      </c>
      <c r="G127" s="501">
        <v>102</v>
      </c>
      <c r="H127" s="501">
        <v>102</v>
      </c>
      <c r="I127" s="473">
        <v>23.6</v>
      </c>
    </row>
    <row r="128" spans="1:9" ht="45" x14ac:dyDescent="0.2">
      <c r="A128" s="77">
        <v>120</v>
      </c>
      <c r="B128" s="499" t="s">
        <v>838</v>
      </c>
      <c r="C128" s="499" t="s">
        <v>839</v>
      </c>
      <c r="D128" s="500" t="s">
        <v>840</v>
      </c>
      <c r="E128" s="485" t="s">
        <v>619</v>
      </c>
      <c r="F128" s="576" t="s">
        <v>334</v>
      </c>
      <c r="G128" s="501">
        <v>102</v>
      </c>
      <c r="H128" s="501">
        <v>102</v>
      </c>
      <c r="I128" s="473">
        <v>23.6</v>
      </c>
    </row>
    <row r="129" spans="1:9" ht="45" x14ac:dyDescent="0.2">
      <c r="A129" s="77">
        <v>121</v>
      </c>
      <c r="B129" s="499" t="s">
        <v>841</v>
      </c>
      <c r="C129" s="499" t="s">
        <v>842</v>
      </c>
      <c r="D129" s="500" t="s">
        <v>843</v>
      </c>
      <c r="E129" s="485" t="s">
        <v>619</v>
      </c>
      <c r="F129" s="576" t="s">
        <v>334</v>
      </c>
      <c r="G129" s="501">
        <v>102</v>
      </c>
      <c r="H129" s="501">
        <v>102</v>
      </c>
      <c r="I129" s="473">
        <v>23.6</v>
      </c>
    </row>
    <row r="130" spans="1:9" ht="45" x14ac:dyDescent="0.2">
      <c r="A130" s="77">
        <v>122</v>
      </c>
      <c r="B130" s="499" t="s">
        <v>844</v>
      </c>
      <c r="C130" s="499" t="s">
        <v>636</v>
      </c>
      <c r="D130" s="500" t="s">
        <v>845</v>
      </c>
      <c r="E130" s="485" t="s">
        <v>619</v>
      </c>
      <c r="F130" s="576" t="s">
        <v>334</v>
      </c>
      <c r="G130" s="501">
        <v>102</v>
      </c>
      <c r="H130" s="501">
        <v>102</v>
      </c>
      <c r="I130" s="473">
        <v>23.6</v>
      </c>
    </row>
    <row r="131" spans="1:9" ht="45" x14ac:dyDescent="0.2">
      <c r="A131" s="77">
        <v>123</v>
      </c>
      <c r="B131" s="499" t="s">
        <v>846</v>
      </c>
      <c r="C131" s="499" t="s">
        <v>847</v>
      </c>
      <c r="D131" s="500" t="s">
        <v>848</v>
      </c>
      <c r="E131" s="485" t="s">
        <v>619</v>
      </c>
      <c r="F131" s="576" t="s">
        <v>334</v>
      </c>
      <c r="G131" s="501">
        <v>102</v>
      </c>
      <c r="H131" s="501">
        <v>102</v>
      </c>
      <c r="I131" s="473">
        <v>23.6</v>
      </c>
    </row>
    <row r="132" spans="1:9" ht="45" x14ac:dyDescent="0.2">
      <c r="A132" s="77">
        <v>124</v>
      </c>
      <c r="B132" s="499" t="s">
        <v>726</v>
      </c>
      <c r="C132" s="499" t="s">
        <v>849</v>
      </c>
      <c r="D132" s="500" t="s">
        <v>850</v>
      </c>
      <c r="E132" s="485" t="s">
        <v>619</v>
      </c>
      <c r="F132" s="576" t="s">
        <v>334</v>
      </c>
      <c r="G132" s="501">
        <v>102</v>
      </c>
      <c r="H132" s="501">
        <v>102</v>
      </c>
      <c r="I132" s="473">
        <v>23.6</v>
      </c>
    </row>
    <row r="133" spans="1:9" ht="45" x14ac:dyDescent="0.2">
      <c r="A133" s="77">
        <v>125</v>
      </c>
      <c r="B133" s="499" t="s">
        <v>851</v>
      </c>
      <c r="C133" s="499" t="s">
        <v>676</v>
      </c>
      <c r="D133" s="500" t="s">
        <v>852</v>
      </c>
      <c r="E133" s="485" t="s">
        <v>619</v>
      </c>
      <c r="F133" s="576" t="s">
        <v>334</v>
      </c>
      <c r="G133" s="501">
        <v>102</v>
      </c>
      <c r="H133" s="501">
        <v>102</v>
      </c>
      <c r="I133" s="473">
        <v>23.6</v>
      </c>
    </row>
    <row r="134" spans="1:9" ht="45" x14ac:dyDescent="0.2">
      <c r="A134" s="77">
        <v>126</v>
      </c>
      <c r="B134" s="499" t="s">
        <v>853</v>
      </c>
      <c r="C134" s="499" t="s">
        <v>854</v>
      </c>
      <c r="D134" s="500" t="s">
        <v>855</v>
      </c>
      <c r="E134" s="485" t="s">
        <v>619</v>
      </c>
      <c r="F134" s="576" t="s">
        <v>334</v>
      </c>
      <c r="G134" s="501">
        <v>102</v>
      </c>
      <c r="H134" s="501">
        <v>102</v>
      </c>
      <c r="I134" s="473">
        <v>23.6</v>
      </c>
    </row>
    <row r="135" spans="1:9" ht="45" x14ac:dyDescent="0.2">
      <c r="A135" s="77">
        <v>127</v>
      </c>
      <c r="B135" s="499" t="s">
        <v>856</v>
      </c>
      <c r="C135" s="499" t="s">
        <v>857</v>
      </c>
      <c r="D135" s="500" t="s">
        <v>858</v>
      </c>
      <c r="E135" s="485" t="s">
        <v>619</v>
      </c>
      <c r="F135" s="576" t="s">
        <v>334</v>
      </c>
      <c r="G135" s="501">
        <v>102</v>
      </c>
      <c r="H135" s="501">
        <v>102</v>
      </c>
      <c r="I135" s="473">
        <v>23.6</v>
      </c>
    </row>
    <row r="136" spans="1:9" ht="45" x14ac:dyDescent="0.2">
      <c r="A136" s="77">
        <v>128</v>
      </c>
      <c r="B136" s="499" t="s">
        <v>859</v>
      </c>
      <c r="C136" s="499" t="s">
        <v>860</v>
      </c>
      <c r="D136" s="500" t="s">
        <v>861</v>
      </c>
      <c r="E136" s="485" t="s">
        <v>619</v>
      </c>
      <c r="F136" s="576" t="s">
        <v>334</v>
      </c>
      <c r="G136" s="501">
        <v>102</v>
      </c>
      <c r="H136" s="501">
        <v>102</v>
      </c>
      <c r="I136" s="473">
        <v>23.6</v>
      </c>
    </row>
    <row r="137" spans="1:9" ht="45" x14ac:dyDescent="0.2">
      <c r="A137" s="77">
        <v>129</v>
      </c>
      <c r="B137" s="499" t="s">
        <v>862</v>
      </c>
      <c r="C137" s="499" t="s">
        <v>715</v>
      </c>
      <c r="D137" s="500" t="s">
        <v>863</v>
      </c>
      <c r="E137" s="485" t="s">
        <v>619</v>
      </c>
      <c r="F137" s="576" t="s">
        <v>334</v>
      </c>
      <c r="G137" s="501">
        <v>102</v>
      </c>
      <c r="H137" s="501">
        <v>102</v>
      </c>
      <c r="I137" s="473">
        <v>23.6</v>
      </c>
    </row>
    <row r="138" spans="1:9" ht="45" x14ac:dyDescent="0.2">
      <c r="A138" s="77">
        <v>130</v>
      </c>
      <c r="B138" s="499" t="s">
        <v>864</v>
      </c>
      <c r="C138" s="499" t="s">
        <v>865</v>
      </c>
      <c r="D138" s="500" t="s">
        <v>866</v>
      </c>
      <c r="E138" s="485" t="s">
        <v>619</v>
      </c>
      <c r="F138" s="576" t="s">
        <v>334</v>
      </c>
      <c r="G138" s="501">
        <v>102</v>
      </c>
      <c r="H138" s="501">
        <v>102</v>
      </c>
      <c r="I138" s="473">
        <v>23.6</v>
      </c>
    </row>
    <row r="139" spans="1:9" ht="45" x14ac:dyDescent="0.2">
      <c r="A139" s="77">
        <v>131</v>
      </c>
      <c r="B139" s="499" t="s">
        <v>867</v>
      </c>
      <c r="C139" s="499" t="s">
        <v>868</v>
      </c>
      <c r="D139" s="500" t="s">
        <v>869</v>
      </c>
      <c r="E139" s="485" t="s">
        <v>619</v>
      </c>
      <c r="F139" s="576" t="s">
        <v>334</v>
      </c>
      <c r="G139" s="501">
        <v>102</v>
      </c>
      <c r="H139" s="501">
        <v>102</v>
      </c>
      <c r="I139" s="473">
        <v>23.6</v>
      </c>
    </row>
    <row r="140" spans="1:9" ht="45" x14ac:dyDescent="0.2">
      <c r="A140" s="77">
        <v>132</v>
      </c>
      <c r="B140" s="499" t="s">
        <v>870</v>
      </c>
      <c r="C140" s="499" t="s">
        <v>871</v>
      </c>
      <c r="D140" s="500" t="s">
        <v>872</v>
      </c>
      <c r="E140" s="485" t="s">
        <v>619</v>
      </c>
      <c r="F140" s="576" t="s">
        <v>334</v>
      </c>
      <c r="G140" s="501">
        <v>150</v>
      </c>
      <c r="H140" s="501">
        <v>150</v>
      </c>
      <c r="I140" s="473">
        <v>30</v>
      </c>
    </row>
    <row r="141" spans="1:9" ht="45" x14ac:dyDescent="0.2">
      <c r="A141" s="77">
        <v>133</v>
      </c>
      <c r="B141" s="499" t="s">
        <v>870</v>
      </c>
      <c r="C141" s="499" t="s">
        <v>873</v>
      </c>
      <c r="D141" s="500" t="s">
        <v>874</v>
      </c>
      <c r="E141" s="485" t="s">
        <v>619</v>
      </c>
      <c r="F141" s="576" t="s">
        <v>334</v>
      </c>
      <c r="G141" s="501">
        <v>102</v>
      </c>
      <c r="H141" s="501">
        <v>102</v>
      </c>
      <c r="I141" s="473">
        <v>23.6</v>
      </c>
    </row>
    <row r="142" spans="1:9" ht="45" x14ac:dyDescent="0.2">
      <c r="A142" s="77">
        <v>134</v>
      </c>
      <c r="B142" s="499" t="s">
        <v>520</v>
      </c>
      <c r="C142" s="499" t="s">
        <v>875</v>
      </c>
      <c r="D142" s="500" t="s">
        <v>876</v>
      </c>
      <c r="E142" s="485" t="s">
        <v>619</v>
      </c>
      <c r="F142" s="576" t="s">
        <v>334</v>
      </c>
      <c r="G142" s="501">
        <v>150</v>
      </c>
      <c r="H142" s="501">
        <v>150</v>
      </c>
      <c r="I142" s="473">
        <v>30</v>
      </c>
    </row>
    <row r="143" spans="1:9" ht="45" x14ac:dyDescent="0.2">
      <c r="A143" s="77">
        <v>135</v>
      </c>
      <c r="B143" s="499" t="s">
        <v>877</v>
      </c>
      <c r="C143" s="499" t="s">
        <v>878</v>
      </c>
      <c r="D143" s="500" t="s">
        <v>879</v>
      </c>
      <c r="E143" s="485" t="s">
        <v>619</v>
      </c>
      <c r="F143" s="576" t="s">
        <v>334</v>
      </c>
      <c r="G143" s="501">
        <v>102</v>
      </c>
      <c r="H143" s="501">
        <v>102</v>
      </c>
      <c r="I143" s="473">
        <v>23.6</v>
      </c>
    </row>
    <row r="144" spans="1:9" ht="45" x14ac:dyDescent="0.2">
      <c r="A144" s="77">
        <v>136</v>
      </c>
      <c r="B144" s="499" t="s">
        <v>880</v>
      </c>
      <c r="C144" s="499" t="s">
        <v>881</v>
      </c>
      <c r="D144" s="500" t="s">
        <v>882</v>
      </c>
      <c r="E144" s="485" t="s">
        <v>619</v>
      </c>
      <c r="F144" s="576" t="s">
        <v>334</v>
      </c>
      <c r="G144" s="501">
        <v>102</v>
      </c>
      <c r="H144" s="501">
        <v>102</v>
      </c>
      <c r="I144" s="473">
        <v>23.6</v>
      </c>
    </row>
    <row r="145" spans="1:9" ht="45" x14ac:dyDescent="0.2">
      <c r="A145" s="77">
        <v>137</v>
      </c>
      <c r="B145" s="499" t="s">
        <v>883</v>
      </c>
      <c r="C145" s="499" t="s">
        <v>884</v>
      </c>
      <c r="D145" s="500" t="s">
        <v>885</v>
      </c>
      <c r="E145" s="485" t="s">
        <v>619</v>
      </c>
      <c r="F145" s="576" t="s">
        <v>334</v>
      </c>
      <c r="G145" s="501">
        <v>102</v>
      </c>
      <c r="H145" s="501">
        <v>102</v>
      </c>
      <c r="I145" s="473">
        <v>23.6</v>
      </c>
    </row>
    <row r="146" spans="1:9" ht="45" x14ac:dyDescent="0.2">
      <c r="A146" s="77">
        <v>138</v>
      </c>
      <c r="B146" s="499" t="s">
        <v>886</v>
      </c>
      <c r="C146" s="499" t="s">
        <v>887</v>
      </c>
      <c r="D146" s="500" t="s">
        <v>888</v>
      </c>
      <c r="E146" s="485" t="s">
        <v>619</v>
      </c>
      <c r="F146" s="576" t="s">
        <v>334</v>
      </c>
      <c r="G146" s="501">
        <v>102</v>
      </c>
      <c r="H146" s="501">
        <v>102</v>
      </c>
      <c r="I146" s="473">
        <v>23.6</v>
      </c>
    </row>
    <row r="147" spans="1:9" ht="45" x14ac:dyDescent="0.2">
      <c r="A147" s="77">
        <v>139</v>
      </c>
      <c r="B147" s="499" t="s">
        <v>526</v>
      </c>
      <c r="C147" s="499" t="s">
        <v>889</v>
      </c>
      <c r="D147" s="500" t="s">
        <v>890</v>
      </c>
      <c r="E147" s="485" t="s">
        <v>619</v>
      </c>
      <c r="F147" s="576" t="s">
        <v>334</v>
      </c>
      <c r="G147" s="501">
        <v>102</v>
      </c>
      <c r="H147" s="501">
        <v>102</v>
      </c>
      <c r="I147" s="473">
        <v>23.6</v>
      </c>
    </row>
    <row r="148" spans="1:9" ht="45" x14ac:dyDescent="0.2">
      <c r="A148" s="77">
        <v>140</v>
      </c>
      <c r="B148" s="499" t="s">
        <v>891</v>
      </c>
      <c r="C148" s="499" t="s">
        <v>892</v>
      </c>
      <c r="D148" s="500" t="s">
        <v>893</v>
      </c>
      <c r="E148" s="485" t="s">
        <v>619</v>
      </c>
      <c r="F148" s="576" t="s">
        <v>334</v>
      </c>
      <c r="G148" s="501">
        <v>102</v>
      </c>
      <c r="H148" s="501">
        <v>102</v>
      </c>
      <c r="I148" s="473">
        <v>23.6</v>
      </c>
    </row>
    <row r="149" spans="1:9" ht="45" x14ac:dyDescent="0.2">
      <c r="A149" s="77">
        <v>141</v>
      </c>
      <c r="B149" s="499" t="s">
        <v>894</v>
      </c>
      <c r="C149" s="499" t="s">
        <v>895</v>
      </c>
      <c r="D149" s="500" t="s">
        <v>896</v>
      </c>
      <c r="E149" s="485" t="s">
        <v>619</v>
      </c>
      <c r="F149" s="576" t="s">
        <v>334</v>
      </c>
      <c r="G149" s="501">
        <v>102</v>
      </c>
      <c r="H149" s="501">
        <v>102</v>
      </c>
      <c r="I149" s="473">
        <v>23.6</v>
      </c>
    </row>
    <row r="150" spans="1:9" ht="45" x14ac:dyDescent="0.2">
      <c r="A150" s="77">
        <v>142</v>
      </c>
      <c r="B150" s="499" t="s">
        <v>600</v>
      </c>
      <c r="C150" s="499" t="s">
        <v>897</v>
      </c>
      <c r="D150" s="500" t="s">
        <v>898</v>
      </c>
      <c r="E150" s="485" t="s">
        <v>619</v>
      </c>
      <c r="F150" s="576" t="s">
        <v>334</v>
      </c>
      <c r="G150" s="501">
        <v>102</v>
      </c>
      <c r="H150" s="501">
        <v>102</v>
      </c>
      <c r="I150" s="473">
        <v>23.6</v>
      </c>
    </row>
    <row r="151" spans="1:9" ht="45" x14ac:dyDescent="0.2">
      <c r="A151" s="77">
        <v>143</v>
      </c>
      <c r="B151" s="499" t="s">
        <v>567</v>
      </c>
      <c r="C151" s="499" t="s">
        <v>899</v>
      </c>
      <c r="D151" s="500" t="s">
        <v>900</v>
      </c>
      <c r="E151" s="485" t="s">
        <v>619</v>
      </c>
      <c r="F151" s="576" t="s">
        <v>334</v>
      </c>
      <c r="G151" s="501">
        <v>102</v>
      </c>
      <c r="H151" s="501">
        <v>102</v>
      </c>
      <c r="I151" s="473">
        <v>23.6</v>
      </c>
    </row>
    <row r="152" spans="1:9" ht="45" x14ac:dyDescent="0.2">
      <c r="A152" s="77">
        <v>144</v>
      </c>
      <c r="B152" s="499" t="s">
        <v>901</v>
      </c>
      <c r="C152" s="499" t="s">
        <v>902</v>
      </c>
      <c r="D152" s="500" t="s">
        <v>903</v>
      </c>
      <c r="E152" s="485" t="s">
        <v>619</v>
      </c>
      <c r="F152" s="576" t="s">
        <v>334</v>
      </c>
      <c r="G152" s="501">
        <v>102</v>
      </c>
      <c r="H152" s="501">
        <v>102</v>
      </c>
      <c r="I152" s="473">
        <v>23.6</v>
      </c>
    </row>
    <row r="153" spans="1:9" ht="45" x14ac:dyDescent="0.2">
      <c r="A153" s="77">
        <v>145</v>
      </c>
      <c r="B153" s="499" t="s">
        <v>904</v>
      </c>
      <c r="C153" s="499" t="s">
        <v>905</v>
      </c>
      <c r="D153" s="500" t="s">
        <v>906</v>
      </c>
      <c r="E153" s="485" t="s">
        <v>619</v>
      </c>
      <c r="F153" s="576" t="s">
        <v>334</v>
      </c>
      <c r="G153" s="501">
        <v>102</v>
      </c>
      <c r="H153" s="501">
        <v>102</v>
      </c>
      <c r="I153" s="473">
        <v>23.6</v>
      </c>
    </row>
    <row r="154" spans="1:9" ht="45" x14ac:dyDescent="0.2">
      <c r="A154" s="77">
        <v>146</v>
      </c>
      <c r="B154" s="499" t="s">
        <v>907</v>
      </c>
      <c r="C154" s="499" t="s">
        <v>908</v>
      </c>
      <c r="D154" s="500" t="s">
        <v>909</v>
      </c>
      <c r="E154" s="485" t="s">
        <v>619</v>
      </c>
      <c r="F154" s="576" t="s">
        <v>334</v>
      </c>
      <c r="G154" s="501">
        <v>102</v>
      </c>
      <c r="H154" s="501">
        <v>102</v>
      </c>
      <c r="I154" s="473">
        <v>23.6</v>
      </c>
    </row>
    <row r="155" spans="1:9" ht="45" x14ac:dyDescent="0.2">
      <c r="A155" s="77">
        <v>147</v>
      </c>
      <c r="B155" s="499" t="s">
        <v>539</v>
      </c>
      <c r="C155" s="499" t="s">
        <v>910</v>
      </c>
      <c r="D155" s="500" t="s">
        <v>911</v>
      </c>
      <c r="E155" s="485" t="s">
        <v>619</v>
      </c>
      <c r="F155" s="576" t="s">
        <v>334</v>
      </c>
      <c r="G155" s="501">
        <v>102</v>
      </c>
      <c r="H155" s="501">
        <v>102</v>
      </c>
      <c r="I155" s="473">
        <v>23.6</v>
      </c>
    </row>
    <row r="156" spans="1:9" ht="45" x14ac:dyDescent="0.2">
      <c r="A156" s="77">
        <v>148</v>
      </c>
      <c r="B156" s="499" t="s">
        <v>912</v>
      </c>
      <c r="C156" s="499" t="s">
        <v>913</v>
      </c>
      <c r="D156" s="500" t="s">
        <v>914</v>
      </c>
      <c r="E156" s="485" t="s">
        <v>619</v>
      </c>
      <c r="F156" s="576" t="s">
        <v>334</v>
      </c>
      <c r="G156" s="501">
        <v>100</v>
      </c>
      <c r="H156" s="501">
        <v>100</v>
      </c>
      <c r="I156" s="473">
        <v>20</v>
      </c>
    </row>
    <row r="157" spans="1:9" ht="45" x14ac:dyDescent="0.2">
      <c r="A157" s="77">
        <v>149</v>
      </c>
      <c r="B157" s="499" t="s">
        <v>915</v>
      </c>
      <c r="C157" s="499" t="s">
        <v>884</v>
      </c>
      <c r="D157" s="500" t="s">
        <v>916</v>
      </c>
      <c r="E157" s="485" t="s">
        <v>619</v>
      </c>
      <c r="F157" s="576" t="s">
        <v>334</v>
      </c>
      <c r="G157" s="501">
        <v>102</v>
      </c>
      <c r="H157" s="501">
        <v>102</v>
      </c>
      <c r="I157" s="473">
        <v>23.6</v>
      </c>
    </row>
    <row r="158" spans="1:9" ht="45" x14ac:dyDescent="0.2">
      <c r="A158" s="77">
        <v>150</v>
      </c>
      <c r="B158" s="499" t="s">
        <v>917</v>
      </c>
      <c r="C158" s="499" t="s">
        <v>918</v>
      </c>
      <c r="D158" s="500" t="s">
        <v>919</v>
      </c>
      <c r="E158" s="485" t="s">
        <v>619</v>
      </c>
      <c r="F158" s="576" t="s">
        <v>334</v>
      </c>
      <c r="G158" s="501">
        <v>102</v>
      </c>
      <c r="H158" s="501">
        <v>102</v>
      </c>
      <c r="I158" s="473">
        <v>23.6</v>
      </c>
    </row>
    <row r="159" spans="1:9" ht="45" x14ac:dyDescent="0.2">
      <c r="A159" s="77">
        <v>151</v>
      </c>
      <c r="B159" s="499" t="s">
        <v>920</v>
      </c>
      <c r="C159" s="499" t="s">
        <v>921</v>
      </c>
      <c r="D159" s="500" t="s">
        <v>922</v>
      </c>
      <c r="E159" s="485" t="s">
        <v>619</v>
      </c>
      <c r="F159" s="576" t="s">
        <v>334</v>
      </c>
      <c r="G159" s="501">
        <v>102</v>
      </c>
      <c r="H159" s="501">
        <v>102</v>
      </c>
      <c r="I159" s="473">
        <v>23.6</v>
      </c>
    </row>
    <row r="160" spans="1:9" ht="45" x14ac:dyDescent="0.2">
      <c r="A160" s="77">
        <v>152</v>
      </c>
      <c r="B160" s="499" t="s">
        <v>923</v>
      </c>
      <c r="C160" s="499" t="s">
        <v>924</v>
      </c>
      <c r="D160" s="500" t="s">
        <v>925</v>
      </c>
      <c r="E160" s="485" t="s">
        <v>619</v>
      </c>
      <c r="F160" s="576" t="s">
        <v>334</v>
      </c>
      <c r="G160" s="501">
        <v>102</v>
      </c>
      <c r="H160" s="501">
        <v>102</v>
      </c>
      <c r="I160" s="473">
        <v>23.6</v>
      </c>
    </row>
    <row r="161" spans="1:9" ht="45" x14ac:dyDescent="0.2">
      <c r="A161" s="77">
        <v>153</v>
      </c>
      <c r="B161" s="499" t="s">
        <v>926</v>
      </c>
      <c r="C161" s="499" t="s">
        <v>927</v>
      </c>
      <c r="D161" s="500" t="s">
        <v>928</v>
      </c>
      <c r="E161" s="485" t="s">
        <v>619</v>
      </c>
      <c r="F161" s="576" t="s">
        <v>334</v>
      </c>
      <c r="G161" s="501">
        <v>102</v>
      </c>
      <c r="H161" s="501">
        <v>102</v>
      </c>
      <c r="I161" s="473">
        <v>23.6</v>
      </c>
    </row>
    <row r="162" spans="1:9" ht="45" x14ac:dyDescent="0.2">
      <c r="A162" s="77">
        <v>154</v>
      </c>
      <c r="B162" s="499" t="s">
        <v>929</v>
      </c>
      <c r="C162" s="499" t="s">
        <v>930</v>
      </c>
      <c r="D162" s="500" t="s">
        <v>931</v>
      </c>
      <c r="E162" s="485" t="s">
        <v>619</v>
      </c>
      <c r="F162" s="576" t="s">
        <v>334</v>
      </c>
      <c r="G162" s="501">
        <v>102</v>
      </c>
      <c r="H162" s="501">
        <v>102</v>
      </c>
      <c r="I162" s="473">
        <v>23.6</v>
      </c>
    </row>
    <row r="163" spans="1:9" ht="45" x14ac:dyDescent="0.2">
      <c r="A163" s="77">
        <v>155</v>
      </c>
      <c r="B163" s="499" t="s">
        <v>932</v>
      </c>
      <c r="C163" s="499" t="s">
        <v>892</v>
      </c>
      <c r="D163" s="500" t="s">
        <v>933</v>
      </c>
      <c r="E163" s="485" t="s">
        <v>619</v>
      </c>
      <c r="F163" s="576" t="s">
        <v>334</v>
      </c>
      <c r="G163" s="501">
        <v>102</v>
      </c>
      <c r="H163" s="501">
        <v>102</v>
      </c>
      <c r="I163" s="473">
        <v>23.6</v>
      </c>
    </row>
    <row r="164" spans="1:9" ht="45" x14ac:dyDescent="0.2">
      <c r="A164" s="77">
        <v>156</v>
      </c>
      <c r="B164" s="499" t="s">
        <v>934</v>
      </c>
      <c r="C164" s="499" t="s">
        <v>935</v>
      </c>
      <c r="D164" s="500" t="s">
        <v>936</v>
      </c>
      <c r="E164" s="485" t="s">
        <v>619</v>
      </c>
      <c r="F164" s="576" t="s">
        <v>334</v>
      </c>
      <c r="G164" s="501">
        <v>102</v>
      </c>
      <c r="H164" s="501">
        <v>102</v>
      </c>
      <c r="I164" s="473">
        <v>23.6</v>
      </c>
    </row>
    <row r="165" spans="1:9" ht="45" x14ac:dyDescent="0.2">
      <c r="A165" s="77">
        <v>157</v>
      </c>
      <c r="B165" s="499" t="s">
        <v>937</v>
      </c>
      <c r="C165" s="499" t="s">
        <v>938</v>
      </c>
      <c r="D165" s="500" t="s">
        <v>939</v>
      </c>
      <c r="E165" s="485" t="s">
        <v>619</v>
      </c>
      <c r="F165" s="576" t="s">
        <v>334</v>
      </c>
      <c r="G165" s="501">
        <v>102</v>
      </c>
      <c r="H165" s="501">
        <v>102</v>
      </c>
      <c r="I165" s="473">
        <v>23.6</v>
      </c>
    </row>
    <row r="166" spans="1:9" ht="45" x14ac:dyDescent="0.2">
      <c r="A166" s="77">
        <v>158</v>
      </c>
      <c r="B166" s="499" t="s">
        <v>940</v>
      </c>
      <c r="C166" s="499" t="s">
        <v>941</v>
      </c>
      <c r="D166" s="500" t="s">
        <v>942</v>
      </c>
      <c r="E166" s="485" t="s">
        <v>619</v>
      </c>
      <c r="F166" s="576" t="s">
        <v>334</v>
      </c>
      <c r="G166" s="501">
        <v>102</v>
      </c>
      <c r="H166" s="501">
        <v>102</v>
      </c>
      <c r="I166" s="473">
        <v>23.6</v>
      </c>
    </row>
    <row r="167" spans="1:9" ht="45" x14ac:dyDescent="0.2">
      <c r="A167" s="77">
        <v>159</v>
      </c>
      <c r="B167" s="499" t="s">
        <v>943</v>
      </c>
      <c r="C167" s="499" t="s">
        <v>887</v>
      </c>
      <c r="D167" s="500" t="s">
        <v>944</v>
      </c>
      <c r="E167" s="485" t="s">
        <v>619</v>
      </c>
      <c r="F167" s="576" t="s">
        <v>334</v>
      </c>
      <c r="G167" s="501">
        <v>102</v>
      </c>
      <c r="H167" s="501">
        <v>102</v>
      </c>
      <c r="I167" s="473">
        <v>23.6</v>
      </c>
    </row>
    <row r="168" spans="1:9" ht="45" x14ac:dyDescent="0.2">
      <c r="A168" s="77">
        <v>160</v>
      </c>
      <c r="B168" s="499" t="s">
        <v>526</v>
      </c>
      <c r="C168" s="499" t="s">
        <v>945</v>
      </c>
      <c r="D168" s="500" t="s">
        <v>946</v>
      </c>
      <c r="E168" s="485" t="s">
        <v>619</v>
      </c>
      <c r="F168" s="576" t="s">
        <v>334</v>
      </c>
      <c r="G168" s="501">
        <v>102</v>
      </c>
      <c r="H168" s="501">
        <v>102</v>
      </c>
      <c r="I168" s="473">
        <v>23.6</v>
      </c>
    </row>
    <row r="169" spans="1:9" ht="45" x14ac:dyDescent="0.2">
      <c r="A169" s="77">
        <v>161</v>
      </c>
      <c r="B169" s="499" t="s">
        <v>947</v>
      </c>
      <c r="C169" s="499" t="s">
        <v>704</v>
      </c>
      <c r="D169" s="500" t="s">
        <v>948</v>
      </c>
      <c r="E169" s="485" t="s">
        <v>619</v>
      </c>
      <c r="F169" s="576" t="s">
        <v>334</v>
      </c>
      <c r="G169" s="501">
        <v>102</v>
      </c>
      <c r="H169" s="501">
        <v>102</v>
      </c>
      <c r="I169" s="473">
        <v>23.6</v>
      </c>
    </row>
    <row r="170" spans="1:9" ht="45" x14ac:dyDescent="0.2">
      <c r="A170" s="77">
        <v>162</v>
      </c>
      <c r="B170" s="499" t="s">
        <v>949</v>
      </c>
      <c r="C170" s="499" t="s">
        <v>950</v>
      </c>
      <c r="D170" s="500" t="s">
        <v>951</v>
      </c>
      <c r="E170" s="485" t="s">
        <v>619</v>
      </c>
      <c r="F170" s="576" t="s">
        <v>334</v>
      </c>
      <c r="G170" s="501">
        <v>102</v>
      </c>
      <c r="H170" s="501">
        <v>102</v>
      </c>
      <c r="I170" s="473">
        <v>23.6</v>
      </c>
    </row>
    <row r="171" spans="1:9" ht="45" x14ac:dyDescent="0.2">
      <c r="A171" s="77">
        <v>163</v>
      </c>
      <c r="B171" s="499" t="s">
        <v>937</v>
      </c>
      <c r="C171" s="499" t="s">
        <v>952</v>
      </c>
      <c r="D171" s="500" t="s">
        <v>953</v>
      </c>
      <c r="E171" s="485" t="s">
        <v>619</v>
      </c>
      <c r="F171" s="576" t="s">
        <v>334</v>
      </c>
      <c r="G171" s="501">
        <v>102</v>
      </c>
      <c r="H171" s="501">
        <v>102</v>
      </c>
      <c r="I171" s="473">
        <v>23.6</v>
      </c>
    </row>
    <row r="172" spans="1:9" ht="45" x14ac:dyDescent="0.2">
      <c r="A172" s="77">
        <v>164</v>
      </c>
      <c r="B172" s="499" t="s">
        <v>954</v>
      </c>
      <c r="C172" s="499" t="s">
        <v>955</v>
      </c>
      <c r="D172" s="500" t="s">
        <v>956</v>
      </c>
      <c r="E172" s="485" t="s">
        <v>619</v>
      </c>
      <c r="F172" s="576" t="s">
        <v>334</v>
      </c>
      <c r="G172" s="501">
        <v>102</v>
      </c>
      <c r="H172" s="501">
        <v>102</v>
      </c>
      <c r="I172" s="473">
        <v>23.6</v>
      </c>
    </row>
    <row r="173" spans="1:9" ht="45" x14ac:dyDescent="0.2">
      <c r="A173" s="77">
        <v>165</v>
      </c>
      <c r="B173" s="499" t="s">
        <v>957</v>
      </c>
      <c r="C173" s="499" t="s">
        <v>958</v>
      </c>
      <c r="D173" s="500" t="s">
        <v>959</v>
      </c>
      <c r="E173" s="485" t="s">
        <v>619</v>
      </c>
      <c r="F173" s="576" t="s">
        <v>334</v>
      </c>
      <c r="G173" s="501">
        <v>100</v>
      </c>
      <c r="H173" s="501">
        <v>100</v>
      </c>
      <c r="I173" s="473">
        <v>20</v>
      </c>
    </row>
    <row r="174" spans="1:9" ht="45" x14ac:dyDescent="0.2">
      <c r="A174" s="77">
        <v>166</v>
      </c>
      <c r="B174" s="499" t="s">
        <v>960</v>
      </c>
      <c r="C174" s="499" t="s">
        <v>961</v>
      </c>
      <c r="D174" s="500" t="s">
        <v>962</v>
      </c>
      <c r="E174" s="485" t="s">
        <v>619</v>
      </c>
      <c r="F174" s="576" t="s">
        <v>334</v>
      </c>
      <c r="G174" s="501">
        <v>102</v>
      </c>
      <c r="H174" s="501">
        <v>102</v>
      </c>
      <c r="I174" s="473">
        <v>23.6</v>
      </c>
    </row>
    <row r="175" spans="1:9" ht="45" x14ac:dyDescent="0.2">
      <c r="A175" s="77">
        <v>167</v>
      </c>
      <c r="B175" s="499" t="s">
        <v>963</v>
      </c>
      <c r="C175" s="499" t="s">
        <v>964</v>
      </c>
      <c r="D175" s="500" t="s">
        <v>965</v>
      </c>
      <c r="E175" s="485" t="s">
        <v>619</v>
      </c>
      <c r="F175" s="576" t="s">
        <v>334</v>
      </c>
      <c r="G175" s="501">
        <v>100</v>
      </c>
      <c r="H175" s="501">
        <v>100</v>
      </c>
      <c r="I175" s="473">
        <v>20</v>
      </c>
    </row>
    <row r="176" spans="1:9" ht="45" x14ac:dyDescent="0.2">
      <c r="A176" s="77">
        <v>168</v>
      </c>
      <c r="B176" s="499" t="s">
        <v>966</v>
      </c>
      <c r="C176" s="499" t="s">
        <v>967</v>
      </c>
      <c r="D176" s="500" t="s">
        <v>968</v>
      </c>
      <c r="E176" s="485" t="s">
        <v>619</v>
      </c>
      <c r="F176" s="576" t="s">
        <v>334</v>
      </c>
      <c r="G176" s="501">
        <v>102</v>
      </c>
      <c r="H176" s="501">
        <v>102</v>
      </c>
      <c r="I176" s="473">
        <v>23.6</v>
      </c>
    </row>
    <row r="177" spans="1:9" ht="45" x14ac:dyDescent="0.2">
      <c r="A177" s="77">
        <v>169</v>
      </c>
      <c r="B177" s="499" t="s">
        <v>870</v>
      </c>
      <c r="C177" s="499" t="s">
        <v>969</v>
      </c>
      <c r="D177" s="500" t="s">
        <v>970</v>
      </c>
      <c r="E177" s="485" t="s">
        <v>619</v>
      </c>
      <c r="F177" s="576" t="s">
        <v>334</v>
      </c>
      <c r="G177" s="501">
        <v>102</v>
      </c>
      <c r="H177" s="501">
        <v>102</v>
      </c>
      <c r="I177" s="473">
        <v>23.6</v>
      </c>
    </row>
    <row r="178" spans="1:9" ht="45" x14ac:dyDescent="0.2">
      <c r="A178" s="77">
        <v>170</v>
      </c>
      <c r="B178" s="499" t="s">
        <v>526</v>
      </c>
      <c r="C178" s="499" t="s">
        <v>971</v>
      </c>
      <c r="D178" s="500" t="s">
        <v>972</v>
      </c>
      <c r="E178" s="485" t="s">
        <v>619</v>
      </c>
      <c r="F178" s="576" t="s">
        <v>334</v>
      </c>
      <c r="G178" s="501">
        <v>102</v>
      </c>
      <c r="H178" s="501">
        <v>102</v>
      </c>
      <c r="I178" s="473">
        <v>23.6</v>
      </c>
    </row>
    <row r="179" spans="1:9" ht="45" x14ac:dyDescent="0.2">
      <c r="A179" s="77">
        <v>171</v>
      </c>
      <c r="B179" s="499" t="s">
        <v>973</v>
      </c>
      <c r="C179" s="499" t="s">
        <v>974</v>
      </c>
      <c r="D179" s="500" t="s">
        <v>975</v>
      </c>
      <c r="E179" s="485" t="s">
        <v>619</v>
      </c>
      <c r="F179" s="576" t="s">
        <v>334</v>
      </c>
      <c r="G179" s="501">
        <v>102</v>
      </c>
      <c r="H179" s="501">
        <v>102</v>
      </c>
      <c r="I179" s="473">
        <v>23.6</v>
      </c>
    </row>
    <row r="180" spans="1:9" ht="45" x14ac:dyDescent="0.2">
      <c r="A180" s="77">
        <v>172</v>
      </c>
      <c r="B180" s="499" t="s">
        <v>976</v>
      </c>
      <c r="C180" s="499" t="s">
        <v>955</v>
      </c>
      <c r="D180" s="500" t="s">
        <v>977</v>
      </c>
      <c r="E180" s="485" t="s">
        <v>619</v>
      </c>
      <c r="F180" s="576" t="s">
        <v>334</v>
      </c>
      <c r="G180" s="501">
        <v>102</v>
      </c>
      <c r="H180" s="501">
        <v>102</v>
      </c>
      <c r="I180" s="473">
        <v>23.6</v>
      </c>
    </row>
    <row r="181" spans="1:9" ht="45" x14ac:dyDescent="0.2">
      <c r="A181" s="77">
        <v>173</v>
      </c>
      <c r="B181" s="499" t="s">
        <v>886</v>
      </c>
      <c r="C181" s="499" t="s">
        <v>978</v>
      </c>
      <c r="D181" s="500" t="s">
        <v>979</v>
      </c>
      <c r="E181" s="485" t="s">
        <v>619</v>
      </c>
      <c r="F181" s="576" t="s">
        <v>334</v>
      </c>
      <c r="G181" s="501">
        <v>102</v>
      </c>
      <c r="H181" s="501">
        <v>102</v>
      </c>
      <c r="I181" s="473">
        <v>23.6</v>
      </c>
    </row>
    <row r="182" spans="1:9" ht="45" x14ac:dyDescent="0.2">
      <c r="A182" s="77">
        <v>174</v>
      </c>
      <c r="B182" s="499" t="s">
        <v>980</v>
      </c>
      <c r="C182" s="499" t="s">
        <v>981</v>
      </c>
      <c r="D182" s="500" t="s">
        <v>982</v>
      </c>
      <c r="E182" s="485" t="s">
        <v>619</v>
      </c>
      <c r="F182" s="576" t="s">
        <v>334</v>
      </c>
      <c r="G182" s="501">
        <v>102</v>
      </c>
      <c r="H182" s="501">
        <v>102</v>
      </c>
      <c r="I182" s="473">
        <v>23.6</v>
      </c>
    </row>
    <row r="183" spans="1:9" ht="45" x14ac:dyDescent="0.2">
      <c r="A183" s="77">
        <v>175</v>
      </c>
      <c r="B183" s="499" t="s">
        <v>983</v>
      </c>
      <c r="C183" s="499" t="s">
        <v>984</v>
      </c>
      <c r="D183" s="500" t="s">
        <v>985</v>
      </c>
      <c r="E183" s="485" t="s">
        <v>619</v>
      </c>
      <c r="F183" s="576" t="s">
        <v>334</v>
      </c>
      <c r="G183" s="501">
        <v>100</v>
      </c>
      <c r="H183" s="501">
        <v>100</v>
      </c>
      <c r="I183" s="473">
        <v>20</v>
      </c>
    </row>
    <row r="184" spans="1:9" ht="45" x14ac:dyDescent="0.2">
      <c r="A184" s="77">
        <v>176</v>
      </c>
      <c r="B184" s="499" t="s">
        <v>886</v>
      </c>
      <c r="C184" s="499" t="s">
        <v>986</v>
      </c>
      <c r="D184" s="500" t="s">
        <v>987</v>
      </c>
      <c r="E184" s="485" t="s">
        <v>619</v>
      </c>
      <c r="F184" s="576" t="s">
        <v>334</v>
      </c>
      <c r="G184" s="501">
        <v>102</v>
      </c>
      <c r="H184" s="501">
        <v>102</v>
      </c>
      <c r="I184" s="473">
        <v>23.6</v>
      </c>
    </row>
    <row r="185" spans="1:9" ht="45" x14ac:dyDescent="0.2">
      <c r="A185" s="77">
        <v>177</v>
      </c>
      <c r="B185" s="499" t="s">
        <v>988</v>
      </c>
      <c r="C185" s="499" t="s">
        <v>989</v>
      </c>
      <c r="D185" s="500" t="s">
        <v>990</v>
      </c>
      <c r="E185" s="485" t="s">
        <v>619</v>
      </c>
      <c r="F185" s="576" t="s">
        <v>334</v>
      </c>
      <c r="G185" s="501">
        <v>102</v>
      </c>
      <c r="H185" s="501">
        <v>102</v>
      </c>
      <c r="I185" s="473">
        <v>23.6</v>
      </c>
    </row>
    <row r="186" spans="1:9" ht="45" x14ac:dyDescent="0.2">
      <c r="A186" s="77">
        <v>178</v>
      </c>
      <c r="B186" s="499" t="s">
        <v>991</v>
      </c>
      <c r="C186" s="499" t="s">
        <v>992</v>
      </c>
      <c r="D186" s="500" t="s">
        <v>993</v>
      </c>
      <c r="E186" s="485" t="s">
        <v>619</v>
      </c>
      <c r="F186" s="576" t="s">
        <v>334</v>
      </c>
      <c r="G186" s="501">
        <v>102</v>
      </c>
      <c r="H186" s="501">
        <v>102</v>
      </c>
      <c r="I186" s="473">
        <v>23.6</v>
      </c>
    </row>
    <row r="187" spans="1:9" ht="45" x14ac:dyDescent="0.2">
      <c r="A187" s="77">
        <v>179</v>
      </c>
      <c r="B187" s="499" t="s">
        <v>994</v>
      </c>
      <c r="C187" s="499" t="s">
        <v>995</v>
      </c>
      <c r="D187" s="500" t="s">
        <v>996</v>
      </c>
      <c r="E187" s="485" t="s">
        <v>619</v>
      </c>
      <c r="F187" s="576" t="s">
        <v>334</v>
      </c>
      <c r="G187" s="501">
        <v>100</v>
      </c>
      <c r="H187" s="501">
        <v>100</v>
      </c>
      <c r="I187" s="473">
        <v>20</v>
      </c>
    </row>
    <row r="188" spans="1:9" ht="45" x14ac:dyDescent="0.2">
      <c r="A188" s="77">
        <v>180</v>
      </c>
      <c r="B188" s="499" t="s">
        <v>997</v>
      </c>
      <c r="C188" s="499" t="s">
        <v>998</v>
      </c>
      <c r="D188" s="500" t="s">
        <v>999</v>
      </c>
      <c r="E188" s="485" t="s">
        <v>619</v>
      </c>
      <c r="F188" s="576" t="s">
        <v>334</v>
      </c>
      <c r="G188" s="501">
        <v>102</v>
      </c>
      <c r="H188" s="501">
        <v>102</v>
      </c>
      <c r="I188" s="473">
        <v>23.6</v>
      </c>
    </row>
    <row r="189" spans="1:9" ht="45" x14ac:dyDescent="0.2">
      <c r="A189" s="77">
        <v>181</v>
      </c>
      <c r="B189" s="499" t="s">
        <v>608</v>
      </c>
      <c r="C189" s="499" t="s">
        <v>878</v>
      </c>
      <c r="D189" s="500" t="s">
        <v>1000</v>
      </c>
      <c r="E189" s="485" t="s">
        <v>619</v>
      </c>
      <c r="F189" s="576" t="s">
        <v>334</v>
      </c>
      <c r="G189" s="501">
        <v>100</v>
      </c>
      <c r="H189" s="501">
        <v>100</v>
      </c>
      <c r="I189" s="473">
        <v>20</v>
      </c>
    </row>
    <row r="190" spans="1:9" ht="45" x14ac:dyDescent="0.2">
      <c r="A190" s="77">
        <v>182</v>
      </c>
      <c r="B190" s="499" t="s">
        <v>1001</v>
      </c>
      <c r="C190" s="499" t="s">
        <v>1002</v>
      </c>
      <c r="D190" s="500" t="s">
        <v>1003</v>
      </c>
      <c r="E190" s="485" t="s">
        <v>619</v>
      </c>
      <c r="F190" s="576" t="s">
        <v>334</v>
      </c>
      <c r="G190" s="501">
        <v>102</v>
      </c>
      <c r="H190" s="501">
        <v>102</v>
      </c>
      <c r="I190" s="473">
        <v>23.6</v>
      </c>
    </row>
    <row r="191" spans="1:9" ht="45" x14ac:dyDescent="0.2">
      <c r="A191" s="77">
        <v>183</v>
      </c>
      <c r="B191" s="499" t="s">
        <v>994</v>
      </c>
      <c r="C191" s="499" t="s">
        <v>1004</v>
      </c>
      <c r="D191" s="500" t="s">
        <v>1005</v>
      </c>
      <c r="E191" s="485" t="s">
        <v>619</v>
      </c>
      <c r="F191" s="576" t="s">
        <v>334</v>
      </c>
      <c r="G191" s="501">
        <v>102</v>
      </c>
      <c r="H191" s="501">
        <v>102</v>
      </c>
      <c r="I191" s="473">
        <v>23.6</v>
      </c>
    </row>
    <row r="192" spans="1:9" ht="45" x14ac:dyDescent="0.2">
      <c r="A192" s="77">
        <v>184</v>
      </c>
      <c r="B192" s="499" t="s">
        <v>1006</v>
      </c>
      <c r="C192" s="499" t="s">
        <v>1007</v>
      </c>
      <c r="D192" s="500" t="s">
        <v>1008</v>
      </c>
      <c r="E192" s="485" t="s">
        <v>619</v>
      </c>
      <c r="F192" s="576" t="s">
        <v>334</v>
      </c>
      <c r="G192" s="501">
        <v>102</v>
      </c>
      <c r="H192" s="501">
        <v>102</v>
      </c>
      <c r="I192" s="473">
        <v>23.6</v>
      </c>
    </row>
    <row r="193" spans="1:9" ht="45" x14ac:dyDescent="0.2">
      <c r="A193" s="77">
        <v>185</v>
      </c>
      <c r="B193" s="499" t="s">
        <v>1009</v>
      </c>
      <c r="C193" s="499" t="s">
        <v>1010</v>
      </c>
      <c r="D193" s="500" t="s">
        <v>1011</v>
      </c>
      <c r="E193" s="485" t="s">
        <v>619</v>
      </c>
      <c r="F193" s="576" t="s">
        <v>334</v>
      </c>
      <c r="G193" s="501">
        <v>102</v>
      </c>
      <c r="H193" s="501">
        <v>102</v>
      </c>
      <c r="I193" s="473">
        <v>23.6</v>
      </c>
    </row>
    <row r="194" spans="1:9" ht="45" x14ac:dyDescent="0.2">
      <c r="A194" s="77">
        <v>186</v>
      </c>
      <c r="B194" s="499" t="s">
        <v>1012</v>
      </c>
      <c r="C194" s="499" t="s">
        <v>884</v>
      </c>
      <c r="D194" s="500" t="s">
        <v>1013</v>
      </c>
      <c r="E194" s="485" t="s">
        <v>619</v>
      </c>
      <c r="F194" s="576" t="s">
        <v>334</v>
      </c>
      <c r="G194" s="501">
        <v>102</v>
      </c>
      <c r="H194" s="501">
        <v>102</v>
      </c>
      <c r="I194" s="473">
        <v>23.6</v>
      </c>
    </row>
    <row r="195" spans="1:9" ht="45" x14ac:dyDescent="0.2">
      <c r="A195" s="77">
        <v>187</v>
      </c>
      <c r="B195" s="499" t="s">
        <v>647</v>
      </c>
      <c r="C195" s="499" t="s">
        <v>971</v>
      </c>
      <c r="D195" s="500" t="s">
        <v>1014</v>
      </c>
      <c r="E195" s="485" t="s">
        <v>619</v>
      </c>
      <c r="F195" s="576" t="s">
        <v>334</v>
      </c>
      <c r="G195" s="501">
        <v>102</v>
      </c>
      <c r="H195" s="501">
        <v>102</v>
      </c>
      <c r="I195" s="473">
        <v>23.6</v>
      </c>
    </row>
    <row r="196" spans="1:9" ht="45" x14ac:dyDescent="0.2">
      <c r="A196" s="77">
        <v>188</v>
      </c>
      <c r="B196" s="499" t="s">
        <v>608</v>
      </c>
      <c r="C196" s="499" t="s">
        <v>1015</v>
      </c>
      <c r="D196" s="500" t="s">
        <v>1016</v>
      </c>
      <c r="E196" s="485" t="s">
        <v>619</v>
      </c>
      <c r="F196" s="576" t="s">
        <v>334</v>
      </c>
      <c r="G196" s="501">
        <v>153</v>
      </c>
      <c r="H196" s="501">
        <v>153</v>
      </c>
      <c r="I196" s="473">
        <v>35.4</v>
      </c>
    </row>
    <row r="197" spans="1:9" ht="45" x14ac:dyDescent="0.2">
      <c r="A197" s="77">
        <v>189</v>
      </c>
      <c r="B197" s="499" t="s">
        <v>1017</v>
      </c>
      <c r="C197" s="499" t="s">
        <v>1018</v>
      </c>
      <c r="D197" s="500" t="s">
        <v>1019</v>
      </c>
      <c r="E197" s="485" t="s">
        <v>619</v>
      </c>
      <c r="F197" s="576" t="s">
        <v>334</v>
      </c>
      <c r="G197" s="501">
        <v>102</v>
      </c>
      <c r="H197" s="501">
        <v>102</v>
      </c>
      <c r="I197" s="473">
        <v>23.6</v>
      </c>
    </row>
    <row r="198" spans="1:9" ht="45" x14ac:dyDescent="0.2">
      <c r="A198" s="77">
        <v>190</v>
      </c>
      <c r="B198" s="499" t="s">
        <v>1020</v>
      </c>
      <c r="C198" s="499" t="s">
        <v>1021</v>
      </c>
      <c r="D198" s="500" t="s">
        <v>1022</v>
      </c>
      <c r="E198" s="485" t="s">
        <v>619</v>
      </c>
      <c r="F198" s="576" t="s">
        <v>334</v>
      </c>
      <c r="G198" s="501">
        <v>100</v>
      </c>
      <c r="H198" s="501">
        <v>100</v>
      </c>
      <c r="I198" s="473">
        <v>20</v>
      </c>
    </row>
    <row r="199" spans="1:9" ht="45" x14ac:dyDescent="0.2">
      <c r="A199" s="77">
        <v>191</v>
      </c>
      <c r="B199" s="499" t="s">
        <v>652</v>
      </c>
      <c r="C199" s="499" t="s">
        <v>1023</v>
      </c>
      <c r="D199" s="500" t="s">
        <v>1024</v>
      </c>
      <c r="E199" s="485" t="s">
        <v>619</v>
      </c>
      <c r="F199" s="576" t="s">
        <v>334</v>
      </c>
      <c r="G199" s="501">
        <v>200</v>
      </c>
      <c r="H199" s="501">
        <v>200</v>
      </c>
      <c r="I199" s="473"/>
    </row>
    <row r="200" spans="1:9" ht="45" x14ac:dyDescent="0.2">
      <c r="A200" s="77">
        <v>192</v>
      </c>
      <c r="B200" s="499" t="s">
        <v>1025</v>
      </c>
      <c r="C200" s="499" t="s">
        <v>1026</v>
      </c>
      <c r="D200" s="500" t="s">
        <v>1027</v>
      </c>
      <c r="E200" s="485" t="s">
        <v>619</v>
      </c>
      <c r="F200" s="576" t="s">
        <v>334</v>
      </c>
      <c r="G200" s="501">
        <v>102</v>
      </c>
      <c r="H200" s="501">
        <v>102</v>
      </c>
      <c r="I200" s="473">
        <v>23.6</v>
      </c>
    </row>
    <row r="201" spans="1:9" ht="45" x14ac:dyDescent="0.2">
      <c r="A201" s="77">
        <v>193</v>
      </c>
      <c r="B201" s="499" t="s">
        <v>966</v>
      </c>
      <c r="C201" s="499" t="s">
        <v>908</v>
      </c>
      <c r="D201" s="500" t="s">
        <v>1028</v>
      </c>
      <c r="E201" s="485" t="s">
        <v>619</v>
      </c>
      <c r="F201" s="576" t="s">
        <v>334</v>
      </c>
      <c r="G201" s="501">
        <v>100</v>
      </c>
      <c r="H201" s="501">
        <v>100</v>
      </c>
      <c r="I201" s="473">
        <v>20</v>
      </c>
    </row>
    <row r="202" spans="1:9" ht="45" x14ac:dyDescent="0.2">
      <c r="A202" s="77">
        <v>194</v>
      </c>
      <c r="B202" s="499" t="s">
        <v>1029</v>
      </c>
      <c r="C202" s="499" t="s">
        <v>908</v>
      </c>
      <c r="D202" s="500" t="s">
        <v>1030</v>
      </c>
      <c r="E202" s="485" t="s">
        <v>619</v>
      </c>
      <c r="F202" s="576" t="s">
        <v>334</v>
      </c>
      <c r="G202" s="501">
        <v>102</v>
      </c>
      <c r="H202" s="501">
        <v>102</v>
      </c>
      <c r="I202" s="473">
        <v>23.6</v>
      </c>
    </row>
    <row r="203" spans="1:9" ht="45" x14ac:dyDescent="0.2">
      <c r="A203" s="77">
        <v>195</v>
      </c>
      <c r="B203" s="499" t="s">
        <v>1031</v>
      </c>
      <c r="C203" s="499" t="s">
        <v>1032</v>
      </c>
      <c r="D203" s="500" t="s">
        <v>1033</v>
      </c>
      <c r="E203" s="485" t="s">
        <v>619</v>
      </c>
      <c r="F203" s="576" t="s">
        <v>334</v>
      </c>
      <c r="G203" s="501">
        <v>102</v>
      </c>
      <c r="H203" s="501">
        <v>102</v>
      </c>
      <c r="I203" s="473">
        <v>23.6</v>
      </c>
    </row>
    <row r="204" spans="1:9" ht="45" x14ac:dyDescent="0.2">
      <c r="A204" s="77">
        <v>196</v>
      </c>
      <c r="B204" s="499" t="s">
        <v>1034</v>
      </c>
      <c r="C204" s="499" t="s">
        <v>1035</v>
      </c>
      <c r="D204" s="500" t="s">
        <v>1036</v>
      </c>
      <c r="E204" s="485" t="s">
        <v>619</v>
      </c>
      <c r="F204" s="576" t="s">
        <v>334</v>
      </c>
      <c r="G204" s="501">
        <v>102</v>
      </c>
      <c r="H204" s="501">
        <v>102</v>
      </c>
      <c r="I204" s="473">
        <v>23.6</v>
      </c>
    </row>
    <row r="205" spans="1:9" ht="45" x14ac:dyDescent="0.2">
      <c r="A205" s="77">
        <v>197</v>
      </c>
      <c r="B205" s="499" t="s">
        <v>1037</v>
      </c>
      <c r="C205" s="499" t="s">
        <v>1038</v>
      </c>
      <c r="D205" s="500" t="s">
        <v>1039</v>
      </c>
      <c r="E205" s="485" t="s">
        <v>619</v>
      </c>
      <c r="F205" s="576" t="s">
        <v>334</v>
      </c>
      <c r="G205" s="501">
        <v>102</v>
      </c>
      <c r="H205" s="501">
        <v>102</v>
      </c>
      <c r="I205" s="473">
        <v>23.6</v>
      </c>
    </row>
    <row r="206" spans="1:9" ht="45" x14ac:dyDescent="0.2">
      <c r="A206" s="77">
        <v>198</v>
      </c>
      <c r="B206" s="499" t="s">
        <v>880</v>
      </c>
      <c r="C206" s="499" t="s">
        <v>1040</v>
      </c>
      <c r="D206" s="500" t="s">
        <v>1041</v>
      </c>
      <c r="E206" s="485" t="s">
        <v>619</v>
      </c>
      <c r="F206" s="576" t="s">
        <v>334</v>
      </c>
      <c r="G206" s="501">
        <v>102</v>
      </c>
      <c r="H206" s="501">
        <v>102</v>
      </c>
      <c r="I206" s="473">
        <v>23.6</v>
      </c>
    </row>
    <row r="207" spans="1:9" ht="45" x14ac:dyDescent="0.2">
      <c r="A207" s="77">
        <v>199</v>
      </c>
      <c r="B207" s="499" t="s">
        <v>1042</v>
      </c>
      <c r="C207" s="499" t="s">
        <v>1043</v>
      </c>
      <c r="D207" s="500" t="s">
        <v>1044</v>
      </c>
      <c r="E207" s="485" t="s">
        <v>619</v>
      </c>
      <c r="F207" s="576" t="s">
        <v>334</v>
      </c>
      <c r="G207" s="501">
        <v>102</v>
      </c>
      <c r="H207" s="501">
        <v>102</v>
      </c>
      <c r="I207" s="473">
        <v>23.6</v>
      </c>
    </row>
    <row r="208" spans="1:9" ht="45" x14ac:dyDescent="0.2">
      <c r="A208" s="77">
        <v>200</v>
      </c>
      <c r="B208" s="499" t="s">
        <v>1045</v>
      </c>
      <c r="C208" s="499" t="s">
        <v>884</v>
      </c>
      <c r="D208" s="500" t="s">
        <v>1046</v>
      </c>
      <c r="E208" s="485" t="s">
        <v>619</v>
      </c>
      <c r="F208" s="576" t="s">
        <v>334</v>
      </c>
      <c r="G208" s="501">
        <v>102</v>
      </c>
      <c r="H208" s="501">
        <v>102</v>
      </c>
      <c r="I208" s="473">
        <v>23.6</v>
      </c>
    </row>
    <row r="209" spans="1:9" ht="45" x14ac:dyDescent="0.2">
      <c r="A209" s="77">
        <v>201</v>
      </c>
      <c r="B209" s="499" t="s">
        <v>1047</v>
      </c>
      <c r="C209" s="499" t="s">
        <v>884</v>
      </c>
      <c r="D209" s="500" t="s">
        <v>1048</v>
      </c>
      <c r="E209" s="485" t="s">
        <v>619</v>
      </c>
      <c r="F209" s="576" t="s">
        <v>334</v>
      </c>
      <c r="G209" s="501">
        <v>102</v>
      </c>
      <c r="H209" s="501">
        <v>102</v>
      </c>
      <c r="I209" s="473">
        <v>23.6</v>
      </c>
    </row>
    <row r="210" spans="1:9" ht="45" x14ac:dyDescent="0.2">
      <c r="A210" s="77">
        <v>202</v>
      </c>
      <c r="B210" s="499" t="s">
        <v>1049</v>
      </c>
      <c r="C210" s="499" t="s">
        <v>821</v>
      </c>
      <c r="D210" s="500" t="s">
        <v>1050</v>
      </c>
      <c r="E210" s="485" t="s">
        <v>619</v>
      </c>
      <c r="F210" s="576" t="s">
        <v>334</v>
      </c>
      <c r="G210" s="501">
        <v>100</v>
      </c>
      <c r="H210" s="501">
        <v>100</v>
      </c>
      <c r="I210" s="473">
        <v>20</v>
      </c>
    </row>
    <row r="211" spans="1:9" ht="45" x14ac:dyDescent="0.2">
      <c r="A211" s="77">
        <v>203</v>
      </c>
      <c r="B211" s="499" t="s">
        <v>1051</v>
      </c>
      <c r="C211" s="499" t="s">
        <v>1052</v>
      </c>
      <c r="D211" s="500" t="s">
        <v>1053</v>
      </c>
      <c r="E211" s="485" t="s">
        <v>619</v>
      </c>
      <c r="F211" s="576" t="s">
        <v>334</v>
      </c>
      <c r="G211" s="501">
        <v>100</v>
      </c>
      <c r="H211" s="501">
        <v>100</v>
      </c>
      <c r="I211" s="473">
        <v>20</v>
      </c>
    </row>
    <row r="212" spans="1:9" ht="45" x14ac:dyDescent="0.2">
      <c r="A212" s="77">
        <v>204</v>
      </c>
      <c r="B212" s="499" t="s">
        <v>1054</v>
      </c>
      <c r="C212" s="499" t="s">
        <v>1055</v>
      </c>
      <c r="D212" s="500" t="s">
        <v>1056</v>
      </c>
      <c r="E212" s="485" t="s">
        <v>619</v>
      </c>
      <c r="F212" s="576" t="s">
        <v>334</v>
      </c>
      <c r="G212" s="501">
        <v>100</v>
      </c>
      <c r="H212" s="501">
        <v>100</v>
      </c>
      <c r="I212" s="473">
        <v>20</v>
      </c>
    </row>
    <row r="213" spans="1:9" ht="45" x14ac:dyDescent="0.2">
      <c r="A213" s="77">
        <v>205</v>
      </c>
      <c r="B213" s="499" t="s">
        <v>1057</v>
      </c>
      <c r="C213" s="499" t="s">
        <v>1058</v>
      </c>
      <c r="D213" s="500" t="s">
        <v>1059</v>
      </c>
      <c r="E213" s="485" t="s">
        <v>619</v>
      </c>
      <c r="F213" s="576" t="s">
        <v>334</v>
      </c>
      <c r="G213" s="501">
        <v>200</v>
      </c>
      <c r="H213" s="501">
        <v>200</v>
      </c>
      <c r="I213" s="473">
        <v>40</v>
      </c>
    </row>
    <row r="214" spans="1:9" ht="45" x14ac:dyDescent="0.2">
      <c r="A214" s="77">
        <v>206</v>
      </c>
      <c r="B214" s="499" t="s">
        <v>539</v>
      </c>
      <c r="C214" s="499" t="s">
        <v>1060</v>
      </c>
      <c r="D214" s="500" t="s">
        <v>1061</v>
      </c>
      <c r="E214" s="485" t="s">
        <v>619</v>
      </c>
      <c r="F214" s="576" t="s">
        <v>334</v>
      </c>
      <c r="G214" s="501">
        <v>100</v>
      </c>
      <c r="H214" s="501">
        <v>100</v>
      </c>
      <c r="I214" s="473">
        <v>20</v>
      </c>
    </row>
    <row r="215" spans="1:9" ht="45" x14ac:dyDescent="0.2">
      <c r="A215" s="77">
        <v>207</v>
      </c>
      <c r="B215" s="499" t="s">
        <v>1062</v>
      </c>
      <c r="C215" s="499" t="s">
        <v>1063</v>
      </c>
      <c r="D215" s="500" t="s">
        <v>1064</v>
      </c>
      <c r="E215" s="485" t="s">
        <v>619</v>
      </c>
      <c r="F215" s="576" t="s">
        <v>334</v>
      </c>
      <c r="G215" s="501">
        <v>100</v>
      </c>
      <c r="H215" s="501">
        <v>100</v>
      </c>
      <c r="I215" s="473">
        <v>20</v>
      </c>
    </row>
    <row r="216" spans="1:9" ht="45" x14ac:dyDescent="0.2">
      <c r="A216" s="77">
        <v>208</v>
      </c>
      <c r="B216" s="499" t="s">
        <v>524</v>
      </c>
      <c r="C216" s="499" t="s">
        <v>1038</v>
      </c>
      <c r="D216" s="500" t="s">
        <v>1065</v>
      </c>
      <c r="E216" s="485" t="s">
        <v>619</v>
      </c>
      <c r="F216" s="576" t="s">
        <v>334</v>
      </c>
      <c r="G216" s="501">
        <v>102</v>
      </c>
      <c r="H216" s="501">
        <v>102</v>
      </c>
      <c r="I216" s="473">
        <v>23.6</v>
      </c>
    </row>
    <row r="217" spans="1:9" ht="45" x14ac:dyDescent="0.2">
      <c r="A217" s="77">
        <v>209</v>
      </c>
      <c r="B217" s="499" t="s">
        <v>1066</v>
      </c>
      <c r="C217" s="499" t="s">
        <v>1067</v>
      </c>
      <c r="D217" s="500" t="s">
        <v>1068</v>
      </c>
      <c r="E217" s="485" t="s">
        <v>619</v>
      </c>
      <c r="F217" s="576" t="s">
        <v>334</v>
      </c>
      <c r="G217" s="501">
        <v>100</v>
      </c>
      <c r="H217" s="501">
        <v>100</v>
      </c>
      <c r="I217" s="473">
        <v>20</v>
      </c>
    </row>
    <row r="218" spans="1:9" ht="45" x14ac:dyDescent="0.2">
      <c r="A218" s="77">
        <v>210</v>
      </c>
      <c r="B218" s="499" t="s">
        <v>1069</v>
      </c>
      <c r="C218" s="499" t="s">
        <v>1070</v>
      </c>
      <c r="D218" s="500" t="s">
        <v>1071</v>
      </c>
      <c r="E218" s="485" t="s">
        <v>619</v>
      </c>
      <c r="F218" s="576" t="s">
        <v>334</v>
      </c>
      <c r="G218" s="501">
        <v>100</v>
      </c>
      <c r="H218" s="501">
        <v>100</v>
      </c>
      <c r="I218" s="473">
        <v>20</v>
      </c>
    </row>
    <row r="219" spans="1:9" ht="45" x14ac:dyDescent="0.2">
      <c r="A219" s="77">
        <v>211</v>
      </c>
      <c r="B219" s="499" t="s">
        <v>907</v>
      </c>
      <c r="C219" s="499" t="s">
        <v>1043</v>
      </c>
      <c r="D219" s="500" t="s">
        <v>1072</v>
      </c>
      <c r="E219" s="485" t="s">
        <v>619</v>
      </c>
      <c r="F219" s="576" t="s">
        <v>334</v>
      </c>
      <c r="G219" s="501">
        <v>102</v>
      </c>
      <c r="H219" s="501">
        <v>102</v>
      </c>
      <c r="I219" s="473">
        <v>23.6</v>
      </c>
    </row>
    <row r="220" spans="1:9" ht="45" x14ac:dyDescent="0.2">
      <c r="A220" s="77">
        <v>212</v>
      </c>
      <c r="B220" s="499" t="s">
        <v>1073</v>
      </c>
      <c r="C220" s="499" t="s">
        <v>821</v>
      </c>
      <c r="D220" s="500" t="s">
        <v>1074</v>
      </c>
      <c r="E220" s="485" t="s">
        <v>619</v>
      </c>
      <c r="F220" s="576" t="s">
        <v>334</v>
      </c>
      <c r="G220" s="501">
        <v>100</v>
      </c>
      <c r="H220" s="501">
        <v>100</v>
      </c>
      <c r="I220" s="473">
        <v>20</v>
      </c>
    </row>
    <row r="221" spans="1:9" ht="45" x14ac:dyDescent="0.2">
      <c r="A221" s="77">
        <v>213</v>
      </c>
      <c r="B221" s="499" t="s">
        <v>1075</v>
      </c>
      <c r="C221" s="499" t="s">
        <v>704</v>
      </c>
      <c r="D221" s="500" t="s">
        <v>1076</v>
      </c>
      <c r="E221" s="485" t="s">
        <v>619</v>
      </c>
      <c r="F221" s="576" t="s">
        <v>334</v>
      </c>
      <c r="G221" s="501">
        <v>102</v>
      </c>
      <c r="H221" s="501">
        <v>102</v>
      </c>
      <c r="I221" s="473">
        <v>23.6</v>
      </c>
    </row>
    <row r="222" spans="1:9" ht="45" x14ac:dyDescent="0.2">
      <c r="A222" s="77">
        <v>214</v>
      </c>
      <c r="B222" s="499" t="s">
        <v>1077</v>
      </c>
      <c r="C222" s="499" t="s">
        <v>1018</v>
      </c>
      <c r="D222" s="500" t="s">
        <v>1078</v>
      </c>
      <c r="E222" s="485" t="s">
        <v>619</v>
      </c>
      <c r="F222" s="576" t="s">
        <v>334</v>
      </c>
      <c r="G222" s="501">
        <v>100</v>
      </c>
      <c r="H222" s="501">
        <v>100</v>
      </c>
      <c r="I222" s="473">
        <v>20</v>
      </c>
    </row>
    <row r="223" spans="1:9" ht="45" x14ac:dyDescent="0.2">
      <c r="A223" s="77">
        <v>215</v>
      </c>
      <c r="B223" s="499" t="s">
        <v>608</v>
      </c>
      <c r="C223" s="499" t="s">
        <v>1055</v>
      </c>
      <c r="D223" s="500" t="s">
        <v>1079</v>
      </c>
      <c r="E223" s="485" t="s">
        <v>619</v>
      </c>
      <c r="F223" s="576" t="s">
        <v>334</v>
      </c>
      <c r="G223" s="501">
        <v>102</v>
      </c>
      <c r="H223" s="501">
        <v>102</v>
      </c>
      <c r="I223" s="473">
        <v>23.6</v>
      </c>
    </row>
    <row r="224" spans="1:9" ht="45" x14ac:dyDescent="0.2">
      <c r="A224" s="77">
        <v>216</v>
      </c>
      <c r="B224" s="499" t="s">
        <v>1080</v>
      </c>
      <c r="C224" s="499" t="s">
        <v>704</v>
      </c>
      <c r="D224" s="500" t="s">
        <v>1081</v>
      </c>
      <c r="E224" s="485" t="s">
        <v>619</v>
      </c>
      <c r="F224" s="576" t="s">
        <v>334</v>
      </c>
      <c r="G224" s="501">
        <v>102</v>
      </c>
      <c r="H224" s="501">
        <v>102</v>
      </c>
      <c r="I224" s="473">
        <v>23.6</v>
      </c>
    </row>
    <row r="225" spans="1:9" ht="45" x14ac:dyDescent="0.2">
      <c r="A225" s="77">
        <v>217</v>
      </c>
      <c r="B225" s="499" t="s">
        <v>1082</v>
      </c>
      <c r="C225" s="499" t="s">
        <v>1058</v>
      </c>
      <c r="D225" s="500" t="s">
        <v>1083</v>
      </c>
      <c r="E225" s="485" t="s">
        <v>619</v>
      </c>
      <c r="F225" s="576" t="s">
        <v>334</v>
      </c>
      <c r="G225" s="501">
        <v>150</v>
      </c>
      <c r="H225" s="501">
        <v>150</v>
      </c>
      <c r="I225" s="473">
        <v>30</v>
      </c>
    </row>
    <row r="226" spans="1:9" ht="45" x14ac:dyDescent="0.2">
      <c r="A226" s="77">
        <v>218</v>
      </c>
      <c r="B226" s="499" t="s">
        <v>594</v>
      </c>
      <c r="C226" s="499" t="s">
        <v>1018</v>
      </c>
      <c r="D226" s="500" t="s">
        <v>1084</v>
      </c>
      <c r="E226" s="485" t="s">
        <v>619</v>
      </c>
      <c r="F226" s="576" t="s">
        <v>334</v>
      </c>
      <c r="G226" s="501">
        <v>102</v>
      </c>
      <c r="H226" s="501">
        <v>102</v>
      </c>
      <c r="I226" s="473">
        <v>23.6</v>
      </c>
    </row>
    <row r="227" spans="1:9" ht="45" x14ac:dyDescent="0.2">
      <c r="A227" s="77">
        <v>219</v>
      </c>
      <c r="B227" s="499" t="s">
        <v>594</v>
      </c>
      <c r="C227" s="499" t="s">
        <v>1085</v>
      </c>
      <c r="D227" s="500" t="s">
        <v>1086</v>
      </c>
      <c r="E227" s="485" t="s">
        <v>619</v>
      </c>
      <c r="F227" s="576" t="s">
        <v>334</v>
      </c>
      <c r="G227" s="501">
        <v>208</v>
      </c>
      <c r="H227" s="501">
        <v>208</v>
      </c>
      <c r="I227" s="473">
        <v>47.2</v>
      </c>
    </row>
    <row r="228" spans="1:9" ht="45" x14ac:dyDescent="0.2">
      <c r="A228" s="77">
        <v>220</v>
      </c>
      <c r="B228" s="499" t="s">
        <v>1087</v>
      </c>
      <c r="C228" s="499" t="s">
        <v>1018</v>
      </c>
      <c r="D228" s="500" t="s">
        <v>1088</v>
      </c>
      <c r="E228" s="485" t="s">
        <v>619</v>
      </c>
      <c r="F228" s="576" t="s">
        <v>334</v>
      </c>
      <c r="G228" s="501">
        <v>100</v>
      </c>
      <c r="H228" s="501">
        <v>100</v>
      </c>
      <c r="I228" s="473">
        <v>20</v>
      </c>
    </row>
    <row r="229" spans="1:9" ht="45" x14ac:dyDescent="0.2">
      <c r="A229" s="77">
        <v>221</v>
      </c>
      <c r="B229" s="499" t="s">
        <v>1089</v>
      </c>
      <c r="C229" s="499" t="s">
        <v>1090</v>
      </c>
      <c r="D229" s="500" t="s">
        <v>1091</v>
      </c>
      <c r="E229" s="485" t="s">
        <v>619</v>
      </c>
      <c r="F229" s="576" t="s">
        <v>334</v>
      </c>
      <c r="G229" s="501">
        <v>100</v>
      </c>
      <c r="H229" s="501">
        <v>100</v>
      </c>
      <c r="I229" s="473">
        <v>20</v>
      </c>
    </row>
    <row r="230" spans="1:9" ht="45" x14ac:dyDescent="0.2">
      <c r="A230" s="77">
        <v>222</v>
      </c>
      <c r="B230" s="499" t="s">
        <v>524</v>
      </c>
      <c r="C230" s="499" t="s">
        <v>1092</v>
      </c>
      <c r="D230" s="500" t="s">
        <v>1093</v>
      </c>
      <c r="E230" s="485" t="s">
        <v>619</v>
      </c>
      <c r="F230" s="576" t="s">
        <v>334</v>
      </c>
      <c r="G230" s="501">
        <v>208</v>
      </c>
      <c r="H230" s="501">
        <v>208</v>
      </c>
      <c r="I230" s="473">
        <v>47.2</v>
      </c>
    </row>
    <row r="231" spans="1:9" ht="45" x14ac:dyDescent="0.2">
      <c r="A231" s="77">
        <v>223</v>
      </c>
      <c r="B231" s="499" t="s">
        <v>1094</v>
      </c>
      <c r="C231" s="499" t="s">
        <v>543</v>
      </c>
      <c r="D231" s="500" t="s">
        <v>1095</v>
      </c>
      <c r="E231" s="485" t="s">
        <v>619</v>
      </c>
      <c r="F231" s="576" t="s">
        <v>334</v>
      </c>
      <c r="G231" s="501">
        <v>208</v>
      </c>
      <c r="H231" s="501">
        <v>208</v>
      </c>
      <c r="I231" s="473">
        <v>47.2</v>
      </c>
    </row>
    <row r="232" spans="1:9" ht="45" x14ac:dyDescent="0.2">
      <c r="A232" s="77">
        <v>224</v>
      </c>
      <c r="B232" s="499" t="s">
        <v>608</v>
      </c>
      <c r="C232" s="499" t="s">
        <v>913</v>
      </c>
      <c r="D232" s="500" t="s">
        <v>1096</v>
      </c>
      <c r="E232" s="485" t="s">
        <v>619</v>
      </c>
      <c r="F232" s="576" t="s">
        <v>334</v>
      </c>
      <c r="G232" s="501">
        <v>150</v>
      </c>
      <c r="H232" s="501">
        <v>150</v>
      </c>
      <c r="I232" s="473">
        <v>30</v>
      </c>
    </row>
    <row r="233" spans="1:9" ht="45" x14ac:dyDescent="0.2">
      <c r="A233" s="77">
        <v>225</v>
      </c>
      <c r="B233" s="499" t="s">
        <v>1097</v>
      </c>
      <c r="C233" s="499" t="s">
        <v>1098</v>
      </c>
      <c r="D233" s="500" t="s">
        <v>1099</v>
      </c>
      <c r="E233" s="485" t="s">
        <v>619</v>
      </c>
      <c r="F233" s="576" t="s">
        <v>334</v>
      </c>
      <c r="G233" s="501">
        <v>208</v>
      </c>
      <c r="H233" s="501">
        <v>208</v>
      </c>
      <c r="I233" s="473">
        <v>47.2</v>
      </c>
    </row>
    <row r="234" spans="1:9" ht="45" x14ac:dyDescent="0.2">
      <c r="A234" s="77">
        <v>226</v>
      </c>
      <c r="B234" s="499" t="s">
        <v>1100</v>
      </c>
      <c r="C234" s="499" t="s">
        <v>1015</v>
      </c>
      <c r="D234" s="500" t="s">
        <v>1101</v>
      </c>
      <c r="E234" s="485" t="s">
        <v>619</v>
      </c>
      <c r="F234" s="576" t="s">
        <v>334</v>
      </c>
      <c r="G234" s="501">
        <v>200</v>
      </c>
      <c r="H234" s="501">
        <v>200</v>
      </c>
      <c r="I234" s="473">
        <v>40</v>
      </c>
    </row>
    <row r="235" spans="1:9" ht="45" x14ac:dyDescent="0.2">
      <c r="A235" s="77">
        <v>227</v>
      </c>
      <c r="B235" s="499" t="s">
        <v>626</v>
      </c>
      <c r="C235" s="499" t="s">
        <v>1102</v>
      </c>
      <c r="D235" s="500" t="s">
        <v>1103</v>
      </c>
      <c r="E235" s="485" t="s">
        <v>619</v>
      </c>
      <c r="F235" s="576" t="s">
        <v>334</v>
      </c>
      <c r="G235" s="501">
        <v>208</v>
      </c>
      <c r="H235" s="501">
        <v>208</v>
      </c>
      <c r="I235" s="473">
        <v>47.2</v>
      </c>
    </row>
    <row r="236" spans="1:9" ht="45" x14ac:dyDescent="0.2">
      <c r="A236" s="77">
        <v>228</v>
      </c>
      <c r="B236" s="499" t="s">
        <v>966</v>
      </c>
      <c r="C236" s="499" t="s">
        <v>1018</v>
      </c>
      <c r="D236" s="500" t="s">
        <v>1104</v>
      </c>
      <c r="E236" s="485" t="s">
        <v>619</v>
      </c>
      <c r="F236" s="576" t="s">
        <v>334</v>
      </c>
      <c r="G236" s="501">
        <v>208</v>
      </c>
      <c r="H236" s="501">
        <v>208</v>
      </c>
      <c r="I236" s="473">
        <v>47.2</v>
      </c>
    </row>
    <row r="237" spans="1:9" ht="45" x14ac:dyDescent="0.2">
      <c r="A237" s="77">
        <v>229</v>
      </c>
      <c r="B237" s="499" t="s">
        <v>1105</v>
      </c>
      <c r="C237" s="499" t="s">
        <v>1058</v>
      </c>
      <c r="D237" s="500" t="s">
        <v>1106</v>
      </c>
      <c r="E237" s="485" t="s">
        <v>619</v>
      </c>
      <c r="F237" s="576" t="s">
        <v>334</v>
      </c>
      <c r="G237" s="501">
        <v>208</v>
      </c>
      <c r="H237" s="501">
        <v>208</v>
      </c>
      <c r="I237" s="473">
        <v>47.2</v>
      </c>
    </row>
    <row r="238" spans="1:9" ht="45" x14ac:dyDescent="0.2">
      <c r="A238" s="77">
        <v>230</v>
      </c>
      <c r="B238" s="499" t="s">
        <v>600</v>
      </c>
      <c r="C238" s="499" t="s">
        <v>1107</v>
      </c>
      <c r="D238" s="500" t="s">
        <v>1108</v>
      </c>
      <c r="E238" s="485" t="s">
        <v>619</v>
      </c>
      <c r="F238" s="576" t="s">
        <v>334</v>
      </c>
      <c r="G238" s="501">
        <v>200</v>
      </c>
      <c r="H238" s="501">
        <v>200</v>
      </c>
      <c r="I238" s="473">
        <v>40</v>
      </c>
    </row>
    <row r="239" spans="1:9" ht="45" x14ac:dyDescent="0.2">
      <c r="A239" s="77">
        <v>231</v>
      </c>
      <c r="B239" s="499" t="s">
        <v>1100</v>
      </c>
      <c r="C239" s="499" t="s">
        <v>1109</v>
      </c>
      <c r="D239" s="500" t="s">
        <v>1110</v>
      </c>
      <c r="E239" s="485" t="s">
        <v>619</v>
      </c>
      <c r="F239" s="576" t="s">
        <v>334</v>
      </c>
      <c r="G239" s="501">
        <v>208</v>
      </c>
      <c r="H239" s="501">
        <v>208</v>
      </c>
      <c r="I239" s="473">
        <v>47.2</v>
      </c>
    </row>
    <row r="240" spans="1:9" ht="45" x14ac:dyDescent="0.2">
      <c r="A240" s="77">
        <v>232</v>
      </c>
      <c r="B240" s="499" t="s">
        <v>1111</v>
      </c>
      <c r="C240" s="499" t="s">
        <v>1102</v>
      </c>
      <c r="D240" s="500" t="s">
        <v>1112</v>
      </c>
      <c r="E240" s="485" t="s">
        <v>619</v>
      </c>
      <c r="F240" s="576" t="s">
        <v>334</v>
      </c>
      <c r="G240" s="501">
        <v>100</v>
      </c>
      <c r="H240" s="501">
        <v>100</v>
      </c>
      <c r="I240" s="473">
        <v>20</v>
      </c>
    </row>
    <row r="241" spans="1:9" ht="45" x14ac:dyDescent="0.2">
      <c r="A241" s="77">
        <v>233</v>
      </c>
      <c r="B241" s="499" t="s">
        <v>966</v>
      </c>
      <c r="C241" s="499" t="s">
        <v>1113</v>
      </c>
      <c r="D241" s="500" t="s">
        <v>1114</v>
      </c>
      <c r="E241" s="485" t="s">
        <v>619</v>
      </c>
      <c r="F241" s="576" t="s">
        <v>334</v>
      </c>
      <c r="G241" s="501">
        <v>150</v>
      </c>
      <c r="H241" s="501">
        <v>150</v>
      </c>
      <c r="I241" s="473">
        <v>30</v>
      </c>
    </row>
    <row r="242" spans="1:9" ht="45" x14ac:dyDescent="0.2">
      <c r="A242" s="77">
        <v>234</v>
      </c>
      <c r="B242" s="499" t="s">
        <v>1115</v>
      </c>
      <c r="C242" s="499" t="s">
        <v>897</v>
      </c>
      <c r="D242" s="500" t="s">
        <v>1116</v>
      </c>
      <c r="E242" s="485" t="s">
        <v>619</v>
      </c>
      <c r="F242" s="576" t="s">
        <v>334</v>
      </c>
      <c r="G242" s="501">
        <v>102</v>
      </c>
      <c r="H242" s="501">
        <v>102</v>
      </c>
      <c r="I242" s="473">
        <v>23.6</v>
      </c>
    </row>
    <row r="243" spans="1:9" ht="45" x14ac:dyDescent="0.2">
      <c r="A243" s="77">
        <v>235</v>
      </c>
      <c r="B243" s="499" t="s">
        <v>963</v>
      </c>
      <c r="C243" s="499" t="s">
        <v>1117</v>
      </c>
      <c r="D243" s="500" t="s">
        <v>1118</v>
      </c>
      <c r="E243" s="485" t="s">
        <v>619</v>
      </c>
      <c r="F243" s="576" t="s">
        <v>334</v>
      </c>
      <c r="G243" s="501">
        <v>102</v>
      </c>
      <c r="H243" s="501">
        <v>102</v>
      </c>
      <c r="I243" s="473">
        <v>23.6</v>
      </c>
    </row>
    <row r="244" spans="1:9" ht="45" x14ac:dyDescent="0.2">
      <c r="A244" s="77">
        <v>236</v>
      </c>
      <c r="B244" s="499" t="s">
        <v>1119</v>
      </c>
      <c r="C244" s="499" t="s">
        <v>971</v>
      </c>
      <c r="D244" s="500" t="s">
        <v>1120</v>
      </c>
      <c r="E244" s="485" t="s">
        <v>619</v>
      </c>
      <c r="F244" s="576" t="s">
        <v>334</v>
      </c>
      <c r="G244" s="501">
        <v>102</v>
      </c>
      <c r="H244" s="501">
        <v>102</v>
      </c>
      <c r="I244" s="473">
        <v>23.6</v>
      </c>
    </row>
    <row r="245" spans="1:9" ht="45" x14ac:dyDescent="0.2">
      <c r="A245" s="77">
        <v>237</v>
      </c>
      <c r="B245" s="499" t="s">
        <v>1121</v>
      </c>
      <c r="C245" s="499" t="s">
        <v>1122</v>
      </c>
      <c r="D245" s="500" t="s">
        <v>1123</v>
      </c>
      <c r="E245" s="485" t="s">
        <v>619</v>
      </c>
      <c r="F245" s="576" t="s">
        <v>334</v>
      </c>
      <c r="G245" s="501">
        <v>102</v>
      </c>
      <c r="H245" s="501">
        <v>102</v>
      </c>
      <c r="I245" s="473">
        <v>23.6</v>
      </c>
    </row>
    <row r="246" spans="1:9" ht="45" x14ac:dyDescent="0.2">
      <c r="A246" s="77">
        <v>238</v>
      </c>
      <c r="B246" s="499" t="s">
        <v>1124</v>
      </c>
      <c r="C246" s="499" t="s">
        <v>1125</v>
      </c>
      <c r="D246" s="500" t="s">
        <v>1126</v>
      </c>
      <c r="E246" s="485" t="s">
        <v>619</v>
      </c>
      <c r="F246" s="576" t="s">
        <v>334</v>
      </c>
      <c r="G246" s="501">
        <v>150</v>
      </c>
      <c r="H246" s="501">
        <v>150</v>
      </c>
      <c r="I246" s="473">
        <v>30</v>
      </c>
    </row>
    <row r="247" spans="1:9" ht="45" x14ac:dyDescent="0.2">
      <c r="A247" s="77">
        <v>239</v>
      </c>
      <c r="B247" s="499" t="s">
        <v>1127</v>
      </c>
      <c r="C247" s="499" t="s">
        <v>1128</v>
      </c>
      <c r="D247" s="500" t="s">
        <v>1129</v>
      </c>
      <c r="E247" s="485" t="s">
        <v>619</v>
      </c>
      <c r="F247" s="576" t="s">
        <v>334</v>
      </c>
      <c r="G247" s="501">
        <v>102</v>
      </c>
      <c r="H247" s="501">
        <v>102</v>
      </c>
      <c r="I247" s="473">
        <v>23.6</v>
      </c>
    </row>
    <row r="248" spans="1:9" ht="45" x14ac:dyDescent="0.2">
      <c r="A248" s="77">
        <v>240</v>
      </c>
      <c r="B248" s="499" t="s">
        <v>1130</v>
      </c>
      <c r="C248" s="499" t="s">
        <v>1131</v>
      </c>
      <c r="D248" s="500" t="s">
        <v>1132</v>
      </c>
      <c r="E248" s="485" t="s">
        <v>619</v>
      </c>
      <c r="F248" s="576" t="s">
        <v>334</v>
      </c>
      <c r="G248" s="501">
        <v>102</v>
      </c>
      <c r="H248" s="501">
        <v>102</v>
      </c>
      <c r="I248" s="473">
        <v>23.6</v>
      </c>
    </row>
    <row r="249" spans="1:9" ht="45" x14ac:dyDescent="0.2">
      <c r="A249" s="77">
        <v>241</v>
      </c>
      <c r="B249" s="499" t="s">
        <v>608</v>
      </c>
      <c r="C249" s="499" t="s">
        <v>1133</v>
      </c>
      <c r="D249" s="500" t="s">
        <v>1134</v>
      </c>
      <c r="E249" s="485" t="s">
        <v>619</v>
      </c>
      <c r="F249" s="576" t="s">
        <v>334</v>
      </c>
      <c r="G249" s="501">
        <v>102</v>
      </c>
      <c r="H249" s="501">
        <v>102</v>
      </c>
      <c r="I249" s="473">
        <v>23.6</v>
      </c>
    </row>
    <row r="250" spans="1:9" ht="45" x14ac:dyDescent="0.2">
      <c r="A250" s="77">
        <v>242</v>
      </c>
      <c r="B250" s="499" t="s">
        <v>954</v>
      </c>
      <c r="C250" s="499" t="s">
        <v>1135</v>
      </c>
      <c r="D250" s="500" t="s">
        <v>1136</v>
      </c>
      <c r="E250" s="485" t="s">
        <v>619</v>
      </c>
      <c r="F250" s="576" t="s">
        <v>334</v>
      </c>
      <c r="G250" s="501">
        <v>102</v>
      </c>
      <c r="H250" s="501">
        <v>102</v>
      </c>
      <c r="I250" s="473">
        <v>23.6</v>
      </c>
    </row>
    <row r="251" spans="1:9" ht="45" x14ac:dyDescent="0.2">
      <c r="A251" s="77">
        <v>243</v>
      </c>
      <c r="B251" s="499" t="s">
        <v>522</v>
      </c>
      <c r="C251" s="499" t="s">
        <v>523</v>
      </c>
      <c r="D251" s="500" t="s">
        <v>587</v>
      </c>
      <c r="E251" s="485" t="s">
        <v>619</v>
      </c>
      <c r="F251" s="576" t="s">
        <v>334</v>
      </c>
      <c r="G251" s="501">
        <v>153</v>
      </c>
      <c r="H251" s="501">
        <v>153</v>
      </c>
      <c r="I251" s="473">
        <v>35.4</v>
      </c>
    </row>
    <row r="252" spans="1:9" ht="45" x14ac:dyDescent="0.2">
      <c r="A252" s="77">
        <v>244</v>
      </c>
      <c r="B252" s="499" t="s">
        <v>994</v>
      </c>
      <c r="C252" s="499" t="s">
        <v>1137</v>
      </c>
      <c r="D252" s="500" t="s">
        <v>1138</v>
      </c>
      <c r="E252" s="485" t="s">
        <v>619</v>
      </c>
      <c r="F252" s="576" t="s">
        <v>334</v>
      </c>
      <c r="G252" s="501">
        <v>102</v>
      </c>
      <c r="H252" s="501">
        <v>102</v>
      </c>
      <c r="I252" s="473">
        <v>23.6</v>
      </c>
    </row>
    <row r="253" spans="1:9" ht="45" x14ac:dyDescent="0.2">
      <c r="A253" s="77">
        <v>245</v>
      </c>
      <c r="B253" s="499" t="s">
        <v>608</v>
      </c>
      <c r="C253" s="499" t="s">
        <v>1139</v>
      </c>
      <c r="D253" s="500" t="s">
        <v>1140</v>
      </c>
      <c r="E253" s="485" t="s">
        <v>619</v>
      </c>
      <c r="F253" s="576" t="s">
        <v>334</v>
      </c>
      <c r="G253" s="501">
        <v>102</v>
      </c>
      <c r="H253" s="501">
        <v>102</v>
      </c>
      <c r="I253" s="473">
        <v>23.6</v>
      </c>
    </row>
    <row r="254" spans="1:9" ht="45" x14ac:dyDescent="0.2">
      <c r="A254" s="77">
        <v>246</v>
      </c>
      <c r="B254" s="499" t="s">
        <v>537</v>
      </c>
      <c r="C254" s="499" t="s">
        <v>1141</v>
      </c>
      <c r="D254" s="500" t="s">
        <v>1142</v>
      </c>
      <c r="E254" s="485" t="s">
        <v>619</v>
      </c>
      <c r="F254" s="576" t="s">
        <v>334</v>
      </c>
      <c r="G254" s="501">
        <v>102</v>
      </c>
      <c r="H254" s="501">
        <v>102</v>
      </c>
      <c r="I254" s="473">
        <v>23.6</v>
      </c>
    </row>
    <row r="255" spans="1:9" ht="45" x14ac:dyDescent="0.2">
      <c r="A255" s="77">
        <v>247</v>
      </c>
      <c r="B255" s="499" t="s">
        <v>940</v>
      </c>
      <c r="C255" s="499" t="s">
        <v>1137</v>
      </c>
      <c r="D255" s="500" t="s">
        <v>1143</v>
      </c>
      <c r="E255" s="485" t="s">
        <v>619</v>
      </c>
      <c r="F255" s="576" t="s">
        <v>334</v>
      </c>
      <c r="G255" s="501">
        <v>102</v>
      </c>
      <c r="H255" s="501">
        <v>102</v>
      </c>
      <c r="I255" s="473">
        <v>23.6</v>
      </c>
    </row>
    <row r="256" spans="1:9" ht="45" x14ac:dyDescent="0.2">
      <c r="A256" s="77">
        <v>248</v>
      </c>
      <c r="B256" s="499" t="s">
        <v>616</v>
      </c>
      <c r="C256" s="499" t="s">
        <v>1144</v>
      </c>
      <c r="D256" s="500" t="s">
        <v>1145</v>
      </c>
      <c r="E256" s="485" t="s">
        <v>619</v>
      </c>
      <c r="F256" s="576" t="s">
        <v>334</v>
      </c>
      <c r="G256" s="501">
        <v>102</v>
      </c>
      <c r="H256" s="501">
        <v>102</v>
      </c>
      <c r="I256" s="473">
        <v>23.6</v>
      </c>
    </row>
    <row r="257" spans="1:9" ht="45" x14ac:dyDescent="0.2">
      <c r="A257" s="77">
        <v>249</v>
      </c>
      <c r="B257" s="499" t="s">
        <v>594</v>
      </c>
      <c r="C257" s="499" t="s">
        <v>1146</v>
      </c>
      <c r="D257" s="500" t="s">
        <v>1147</v>
      </c>
      <c r="E257" s="485" t="s">
        <v>619</v>
      </c>
      <c r="F257" s="576" t="s">
        <v>334</v>
      </c>
      <c r="G257" s="501">
        <v>102</v>
      </c>
      <c r="H257" s="501">
        <v>102</v>
      </c>
      <c r="I257" s="473">
        <v>23.6</v>
      </c>
    </row>
    <row r="258" spans="1:9" ht="45" x14ac:dyDescent="0.2">
      <c r="A258" s="77">
        <v>250</v>
      </c>
      <c r="B258" s="499" t="s">
        <v>1148</v>
      </c>
      <c r="C258" s="499" t="s">
        <v>1149</v>
      </c>
      <c r="D258" s="500" t="s">
        <v>1150</v>
      </c>
      <c r="E258" s="485" t="s">
        <v>619</v>
      </c>
      <c r="F258" s="576" t="s">
        <v>334</v>
      </c>
      <c r="G258" s="501">
        <v>102</v>
      </c>
      <c r="H258" s="501">
        <v>102</v>
      </c>
      <c r="I258" s="473">
        <v>23.6</v>
      </c>
    </row>
    <row r="259" spans="1:9" ht="45" x14ac:dyDescent="0.2">
      <c r="A259" s="77">
        <v>251</v>
      </c>
      <c r="B259" s="499" t="s">
        <v>1151</v>
      </c>
      <c r="C259" s="499" t="s">
        <v>1152</v>
      </c>
      <c r="D259" s="500" t="s">
        <v>1153</v>
      </c>
      <c r="E259" s="485" t="s">
        <v>619</v>
      </c>
      <c r="F259" s="576" t="s">
        <v>334</v>
      </c>
      <c r="G259" s="501">
        <v>102</v>
      </c>
      <c r="H259" s="501">
        <v>102</v>
      </c>
      <c r="I259" s="473">
        <v>23.6</v>
      </c>
    </row>
    <row r="260" spans="1:9" ht="45" x14ac:dyDescent="0.2">
      <c r="A260" s="77">
        <v>252</v>
      </c>
      <c r="B260" s="499" t="s">
        <v>600</v>
      </c>
      <c r="C260" s="499" t="s">
        <v>1154</v>
      </c>
      <c r="D260" s="500" t="s">
        <v>1155</v>
      </c>
      <c r="E260" s="485" t="s">
        <v>619</v>
      </c>
      <c r="F260" s="576" t="s">
        <v>334</v>
      </c>
      <c r="G260" s="501">
        <v>102</v>
      </c>
      <c r="H260" s="501">
        <v>102</v>
      </c>
      <c r="I260" s="473">
        <v>23.6</v>
      </c>
    </row>
    <row r="261" spans="1:9" ht="45" x14ac:dyDescent="0.2">
      <c r="A261" s="77">
        <v>253</v>
      </c>
      <c r="B261" s="499" t="s">
        <v>608</v>
      </c>
      <c r="C261" s="499" t="s">
        <v>1156</v>
      </c>
      <c r="D261" s="500" t="s">
        <v>1157</v>
      </c>
      <c r="E261" s="485" t="s">
        <v>619</v>
      </c>
      <c r="F261" s="576" t="s">
        <v>334</v>
      </c>
      <c r="G261" s="501">
        <v>102</v>
      </c>
      <c r="H261" s="501">
        <v>102</v>
      </c>
      <c r="I261" s="473">
        <v>23.6</v>
      </c>
    </row>
    <row r="262" spans="1:9" ht="45" x14ac:dyDescent="0.2">
      <c r="A262" s="77">
        <v>254</v>
      </c>
      <c r="B262" s="499" t="s">
        <v>1158</v>
      </c>
      <c r="C262" s="499" t="s">
        <v>1159</v>
      </c>
      <c r="D262" s="500" t="s">
        <v>1160</v>
      </c>
      <c r="E262" s="485" t="s">
        <v>619</v>
      </c>
      <c r="F262" s="576" t="s">
        <v>334</v>
      </c>
      <c r="G262" s="501">
        <v>102</v>
      </c>
      <c r="H262" s="501">
        <v>102</v>
      </c>
      <c r="I262" s="473">
        <v>23.6</v>
      </c>
    </row>
    <row r="263" spans="1:9" ht="45" x14ac:dyDescent="0.2">
      <c r="A263" s="77">
        <v>255</v>
      </c>
      <c r="B263" s="499" t="s">
        <v>1161</v>
      </c>
      <c r="C263" s="499" t="s">
        <v>1162</v>
      </c>
      <c r="D263" s="500" t="s">
        <v>1163</v>
      </c>
      <c r="E263" s="485" t="s">
        <v>619</v>
      </c>
      <c r="F263" s="576" t="s">
        <v>334</v>
      </c>
      <c r="G263" s="501">
        <v>102</v>
      </c>
      <c r="H263" s="501">
        <v>102</v>
      </c>
      <c r="I263" s="473">
        <v>23.6</v>
      </c>
    </row>
    <row r="264" spans="1:9" ht="45" x14ac:dyDescent="0.2">
      <c r="A264" s="77">
        <v>256</v>
      </c>
      <c r="B264" s="499" t="s">
        <v>1164</v>
      </c>
      <c r="C264" s="499" t="s">
        <v>1165</v>
      </c>
      <c r="D264" s="500" t="s">
        <v>1166</v>
      </c>
      <c r="E264" s="485" t="s">
        <v>619</v>
      </c>
      <c r="F264" s="576" t="s">
        <v>334</v>
      </c>
      <c r="G264" s="501">
        <v>102</v>
      </c>
      <c r="H264" s="501">
        <v>102</v>
      </c>
      <c r="I264" s="473">
        <v>23.6</v>
      </c>
    </row>
    <row r="265" spans="1:9" ht="45" x14ac:dyDescent="0.2">
      <c r="A265" s="77">
        <v>257</v>
      </c>
      <c r="B265" s="499" t="s">
        <v>1167</v>
      </c>
      <c r="C265" s="499" t="s">
        <v>1168</v>
      </c>
      <c r="D265" s="500" t="s">
        <v>1169</v>
      </c>
      <c r="E265" s="485" t="s">
        <v>619</v>
      </c>
      <c r="F265" s="576" t="s">
        <v>334</v>
      </c>
      <c r="G265" s="501">
        <v>102</v>
      </c>
      <c r="H265" s="501">
        <v>102</v>
      </c>
      <c r="I265" s="473">
        <v>23.6</v>
      </c>
    </row>
    <row r="266" spans="1:9" ht="45" x14ac:dyDescent="0.2">
      <c r="A266" s="77">
        <v>258</v>
      </c>
      <c r="B266" s="499" t="s">
        <v>1170</v>
      </c>
      <c r="C266" s="499" t="s">
        <v>1171</v>
      </c>
      <c r="D266" s="500" t="s">
        <v>1172</v>
      </c>
      <c r="E266" s="485" t="s">
        <v>619</v>
      </c>
      <c r="F266" s="576" t="s">
        <v>334</v>
      </c>
      <c r="G266" s="501">
        <v>102</v>
      </c>
      <c r="H266" s="501">
        <v>102</v>
      </c>
      <c r="I266" s="473">
        <v>23.6</v>
      </c>
    </row>
    <row r="267" spans="1:9" ht="45" x14ac:dyDescent="0.2">
      <c r="A267" s="77">
        <v>259</v>
      </c>
      <c r="B267" s="499" t="s">
        <v>1173</v>
      </c>
      <c r="C267" s="499" t="s">
        <v>1174</v>
      </c>
      <c r="D267" s="500" t="s">
        <v>1175</v>
      </c>
      <c r="E267" s="485" t="s">
        <v>619</v>
      </c>
      <c r="F267" s="576" t="s">
        <v>334</v>
      </c>
      <c r="G267" s="501">
        <v>102</v>
      </c>
      <c r="H267" s="501">
        <v>102</v>
      </c>
      <c r="I267" s="473">
        <v>23.6</v>
      </c>
    </row>
    <row r="268" spans="1:9" ht="45" x14ac:dyDescent="0.2">
      <c r="A268" s="77">
        <v>260</v>
      </c>
      <c r="B268" s="499" t="s">
        <v>1176</v>
      </c>
      <c r="C268" s="499" t="s">
        <v>1177</v>
      </c>
      <c r="D268" s="500" t="s">
        <v>1178</v>
      </c>
      <c r="E268" s="485" t="s">
        <v>619</v>
      </c>
      <c r="F268" s="576" t="s">
        <v>334</v>
      </c>
      <c r="G268" s="501">
        <v>102</v>
      </c>
      <c r="H268" s="501">
        <v>102</v>
      </c>
      <c r="I268" s="473">
        <v>23.6</v>
      </c>
    </row>
    <row r="269" spans="1:9" ht="45" x14ac:dyDescent="0.2">
      <c r="A269" s="77">
        <v>261</v>
      </c>
      <c r="B269" s="499" t="s">
        <v>526</v>
      </c>
      <c r="C269" s="499" t="s">
        <v>1179</v>
      </c>
      <c r="D269" s="500" t="s">
        <v>1180</v>
      </c>
      <c r="E269" s="485" t="s">
        <v>619</v>
      </c>
      <c r="F269" s="576" t="s">
        <v>334</v>
      </c>
      <c r="G269" s="501">
        <v>102</v>
      </c>
      <c r="H269" s="501">
        <v>102</v>
      </c>
      <c r="I269" s="473">
        <v>23.6</v>
      </c>
    </row>
    <row r="270" spans="1:9" ht="45" x14ac:dyDescent="0.2">
      <c r="A270" s="77">
        <v>262</v>
      </c>
      <c r="B270" s="499" t="s">
        <v>1181</v>
      </c>
      <c r="C270" s="499" t="s">
        <v>1159</v>
      </c>
      <c r="D270" s="500" t="s">
        <v>1182</v>
      </c>
      <c r="E270" s="485" t="s">
        <v>619</v>
      </c>
      <c r="F270" s="576" t="s">
        <v>334</v>
      </c>
      <c r="G270" s="501">
        <v>102</v>
      </c>
      <c r="H270" s="501">
        <v>102</v>
      </c>
      <c r="I270" s="473">
        <v>23.6</v>
      </c>
    </row>
    <row r="271" spans="1:9" ht="45" x14ac:dyDescent="0.2">
      <c r="A271" s="77">
        <v>263</v>
      </c>
      <c r="B271" s="499" t="s">
        <v>1100</v>
      </c>
      <c r="C271" s="499" t="s">
        <v>1183</v>
      </c>
      <c r="D271" s="500" t="s">
        <v>1184</v>
      </c>
      <c r="E271" s="485" t="s">
        <v>619</v>
      </c>
      <c r="F271" s="576" t="s">
        <v>334</v>
      </c>
      <c r="G271" s="501">
        <v>102</v>
      </c>
      <c r="H271" s="501">
        <v>102</v>
      </c>
      <c r="I271" s="473">
        <v>23.6</v>
      </c>
    </row>
    <row r="272" spans="1:9" ht="45" x14ac:dyDescent="0.2">
      <c r="A272" s="77">
        <v>264</v>
      </c>
      <c r="B272" s="499" t="s">
        <v>1185</v>
      </c>
      <c r="C272" s="499" t="s">
        <v>1186</v>
      </c>
      <c r="D272" s="500" t="s">
        <v>1187</v>
      </c>
      <c r="E272" s="485" t="s">
        <v>619</v>
      </c>
      <c r="F272" s="576" t="s">
        <v>334</v>
      </c>
      <c r="G272" s="501">
        <v>102</v>
      </c>
      <c r="H272" s="501">
        <v>102</v>
      </c>
      <c r="I272" s="473">
        <v>23.6</v>
      </c>
    </row>
    <row r="273" spans="1:9" ht="45" x14ac:dyDescent="0.2">
      <c r="A273" s="77">
        <v>265</v>
      </c>
      <c r="B273" s="499" t="s">
        <v>1188</v>
      </c>
      <c r="C273" s="499" t="s">
        <v>1189</v>
      </c>
      <c r="D273" s="500" t="s">
        <v>1190</v>
      </c>
      <c r="E273" s="485" t="s">
        <v>619</v>
      </c>
      <c r="F273" s="576" t="s">
        <v>334</v>
      </c>
      <c r="G273" s="501">
        <v>102</v>
      </c>
      <c r="H273" s="501">
        <v>102</v>
      </c>
      <c r="I273" s="473">
        <v>23.6</v>
      </c>
    </row>
    <row r="274" spans="1:9" ht="45" x14ac:dyDescent="0.2">
      <c r="A274" s="77">
        <v>266</v>
      </c>
      <c r="B274" s="499" t="s">
        <v>1191</v>
      </c>
      <c r="C274" s="499" t="s">
        <v>1192</v>
      </c>
      <c r="D274" s="500" t="s">
        <v>1193</v>
      </c>
      <c r="E274" s="485" t="s">
        <v>619</v>
      </c>
      <c r="F274" s="576" t="s">
        <v>334</v>
      </c>
      <c r="G274" s="501">
        <v>102</v>
      </c>
      <c r="H274" s="501">
        <v>102</v>
      </c>
      <c r="I274" s="473">
        <v>23.6</v>
      </c>
    </row>
    <row r="275" spans="1:9" ht="45" x14ac:dyDescent="0.2">
      <c r="A275" s="77">
        <v>267</v>
      </c>
      <c r="B275" s="499" t="s">
        <v>1194</v>
      </c>
      <c r="C275" s="499" t="s">
        <v>1195</v>
      </c>
      <c r="D275" s="500" t="s">
        <v>1196</v>
      </c>
      <c r="E275" s="485" t="s">
        <v>619</v>
      </c>
      <c r="F275" s="576" t="s">
        <v>334</v>
      </c>
      <c r="G275" s="501">
        <v>102</v>
      </c>
      <c r="H275" s="501">
        <v>102</v>
      </c>
      <c r="I275" s="473">
        <v>23.6</v>
      </c>
    </row>
    <row r="276" spans="1:9" ht="45" x14ac:dyDescent="0.2">
      <c r="A276" s="77">
        <v>268</v>
      </c>
      <c r="B276" s="499" t="s">
        <v>929</v>
      </c>
      <c r="C276" s="499" t="s">
        <v>1197</v>
      </c>
      <c r="D276" s="500" t="s">
        <v>1198</v>
      </c>
      <c r="E276" s="485" t="s">
        <v>619</v>
      </c>
      <c r="F276" s="576" t="s">
        <v>334</v>
      </c>
      <c r="G276" s="501">
        <v>102</v>
      </c>
      <c r="H276" s="501">
        <v>102</v>
      </c>
      <c r="I276" s="473">
        <v>23.6</v>
      </c>
    </row>
    <row r="277" spans="1:9" ht="45" x14ac:dyDescent="0.2">
      <c r="A277" s="77">
        <v>269</v>
      </c>
      <c r="B277" s="499" t="s">
        <v>1199</v>
      </c>
      <c r="C277" s="499" t="s">
        <v>1200</v>
      </c>
      <c r="D277" s="500" t="s">
        <v>1201</v>
      </c>
      <c r="E277" s="485" t="s">
        <v>619</v>
      </c>
      <c r="F277" s="576" t="s">
        <v>334</v>
      </c>
      <c r="G277" s="501">
        <v>102</v>
      </c>
      <c r="H277" s="501">
        <v>102</v>
      </c>
      <c r="I277" s="473">
        <v>23.6</v>
      </c>
    </row>
    <row r="278" spans="1:9" ht="45" x14ac:dyDescent="0.2">
      <c r="A278" s="77">
        <v>270</v>
      </c>
      <c r="B278" s="499" t="s">
        <v>1202</v>
      </c>
      <c r="C278" s="499" t="s">
        <v>1203</v>
      </c>
      <c r="D278" s="500" t="s">
        <v>1204</v>
      </c>
      <c r="E278" s="485" t="s">
        <v>619</v>
      </c>
      <c r="F278" s="576" t="s">
        <v>334</v>
      </c>
      <c r="G278" s="501">
        <v>102</v>
      </c>
      <c r="H278" s="501">
        <v>102</v>
      </c>
      <c r="I278" s="473">
        <v>23.6</v>
      </c>
    </row>
    <row r="279" spans="1:9" ht="45" x14ac:dyDescent="0.2">
      <c r="A279" s="77">
        <v>271</v>
      </c>
      <c r="B279" s="499" t="s">
        <v>1105</v>
      </c>
      <c r="C279" s="499" t="s">
        <v>1137</v>
      </c>
      <c r="D279" s="500" t="s">
        <v>1205</v>
      </c>
      <c r="E279" s="485" t="s">
        <v>619</v>
      </c>
      <c r="F279" s="576" t="s">
        <v>334</v>
      </c>
      <c r="G279" s="501">
        <v>102</v>
      </c>
      <c r="H279" s="501">
        <v>102</v>
      </c>
      <c r="I279" s="473">
        <v>23.6</v>
      </c>
    </row>
    <row r="280" spans="1:9" ht="45" x14ac:dyDescent="0.2">
      <c r="A280" s="77">
        <v>272</v>
      </c>
      <c r="B280" s="499" t="s">
        <v>1206</v>
      </c>
      <c r="C280" s="499" t="s">
        <v>1207</v>
      </c>
      <c r="D280" s="500" t="s">
        <v>1208</v>
      </c>
      <c r="E280" s="485" t="s">
        <v>619</v>
      </c>
      <c r="F280" s="576" t="s">
        <v>334</v>
      </c>
      <c r="G280" s="501">
        <v>102</v>
      </c>
      <c r="H280" s="501">
        <v>102</v>
      </c>
      <c r="I280" s="473">
        <v>23.6</v>
      </c>
    </row>
    <row r="281" spans="1:9" ht="45" x14ac:dyDescent="0.2">
      <c r="A281" s="77">
        <v>273</v>
      </c>
      <c r="B281" s="499" t="s">
        <v>1209</v>
      </c>
      <c r="C281" s="499" t="s">
        <v>1210</v>
      </c>
      <c r="D281" s="500" t="s">
        <v>1211</v>
      </c>
      <c r="E281" s="485" t="s">
        <v>619</v>
      </c>
      <c r="F281" s="576" t="s">
        <v>334</v>
      </c>
      <c r="G281" s="501">
        <v>102</v>
      </c>
      <c r="H281" s="501">
        <v>102</v>
      </c>
      <c r="I281" s="473">
        <v>23.6</v>
      </c>
    </row>
    <row r="282" spans="1:9" ht="45" x14ac:dyDescent="0.2">
      <c r="A282" s="77">
        <v>274</v>
      </c>
      <c r="B282" s="499" t="s">
        <v>537</v>
      </c>
      <c r="C282" s="499" t="s">
        <v>1212</v>
      </c>
      <c r="D282" s="500" t="s">
        <v>1213</v>
      </c>
      <c r="E282" s="485" t="s">
        <v>619</v>
      </c>
      <c r="F282" s="576" t="s">
        <v>334</v>
      </c>
      <c r="G282" s="501">
        <v>102</v>
      </c>
      <c r="H282" s="501">
        <v>102</v>
      </c>
      <c r="I282" s="473">
        <v>23.6</v>
      </c>
    </row>
    <row r="283" spans="1:9" ht="45" x14ac:dyDescent="0.2">
      <c r="A283" s="77">
        <v>275</v>
      </c>
      <c r="B283" s="499" t="s">
        <v>1214</v>
      </c>
      <c r="C283" s="499" t="s">
        <v>1215</v>
      </c>
      <c r="D283" s="500" t="s">
        <v>1216</v>
      </c>
      <c r="E283" s="485" t="s">
        <v>619</v>
      </c>
      <c r="F283" s="576" t="s">
        <v>334</v>
      </c>
      <c r="G283" s="501">
        <v>102</v>
      </c>
      <c r="H283" s="501">
        <v>102</v>
      </c>
      <c r="I283" s="473">
        <v>23.6</v>
      </c>
    </row>
    <row r="284" spans="1:9" ht="45" x14ac:dyDescent="0.2">
      <c r="A284" s="77">
        <v>276</v>
      </c>
      <c r="B284" s="499" t="s">
        <v>1217</v>
      </c>
      <c r="C284" s="499" t="s">
        <v>1218</v>
      </c>
      <c r="D284" s="500" t="s">
        <v>1219</v>
      </c>
      <c r="E284" s="485" t="s">
        <v>619</v>
      </c>
      <c r="F284" s="576" t="s">
        <v>334</v>
      </c>
      <c r="G284" s="501">
        <v>102</v>
      </c>
      <c r="H284" s="501">
        <v>102</v>
      </c>
      <c r="I284" s="473">
        <v>23.6</v>
      </c>
    </row>
    <row r="285" spans="1:9" ht="45" x14ac:dyDescent="0.2">
      <c r="A285" s="77">
        <v>277</v>
      </c>
      <c r="B285" s="499" t="s">
        <v>1202</v>
      </c>
      <c r="C285" s="499" t="s">
        <v>1220</v>
      </c>
      <c r="D285" s="500" t="s">
        <v>1221</v>
      </c>
      <c r="E285" s="485" t="s">
        <v>619</v>
      </c>
      <c r="F285" s="576" t="s">
        <v>334</v>
      </c>
      <c r="G285" s="501">
        <v>102</v>
      </c>
      <c r="H285" s="501">
        <v>102</v>
      </c>
      <c r="I285" s="473">
        <v>23.6</v>
      </c>
    </row>
    <row r="286" spans="1:9" ht="45" x14ac:dyDescent="0.2">
      <c r="A286" s="77">
        <v>278</v>
      </c>
      <c r="B286" s="499" t="s">
        <v>1222</v>
      </c>
      <c r="C286" s="499" t="s">
        <v>1223</v>
      </c>
      <c r="D286" s="500" t="s">
        <v>1224</v>
      </c>
      <c r="E286" s="485" t="s">
        <v>619</v>
      </c>
      <c r="F286" s="576" t="s">
        <v>334</v>
      </c>
      <c r="G286" s="501">
        <v>102</v>
      </c>
      <c r="H286" s="501">
        <v>102</v>
      </c>
      <c r="I286" s="473">
        <v>23.6</v>
      </c>
    </row>
    <row r="287" spans="1:9" ht="45" x14ac:dyDescent="0.2">
      <c r="A287" s="77">
        <v>279</v>
      </c>
      <c r="B287" s="499" t="s">
        <v>629</v>
      </c>
      <c r="C287" s="499" t="s">
        <v>1225</v>
      </c>
      <c r="D287" s="500" t="s">
        <v>1226</v>
      </c>
      <c r="E287" s="485" t="s">
        <v>619</v>
      </c>
      <c r="F287" s="576" t="s">
        <v>334</v>
      </c>
      <c r="G287" s="501">
        <v>102</v>
      </c>
      <c r="H287" s="501">
        <v>102</v>
      </c>
      <c r="I287" s="473">
        <v>23.6</v>
      </c>
    </row>
    <row r="288" spans="1:9" ht="45" x14ac:dyDescent="0.2">
      <c r="A288" s="77">
        <v>280</v>
      </c>
      <c r="B288" s="499" t="s">
        <v>1227</v>
      </c>
      <c r="C288" s="499" t="s">
        <v>1228</v>
      </c>
      <c r="D288" s="500" t="s">
        <v>1229</v>
      </c>
      <c r="E288" s="485" t="s">
        <v>619</v>
      </c>
      <c r="F288" s="576" t="s">
        <v>334</v>
      </c>
      <c r="G288" s="501">
        <v>102</v>
      </c>
      <c r="H288" s="501">
        <v>102</v>
      </c>
      <c r="I288" s="473">
        <v>23.6</v>
      </c>
    </row>
    <row r="289" spans="1:9" ht="45" x14ac:dyDescent="0.2">
      <c r="A289" s="77">
        <v>281</v>
      </c>
      <c r="B289" s="499" t="s">
        <v>652</v>
      </c>
      <c r="C289" s="499" t="s">
        <v>1203</v>
      </c>
      <c r="D289" s="500" t="s">
        <v>1230</v>
      </c>
      <c r="E289" s="485" t="s">
        <v>619</v>
      </c>
      <c r="F289" s="576" t="s">
        <v>334</v>
      </c>
      <c r="G289" s="501">
        <v>102</v>
      </c>
      <c r="H289" s="501">
        <v>102</v>
      </c>
      <c r="I289" s="473">
        <v>23.6</v>
      </c>
    </row>
    <row r="290" spans="1:9" ht="45" x14ac:dyDescent="0.2">
      <c r="A290" s="77">
        <v>282</v>
      </c>
      <c r="B290" s="499" t="s">
        <v>1170</v>
      </c>
      <c r="C290" s="499" t="s">
        <v>1231</v>
      </c>
      <c r="D290" s="500" t="s">
        <v>1232</v>
      </c>
      <c r="E290" s="485" t="s">
        <v>619</v>
      </c>
      <c r="F290" s="576" t="s">
        <v>334</v>
      </c>
      <c r="G290" s="501">
        <v>102</v>
      </c>
      <c r="H290" s="501">
        <v>102</v>
      </c>
      <c r="I290" s="473">
        <v>23.6</v>
      </c>
    </row>
    <row r="291" spans="1:9" ht="45" x14ac:dyDescent="0.2">
      <c r="A291" s="77">
        <v>283</v>
      </c>
      <c r="B291" s="499" t="s">
        <v>1233</v>
      </c>
      <c r="C291" s="499" t="s">
        <v>1228</v>
      </c>
      <c r="D291" s="500" t="s">
        <v>1234</v>
      </c>
      <c r="E291" s="485" t="s">
        <v>619</v>
      </c>
      <c r="F291" s="576" t="s">
        <v>334</v>
      </c>
      <c r="G291" s="501">
        <v>102</v>
      </c>
      <c r="H291" s="501">
        <v>102</v>
      </c>
      <c r="I291" s="473">
        <v>23.6</v>
      </c>
    </row>
    <row r="292" spans="1:9" ht="45" x14ac:dyDescent="0.2">
      <c r="A292" s="77">
        <v>284</v>
      </c>
      <c r="B292" s="499" t="s">
        <v>1235</v>
      </c>
      <c r="C292" s="499" t="s">
        <v>1236</v>
      </c>
      <c r="D292" s="500" t="s">
        <v>1237</v>
      </c>
      <c r="E292" s="485" t="s">
        <v>619</v>
      </c>
      <c r="F292" s="576" t="s">
        <v>334</v>
      </c>
      <c r="G292" s="501">
        <v>102</v>
      </c>
      <c r="H292" s="501">
        <v>102</v>
      </c>
      <c r="I292" s="473">
        <v>23.6</v>
      </c>
    </row>
    <row r="293" spans="1:9" ht="45" x14ac:dyDescent="0.2">
      <c r="A293" s="77">
        <v>285</v>
      </c>
      <c r="B293" s="499" t="s">
        <v>1238</v>
      </c>
      <c r="C293" s="499" t="s">
        <v>1239</v>
      </c>
      <c r="D293" s="500" t="s">
        <v>1240</v>
      </c>
      <c r="E293" s="485" t="s">
        <v>619</v>
      </c>
      <c r="F293" s="576" t="s">
        <v>334</v>
      </c>
      <c r="G293" s="501">
        <v>102</v>
      </c>
      <c r="H293" s="501">
        <v>102</v>
      </c>
      <c r="I293" s="473">
        <v>23.6</v>
      </c>
    </row>
    <row r="294" spans="1:9" ht="45" x14ac:dyDescent="0.2">
      <c r="A294" s="77">
        <v>286</v>
      </c>
      <c r="B294" s="499" t="s">
        <v>1241</v>
      </c>
      <c r="C294" s="499" t="s">
        <v>1242</v>
      </c>
      <c r="D294" s="500" t="s">
        <v>1243</v>
      </c>
      <c r="E294" s="485" t="s">
        <v>619</v>
      </c>
      <c r="F294" s="576" t="s">
        <v>334</v>
      </c>
      <c r="G294" s="501">
        <v>102</v>
      </c>
      <c r="H294" s="501">
        <v>102</v>
      </c>
      <c r="I294" s="473">
        <v>23.6</v>
      </c>
    </row>
    <row r="295" spans="1:9" ht="45" x14ac:dyDescent="0.2">
      <c r="A295" s="77">
        <v>287</v>
      </c>
      <c r="B295" s="499" t="s">
        <v>541</v>
      </c>
      <c r="C295" s="499" t="s">
        <v>1244</v>
      </c>
      <c r="D295" s="500" t="s">
        <v>1245</v>
      </c>
      <c r="E295" s="485" t="s">
        <v>619</v>
      </c>
      <c r="F295" s="576" t="s">
        <v>334</v>
      </c>
      <c r="G295" s="501">
        <v>102</v>
      </c>
      <c r="H295" s="501">
        <v>102</v>
      </c>
      <c r="I295" s="473">
        <v>23.6</v>
      </c>
    </row>
    <row r="296" spans="1:9" ht="45" x14ac:dyDescent="0.2">
      <c r="A296" s="77">
        <v>288</v>
      </c>
      <c r="B296" s="499" t="s">
        <v>1246</v>
      </c>
      <c r="C296" s="499" t="s">
        <v>958</v>
      </c>
      <c r="D296" s="500" t="s">
        <v>1247</v>
      </c>
      <c r="E296" s="485" t="s">
        <v>619</v>
      </c>
      <c r="F296" s="576" t="s">
        <v>334</v>
      </c>
      <c r="G296" s="501">
        <v>102</v>
      </c>
      <c r="H296" s="501">
        <v>102</v>
      </c>
      <c r="I296" s="473">
        <v>23.6</v>
      </c>
    </row>
    <row r="297" spans="1:9" ht="45" x14ac:dyDescent="0.2">
      <c r="A297" s="77">
        <v>289</v>
      </c>
      <c r="B297" s="499" t="s">
        <v>1248</v>
      </c>
      <c r="C297" s="499" t="s">
        <v>1146</v>
      </c>
      <c r="D297" s="500" t="s">
        <v>1249</v>
      </c>
      <c r="E297" s="485" t="s">
        <v>619</v>
      </c>
      <c r="F297" s="576" t="s">
        <v>334</v>
      </c>
      <c r="G297" s="501">
        <v>102</v>
      </c>
      <c r="H297" s="501">
        <v>102</v>
      </c>
      <c r="I297" s="473">
        <v>23.6</v>
      </c>
    </row>
    <row r="298" spans="1:9" ht="45" x14ac:dyDescent="0.2">
      <c r="A298" s="77">
        <v>290</v>
      </c>
      <c r="B298" s="499" t="s">
        <v>1250</v>
      </c>
      <c r="C298" s="499" t="s">
        <v>1251</v>
      </c>
      <c r="D298" s="500" t="s">
        <v>1252</v>
      </c>
      <c r="E298" s="485" t="s">
        <v>619</v>
      </c>
      <c r="F298" s="576" t="s">
        <v>334</v>
      </c>
      <c r="G298" s="501">
        <v>102</v>
      </c>
      <c r="H298" s="501">
        <v>102</v>
      </c>
      <c r="I298" s="473">
        <v>23.6</v>
      </c>
    </row>
    <row r="299" spans="1:9" ht="45" x14ac:dyDescent="0.2">
      <c r="A299" s="77">
        <v>291</v>
      </c>
      <c r="B299" s="499" t="s">
        <v>1253</v>
      </c>
      <c r="C299" s="499" t="s">
        <v>1254</v>
      </c>
      <c r="D299" s="500" t="s">
        <v>1255</v>
      </c>
      <c r="E299" s="485" t="s">
        <v>619</v>
      </c>
      <c r="F299" s="576" t="s">
        <v>334</v>
      </c>
      <c r="G299" s="501">
        <v>102</v>
      </c>
      <c r="H299" s="501">
        <v>102</v>
      </c>
      <c r="I299" s="473">
        <v>23.6</v>
      </c>
    </row>
    <row r="300" spans="1:9" ht="45" x14ac:dyDescent="0.2">
      <c r="A300" s="77">
        <v>292</v>
      </c>
      <c r="B300" s="499" t="s">
        <v>526</v>
      </c>
      <c r="C300" s="499" t="s">
        <v>1256</v>
      </c>
      <c r="D300" s="500" t="s">
        <v>1257</v>
      </c>
      <c r="E300" s="485" t="s">
        <v>619</v>
      </c>
      <c r="F300" s="576" t="s">
        <v>334</v>
      </c>
      <c r="G300" s="501">
        <v>102</v>
      </c>
      <c r="H300" s="501">
        <v>102</v>
      </c>
      <c r="I300" s="473">
        <v>23.6</v>
      </c>
    </row>
    <row r="301" spans="1:9" ht="45" x14ac:dyDescent="0.2">
      <c r="A301" s="77">
        <v>293</v>
      </c>
      <c r="B301" s="499" t="s">
        <v>1258</v>
      </c>
      <c r="C301" s="499" t="s">
        <v>1137</v>
      </c>
      <c r="D301" s="500" t="s">
        <v>1259</v>
      </c>
      <c r="E301" s="485" t="s">
        <v>619</v>
      </c>
      <c r="F301" s="576" t="s">
        <v>334</v>
      </c>
      <c r="G301" s="501">
        <v>102</v>
      </c>
      <c r="H301" s="501">
        <v>102</v>
      </c>
      <c r="I301" s="473">
        <v>23.6</v>
      </c>
    </row>
    <row r="302" spans="1:9" ht="45" x14ac:dyDescent="0.2">
      <c r="A302" s="77">
        <v>294</v>
      </c>
      <c r="B302" s="499" t="s">
        <v>1185</v>
      </c>
      <c r="C302" s="499" t="s">
        <v>1260</v>
      </c>
      <c r="D302" s="500" t="s">
        <v>1261</v>
      </c>
      <c r="E302" s="485" t="s">
        <v>619</v>
      </c>
      <c r="F302" s="576" t="s">
        <v>334</v>
      </c>
      <c r="G302" s="501">
        <v>102</v>
      </c>
      <c r="H302" s="501">
        <v>102</v>
      </c>
      <c r="I302" s="473">
        <v>23.6</v>
      </c>
    </row>
    <row r="303" spans="1:9" ht="45" x14ac:dyDescent="0.2">
      <c r="A303" s="77">
        <v>295</v>
      </c>
      <c r="B303" s="499" t="s">
        <v>1158</v>
      </c>
      <c r="C303" s="499" t="s">
        <v>1262</v>
      </c>
      <c r="D303" s="500" t="s">
        <v>1263</v>
      </c>
      <c r="E303" s="485" t="s">
        <v>619</v>
      </c>
      <c r="F303" s="576" t="s">
        <v>334</v>
      </c>
      <c r="G303" s="501">
        <v>102</v>
      </c>
      <c r="H303" s="501">
        <v>102</v>
      </c>
      <c r="I303" s="473">
        <v>23.6</v>
      </c>
    </row>
    <row r="304" spans="1:9" ht="45" x14ac:dyDescent="0.2">
      <c r="A304" s="77">
        <v>296</v>
      </c>
      <c r="B304" s="499" t="s">
        <v>1264</v>
      </c>
      <c r="C304" s="499" t="s">
        <v>1265</v>
      </c>
      <c r="D304" s="500" t="s">
        <v>1266</v>
      </c>
      <c r="E304" s="485" t="s">
        <v>619</v>
      </c>
      <c r="F304" s="576" t="s">
        <v>334</v>
      </c>
      <c r="G304" s="501">
        <v>102</v>
      </c>
      <c r="H304" s="501">
        <v>102</v>
      </c>
      <c r="I304" s="473">
        <v>23.6</v>
      </c>
    </row>
    <row r="305" spans="1:9" ht="45" x14ac:dyDescent="0.2">
      <c r="A305" s="77">
        <v>297</v>
      </c>
      <c r="B305" s="499" t="s">
        <v>1267</v>
      </c>
      <c r="C305" s="499" t="s">
        <v>1268</v>
      </c>
      <c r="D305" s="500" t="s">
        <v>1269</v>
      </c>
      <c r="E305" s="485" t="s">
        <v>619</v>
      </c>
      <c r="F305" s="576" t="s">
        <v>334</v>
      </c>
      <c r="G305" s="501">
        <v>102</v>
      </c>
      <c r="H305" s="501">
        <v>102</v>
      </c>
      <c r="I305" s="473">
        <v>23.6</v>
      </c>
    </row>
    <row r="306" spans="1:9" ht="45" x14ac:dyDescent="0.2">
      <c r="A306" s="77">
        <v>298</v>
      </c>
      <c r="B306" s="499" t="s">
        <v>1250</v>
      </c>
      <c r="C306" s="499" t="s">
        <v>1270</v>
      </c>
      <c r="D306" s="500" t="s">
        <v>1271</v>
      </c>
      <c r="E306" s="485" t="s">
        <v>619</v>
      </c>
      <c r="F306" s="576" t="s">
        <v>334</v>
      </c>
      <c r="G306" s="501">
        <v>102</v>
      </c>
      <c r="H306" s="501">
        <v>102</v>
      </c>
      <c r="I306" s="473">
        <v>23.6</v>
      </c>
    </row>
    <row r="307" spans="1:9" ht="45" x14ac:dyDescent="0.2">
      <c r="A307" s="77">
        <v>299</v>
      </c>
      <c r="B307" s="499" t="s">
        <v>541</v>
      </c>
      <c r="C307" s="499" t="s">
        <v>1272</v>
      </c>
      <c r="D307" s="500" t="s">
        <v>1273</v>
      </c>
      <c r="E307" s="485" t="s">
        <v>619</v>
      </c>
      <c r="F307" s="576" t="s">
        <v>334</v>
      </c>
      <c r="G307" s="501">
        <v>102</v>
      </c>
      <c r="H307" s="501">
        <v>102</v>
      </c>
      <c r="I307" s="473">
        <v>23.6</v>
      </c>
    </row>
    <row r="308" spans="1:9" ht="45" x14ac:dyDescent="0.2">
      <c r="A308" s="77">
        <v>300</v>
      </c>
      <c r="B308" s="499" t="s">
        <v>1274</v>
      </c>
      <c r="C308" s="499" t="s">
        <v>1275</v>
      </c>
      <c r="D308" s="500" t="s">
        <v>1276</v>
      </c>
      <c r="E308" s="485" t="s">
        <v>619</v>
      </c>
      <c r="F308" s="576" t="s">
        <v>334</v>
      </c>
      <c r="G308" s="501">
        <v>102</v>
      </c>
      <c r="H308" s="501">
        <v>102</v>
      </c>
      <c r="I308" s="473">
        <v>23.6</v>
      </c>
    </row>
    <row r="309" spans="1:9" ht="45" x14ac:dyDescent="0.2">
      <c r="A309" s="77">
        <v>301</v>
      </c>
      <c r="B309" s="499" t="s">
        <v>915</v>
      </c>
      <c r="C309" s="499" t="s">
        <v>1277</v>
      </c>
      <c r="D309" s="500" t="s">
        <v>1278</v>
      </c>
      <c r="E309" s="485" t="s">
        <v>619</v>
      </c>
      <c r="F309" s="576" t="s">
        <v>334</v>
      </c>
      <c r="G309" s="501">
        <v>102</v>
      </c>
      <c r="H309" s="501">
        <v>102</v>
      </c>
      <c r="I309" s="473">
        <v>23.6</v>
      </c>
    </row>
    <row r="310" spans="1:9" ht="45" x14ac:dyDescent="0.2">
      <c r="A310" s="77">
        <v>302</v>
      </c>
      <c r="B310" s="499" t="s">
        <v>1279</v>
      </c>
      <c r="C310" s="499" t="s">
        <v>1280</v>
      </c>
      <c r="D310" s="500" t="s">
        <v>1281</v>
      </c>
      <c r="E310" s="485" t="s">
        <v>619</v>
      </c>
      <c r="F310" s="576" t="s">
        <v>334</v>
      </c>
      <c r="G310" s="501">
        <v>102</v>
      </c>
      <c r="H310" s="501">
        <v>102</v>
      </c>
      <c r="I310" s="473">
        <v>23.6</v>
      </c>
    </row>
    <row r="311" spans="1:9" ht="45" x14ac:dyDescent="0.2">
      <c r="A311" s="77">
        <v>303</v>
      </c>
      <c r="B311" s="499" t="s">
        <v>940</v>
      </c>
      <c r="C311" s="499" t="s">
        <v>1282</v>
      </c>
      <c r="D311" s="500" t="s">
        <v>1283</v>
      </c>
      <c r="E311" s="485" t="s">
        <v>619</v>
      </c>
      <c r="F311" s="576" t="s">
        <v>334</v>
      </c>
      <c r="G311" s="501">
        <v>102</v>
      </c>
      <c r="H311" s="501">
        <v>102</v>
      </c>
      <c r="I311" s="473">
        <v>23.6</v>
      </c>
    </row>
    <row r="312" spans="1:9" ht="45" x14ac:dyDescent="0.2">
      <c r="A312" s="77">
        <v>304</v>
      </c>
      <c r="B312" s="499" t="s">
        <v>1284</v>
      </c>
      <c r="C312" s="499" t="s">
        <v>1285</v>
      </c>
      <c r="D312" s="500" t="s">
        <v>1286</v>
      </c>
      <c r="E312" s="485" t="s">
        <v>619</v>
      </c>
      <c r="F312" s="576" t="s">
        <v>334</v>
      </c>
      <c r="G312" s="501">
        <v>102</v>
      </c>
      <c r="H312" s="501">
        <v>102</v>
      </c>
      <c r="I312" s="473">
        <v>23.6</v>
      </c>
    </row>
    <row r="313" spans="1:9" ht="45" x14ac:dyDescent="0.2">
      <c r="A313" s="77">
        <v>305</v>
      </c>
      <c r="B313" s="499" t="s">
        <v>940</v>
      </c>
      <c r="C313" s="499" t="s">
        <v>1287</v>
      </c>
      <c r="D313" s="500" t="s">
        <v>1288</v>
      </c>
      <c r="E313" s="485" t="s">
        <v>619</v>
      </c>
      <c r="F313" s="576" t="s">
        <v>334</v>
      </c>
      <c r="G313" s="501">
        <v>102</v>
      </c>
      <c r="H313" s="501">
        <v>102</v>
      </c>
      <c r="I313" s="473">
        <v>23.6</v>
      </c>
    </row>
    <row r="314" spans="1:9" ht="45" x14ac:dyDescent="0.2">
      <c r="A314" s="77">
        <v>306</v>
      </c>
      <c r="B314" s="499" t="s">
        <v>1289</v>
      </c>
      <c r="C314" s="499" t="s">
        <v>1290</v>
      </c>
      <c r="D314" s="500" t="s">
        <v>1291</v>
      </c>
      <c r="E314" s="485" t="s">
        <v>619</v>
      </c>
      <c r="F314" s="576" t="s">
        <v>334</v>
      </c>
      <c r="G314" s="501">
        <v>102</v>
      </c>
      <c r="H314" s="501">
        <v>102</v>
      </c>
      <c r="I314" s="473">
        <v>23.6</v>
      </c>
    </row>
    <row r="315" spans="1:9" ht="45" x14ac:dyDescent="0.2">
      <c r="A315" s="77">
        <v>307</v>
      </c>
      <c r="B315" s="499" t="s">
        <v>1292</v>
      </c>
      <c r="C315" s="499" t="s">
        <v>1270</v>
      </c>
      <c r="D315" s="500" t="s">
        <v>1293</v>
      </c>
      <c r="E315" s="485" t="s">
        <v>619</v>
      </c>
      <c r="F315" s="576" t="s">
        <v>334</v>
      </c>
      <c r="G315" s="501">
        <v>102</v>
      </c>
      <c r="H315" s="501">
        <v>102</v>
      </c>
      <c r="I315" s="473">
        <v>23.6</v>
      </c>
    </row>
    <row r="316" spans="1:9" ht="45" x14ac:dyDescent="0.2">
      <c r="A316" s="77">
        <v>308</v>
      </c>
      <c r="B316" s="499" t="s">
        <v>1248</v>
      </c>
      <c r="C316" s="499" t="s">
        <v>1294</v>
      </c>
      <c r="D316" s="500" t="s">
        <v>1295</v>
      </c>
      <c r="E316" s="485" t="s">
        <v>619</v>
      </c>
      <c r="F316" s="576" t="s">
        <v>334</v>
      </c>
      <c r="G316" s="501">
        <v>102</v>
      </c>
      <c r="H316" s="501">
        <v>102</v>
      </c>
      <c r="I316" s="473">
        <v>23.6</v>
      </c>
    </row>
    <row r="317" spans="1:9" ht="45" x14ac:dyDescent="0.2">
      <c r="A317" s="77">
        <v>309</v>
      </c>
      <c r="B317" s="499" t="s">
        <v>539</v>
      </c>
      <c r="C317" s="499" t="s">
        <v>1177</v>
      </c>
      <c r="D317" s="500" t="s">
        <v>1296</v>
      </c>
      <c r="E317" s="485" t="s">
        <v>619</v>
      </c>
      <c r="F317" s="576" t="s">
        <v>334</v>
      </c>
      <c r="G317" s="501">
        <v>102</v>
      </c>
      <c r="H317" s="501">
        <v>102</v>
      </c>
      <c r="I317" s="473">
        <v>23.6</v>
      </c>
    </row>
    <row r="318" spans="1:9" ht="45" x14ac:dyDescent="0.2">
      <c r="A318" s="77">
        <v>310</v>
      </c>
      <c r="B318" s="499" t="s">
        <v>1297</v>
      </c>
      <c r="C318" s="499" t="s">
        <v>1298</v>
      </c>
      <c r="D318" s="500" t="s">
        <v>1299</v>
      </c>
      <c r="E318" s="485" t="s">
        <v>619</v>
      </c>
      <c r="F318" s="576" t="s">
        <v>334</v>
      </c>
      <c r="G318" s="501">
        <v>102</v>
      </c>
      <c r="H318" s="501">
        <v>102</v>
      </c>
      <c r="I318" s="473">
        <v>23.6</v>
      </c>
    </row>
    <row r="319" spans="1:9" ht="45" x14ac:dyDescent="0.2">
      <c r="A319" s="77">
        <v>311</v>
      </c>
      <c r="B319" s="499" t="s">
        <v>1077</v>
      </c>
      <c r="C319" s="499" t="s">
        <v>1300</v>
      </c>
      <c r="D319" s="500" t="s">
        <v>1301</v>
      </c>
      <c r="E319" s="485" t="s">
        <v>619</v>
      </c>
      <c r="F319" s="576" t="s">
        <v>334</v>
      </c>
      <c r="G319" s="501">
        <v>100</v>
      </c>
      <c r="H319" s="501">
        <v>100</v>
      </c>
      <c r="I319" s="473">
        <v>20</v>
      </c>
    </row>
    <row r="320" spans="1:9" ht="45" x14ac:dyDescent="0.2">
      <c r="A320" s="77">
        <v>312</v>
      </c>
      <c r="B320" s="499" t="s">
        <v>1302</v>
      </c>
      <c r="C320" s="499" t="s">
        <v>1303</v>
      </c>
      <c r="D320" s="500" t="s">
        <v>1304</v>
      </c>
      <c r="E320" s="485" t="s">
        <v>619</v>
      </c>
      <c r="F320" s="576" t="s">
        <v>334</v>
      </c>
      <c r="G320" s="501">
        <v>100</v>
      </c>
      <c r="H320" s="501">
        <v>100</v>
      </c>
      <c r="I320" s="473">
        <v>20</v>
      </c>
    </row>
    <row r="321" spans="1:9" ht="45" x14ac:dyDescent="0.2">
      <c r="A321" s="77">
        <v>313</v>
      </c>
      <c r="B321" s="499" t="s">
        <v>616</v>
      </c>
      <c r="C321" s="499" t="s">
        <v>1305</v>
      </c>
      <c r="D321" s="500" t="s">
        <v>1306</v>
      </c>
      <c r="E321" s="485" t="s">
        <v>619</v>
      </c>
      <c r="F321" s="576" t="s">
        <v>334</v>
      </c>
      <c r="G321" s="501">
        <v>102</v>
      </c>
      <c r="H321" s="501">
        <v>102</v>
      </c>
      <c r="I321" s="473">
        <v>23.6</v>
      </c>
    </row>
    <row r="322" spans="1:9" ht="45" x14ac:dyDescent="0.2">
      <c r="A322" s="77">
        <v>314</v>
      </c>
      <c r="B322" s="499" t="s">
        <v>1307</v>
      </c>
      <c r="C322" s="499" t="s">
        <v>1265</v>
      </c>
      <c r="D322" s="500" t="s">
        <v>1308</v>
      </c>
      <c r="E322" s="485" t="s">
        <v>619</v>
      </c>
      <c r="F322" s="576" t="s">
        <v>334</v>
      </c>
      <c r="G322" s="501">
        <v>102</v>
      </c>
      <c r="H322" s="501">
        <v>102</v>
      </c>
      <c r="I322" s="473">
        <v>23.6</v>
      </c>
    </row>
    <row r="323" spans="1:9" ht="45" x14ac:dyDescent="0.2">
      <c r="A323" s="77">
        <v>315</v>
      </c>
      <c r="B323" s="499" t="s">
        <v>1009</v>
      </c>
      <c r="C323" s="499" t="s">
        <v>1309</v>
      </c>
      <c r="D323" s="500" t="s">
        <v>1310</v>
      </c>
      <c r="E323" s="485" t="s">
        <v>619</v>
      </c>
      <c r="F323" s="576" t="s">
        <v>334</v>
      </c>
      <c r="G323" s="501">
        <v>102</v>
      </c>
      <c r="H323" s="501">
        <v>102</v>
      </c>
      <c r="I323" s="473">
        <v>23.6</v>
      </c>
    </row>
    <row r="324" spans="1:9" ht="45" x14ac:dyDescent="0.2">
      <c r="A324" s="77">
        <v>316</v>
      </c>
      <c r="B324" s="499" t="s">
        <v>1311</v>
      </c>
      <c r="C324" s="499" t="s">
        <v>1312</v>
      </c>
      <c r="D324" s="500" t="s">
        <v>1313</v>
      </c>
      <c r="E324" s="485" t="s">
        <v>619</v>
      </c>
      <c r="F324" s="576" t="s">
        <v>334</v>
      </c>
      <c r="G324" s="501">
        <v>102</v>
      </c>
      <c r="H324" s="501">
        <v>102</v>
      </c>
      <c r="I324" s="473">
        <v>23.6</v>
      </c>
    </row>
    <row r="325" spans="1:9" ht="45" x14ac:dyDescent="0.2">
      <c r="A325" s="77">
        <v>317</v>
      </c>
      <c r="B325" s="499" t="s">
        <v>1314</v>
      </c>
      <c r="C325" s="499" t="s">
        <v>1154</v>
      </c>
      <c r="D325" s="500" t="s">
        <v>1315</v>
      </c>
      <c r="E325" s="485" t="s">
        <v>619</v>
      </c>
      <c r="F325" s="576" t="s">
        <v>334</v>
      </c>
      <c r="G325" s="501">
        <v>102</v>
      </c>
      <c r="H325" s="501">
        <v>102</v>
      </c>
      <c r="I325" s="473">
        <v>23.6</v>
      </c>
    </row>
    <row r="326" spans="1:9" ht="45" x14ac:dyDescent="0.2">
      <c r="A326" s="77">
        <v>318</v>
      </c>
      <c r="B326" s="499" t="s">
        <v>920</v>
      </c>
      <c r="C326" s="499" t="s">
        <v>1316</v>
      </c>
      <c r="D326" s="500" t="s">
        <v>1317</v>
      </c>
      <c r="E326" s="485" t="s">
        <v>619</v>
      </c>
      <c r="F326" s="576" t="s">
        <v>334</v>
      </c>
      <c r="G326" s="501">
        <v>102</v>
      </c>
      <c r="H326" s="501">
        <v>102</v>
      </c>
      <c r="I326" s="473">
        <v>23.6</v>
      </c>
    </row>
    <row r="327" spans="1:9" ht="45" x14ac:dyDescent="0.2">
      <c r="A327" s="77">
        <v>319</v>
      </c>
      <c r="B327" s="499" t="s">
        <v>1318</v>
      </c>
      <c r="C327" s="499" t="s">
        <v>1154</v>
      </c>
      <c r="D327" s="500" t="s">
        <v>1319</v>
      </c>
      <c r="E327" s="485" t="s">
        <v>619</v>
      </c>
      <c r="F327" s="576" t="s">
        <v>334</v>
      </c>
      <c r="G327" s="501">
        <v>102</v>
      </c>
      <c r="H327" s="501">
        <v>102</v>
      </c>
      <c r="I327" s="473">
        <v>23.6</v>
      </c>
    </row>
    <row r="328" spans="1:9" ht="45" x14ac:dyDescent="0.2">
      <c r="A328" s="77">
        <v>320</v>
      </c>
      <c r="B328" s="499" t="s">
        <v>1097</v>
      </c>
      <c r="C328" s="499" t="s">
        <v>1320</v>
      </c>
      <c r="D328" s="500" t="s">
        <v>1321</v>
      </c>
      <c r="E328" s="485" t="s">
        <v>619</v>
      </c>
      <c r="F328" s="576" t="s">
        <v>334</v>
      </c>
      <c r="G328" s="501">
        <v>102</v>
      </c>
      <c r="H328" s="501">
        <v>102</v>
      </c>
      <c r="I328" s="473">
        <v>23.6</v>
      </c>
    </row>
    <row r="329" spans="1:9" ht="45" x14ac:dyDescent="0.2">
      <c r="A329" s="77">
        <v>321</v>
      </c>
      <c r="B329" s="499" t="s">
        <v>1322</v>
      </c>
      <c r="C329" s="499" t="s">
        <v>1179</v>
      </c>
      <c r="D329" s="500" t="s">
        <v>1323</v>
      </c>
      <c r="E329" s="485" t="s">
        <v>619</v>
      </c>
      <c r="F329" s="576" t="s">
        <v>334</v>
      </c>
      <c r="G329" s="501">
        <v>102</v>
      </c>
      <c r="H329" s="501">
        <v>102</v>
      </c>
      <c r="I329" s="473">
        <v>23.6</v>
      </c>
    </row>
    <row r="330" spans="1:9" ht="45" x14ac:dyDescent="0.2">
      <c r="A330" s="77">
        <v>322</v>
      </c>
      <c r="B330" s="499" t="s">
        <v>1227</v>
      </c>
      <c r="C330" s="499" t="s">
        <v>1324</v>
      </c>
      <c r="D330" s="500" t="s">
        <v>1325</v>
      </c>
      <c r="E330" s="485" t="s">
        <v>619</v>
      </c>
      <c r="F330" s="576" t="s">
        <v>334</v>
      </c>
      <c r="G330" s="501">
        <v>100</v>
      </c>
      <c r="H330" s="501">
        <v>100</v>
      </c>
      <c r="I330" s="473">
        <v>20</v>
      </c>
    </row>
    <row r="331" spans="1:9" ht="45" x14ac:dyDescent="0.2">
      <c r="A331" s="77">
        <v>323</v>
      </c>
      <c r="B331" s="499" t="s">
        <v>1326</v>
      </c>
      <c r="C331" s="499" t="s">
        <v>523</v>
      </c>
      <c r="D331" s="500" t="s">
        <v>1327</v>
      </c>
      <c r="E331" s="485" t="s">
        <v>619</v>
      </c>
      <c r="F331" s="576" t="s">
        <v>334</v>
      </c>
      <c r="G331" s="501">
        <v>102</v>
      </c>
      <c r="H331" s="501">
        <v>102</v>
      </c>
      <c r="I331" s="473">
        <v>23.6</v>
      </c>
    </row>
    <row r="332" spans="1:9" ht="45" x14ac:dyDescent="0.2">
      <c r="A332" s="77">
        <v>324</v>
      </c>
      <c r="B332" s="499" t="s">
        <v>1328</v>
      </c>
      <c r="C332" s="499" t="s">
        <v>1329</v>
      </c>
      <c r="D332" s="500" t="s">
        <v>1330</v>
      </c>
      <c r="E332" s="485" t="s">
        <v>619</v>
      </c>
      <c r="F332" s="576" t="s">
        <v>334</v>
      </c>
      <c r="G332" s="501">
        <v>102</v>
      </c>
      <c r="H332" s="501">
        <v>102</v>
      </c>
      <c r="I332" s="473">
        <v>23.6</v>
      </c>
    </row>
    <row r="333" spans="1:9" ht="45" x14ac:dyDescent="0.2">
      <c r="A333" s="77">
        <v>325</v>
      </c>
      <c r="B333" s="499" t="s">
        <v>1248</v>
      </c>
      <c r="C333" s="499" t="s">
        <v>1270</v>
      </c>
      <c r="D333" s="500" t="s">
        <v>1331</v>
      </c>
      <c r="E333" s="485" t="s">
        <v>619</v>
      </c>
      <c r="F333" s="576" t="s">
        <v>334</v>
      </c>
      <c r="G333" s="501">
        <v>102</v>
      </c>
      <c r="H333" s="501">
        <v>102</v>
      </c>
      <c r="I333" s="473">
        <v>23.6</v>
      </c>
    </row>
    <row r="334" spans="1:9" ht="45" x14ac:dyDescent="0.2">
      <c r="A334" s="77">
        <v>326</v>
      </c>
      <c r="B334" s="499" t="s">
        <v>1332</v>
      </c>
      <c r="C334" s="499" t="s">
        <v>1333</v>
      </c>
      <c r="D334" s="500" t="s">
        <v>1334</v>
      </c>
      <c r="E334" s="485" t="s">
        <v>619</v>
      </c>
      <c r="F334" s="576" t="s">
        <v>334</v>
      </c>
      <c r="G334" s="501">
        <v>102</v>
      </c>
      <c r="H334" s="501">
        <v>102</v>
      </c>
      <c r="I334" s="473">
        <v>23.6</v>
      </c>
    </row>
    <row r="335" spans="1:9" ht="45" x14ac:dyDescent="0.2">
      <c r="A335" s="77">
        <v>327</v>
      </c>
      <c r="B335" s="499" t="s">
        <v>1335</v>
      </c>
      <c r="C335" s="499" t="s">
        <v>1090</v>
      </c>
      <c r="D335" s="500" t="s">
        <v>1336</v>
      </c>
      <c r="E335" s="485" t="s">
        <v>619</v>
      </c>
      <c r="F335" s="576" t="s">
        <v>334</v>
      </c>
      <c r="G335" s="501">
        <v>102</v>
      </c>
      <c r="H335" s="501">
        <v>102</v>
      </c>
      <c r="I335" s="473">
        <v>23.6</v>
      </c>
    </row>
    <row r="336" spans="1:9" ht="45" x14ac:dyDescent="0.2">
      <c r="A336" s="77">
        <v>328</v>
      </c>
      <c r="B336" s="499" t="s">
        <v>877</v>
      </c>
      <c r="C336" s="499" t="s">
        <v>1337</v>
      </c>
      <c r="D336" s="500" t="s">
        <v>1338</v>
      </c>
      <c r="E336" s="485" t="s">
        <v>619</v>
      </c>
      <c r="F336" s="576" t="s">
        <v>334</v>
      </c>
      <c r="G336" s="501">
        <v>102</v>
      </c>
      <c r="H336" s="501">
        <v>102</v>
      </c>
      <c r="I336" s="473">
        <v>23.6</v>
      </c>
    </row>
    <row r="337" spans="1:9" ht="45" x14ac:dyDescent="0.2">
      <c r="A337" s="77">
        <v>329</v>
      </c>
      <c r="B337" s="499" t="s">
        <v>1339</v>
      </c>
      <c r="C337" s="499" t="s">
        <v>1340</v>
      </c>
      <c r="D337" s="500" t="s">
        <v>1341</v>
      </c>
      <c r="E337" s="485" t="s">
        <v>619</v>
      </c>
      <c r="F337" s="576" t="s">
        <v>334</v>
      </c>
      <c r="G337" s="501">
        <v>102</v>
      </c>
      <c r="H337" s="501">
        <v>102</v>
      </c>
      <c r="I337" s="473">
        <v>23.6</v>
      </c>
    </row>
    <row r="338" spans="1:9" ht="45" x14ac:dyDescent="0.2">
      <c r="A338" s="77">
        <v>330</v>
      </c>
      <c r="B338" s="499" t="s">
        <v>1342</v>
      </c>
      <c r="C338" s="499" t="s">
        <v>1265</v>
      </c>
      <c r="D338" s="500" t="s">
        <v>1343</v>
      </c>
      <c r="E338" s="485" t="s">
        <v>619</v>
      </c>
      <c r="F338" s="576" t="s">
        <v>334</v>
      </c>
      <c r="G338" s="501">
        <v>102</v>
      </c>
      <c r="H338" s="501">
        <v>102</v>
      </c>
      <c r="I338" s="473">
        <v>23.6</v>
      </c>
    </row>
    <row r="339" spans="1:9" ht="45" x14ac:dyDescent="0.2">
      <c r="A339" s="77">
        <v>331</v>
      </c>
      <c r="B339" s="499" t="s">
        <v>623</v>
      </c>
      <c r="C339" s="499" t="s">
        <v>1344</v>
      </c>
      <c r="D339" s="500" t="s">
        <v>1345</v>
      </c>
      <c r="E339" s="485" t="s">
        <v>619</v>
      </c>
      <c r="F339" s="576" t="s">
        <v>334</v>
      </c>
      <c r="G339" s="501">
        <v>102</v>
      </c>
      <c r="H339" s="501">
        <v>102</v>
      </c>
      <c r="I339" s="473">
        <v>23.6</v>
      </c>
    </row>
    <row r="340" spans="1:9" ht="45" x14ac:dyDescent="0.2">
      <c r="A340" s="77">
        <v>332</v>
      </c>
      <c r="B340" s="499" t="s">
        <v>1346</v>
      </c>
      <c r="C340" s="499" t="s">
        <v>1195</v>
      </c>
      <c r="D340" s="500" t="s">
        <v>1347</v>
      </c>
      <c r="E340" s="485" t="s">
        <v>619</v>
      </c>
      <c r="F340" s="576" t="s">
        <v>334</v>
      </c>
      <c r="G340" s="501">
        <v>102</v>
      </c>
      <c r="H340" s="501">
        <v>102</v>
      </c>
      <c r="I340" s="473">
        <v>23.6</v>
      </c>
    </row>
    <row r="341" spans="1:9" ht="45" x14ac:dyDescent="0.2">
      <c r="A341" s="77">
        <v>333</v>
      </c>
      <c r="B341" s="499" t="s">
        <v>1348</v>
      </c>
      <c r="C341" s="499" t="s">
        <v>1349</v>
      </c>
      <c r="D341" s="500" t="s">
        <v>1350</v>
      </c>
      <c r="E341" s="485" t="s">
        <v>619</v>
      </c>
      <c r="F341" s="576" t="s">
        <v>334</v>
      </c>
      <c r="G341" s="501">
        <v>102</v>
      </c>
      <c r="H341" s="501">
        <v>102</v>
      </c>
      <c r="I341" s="473">
        <v>23.6</v>
      </c>
    </row>
    <row r="342" spans="1:9" ht="45" x14ac:dyDescent="0.2">
      <c r="A342" s="77">
        <v>334</v>
      </c>
      <c r="B342" s="499" t="s">
        <v>920</v>
      </c>
      <c r="C342" s="499" t="s">
        <v>1351</v>
      </c>
      <c r="D342" s="500" t="s">
        <v>1352</v>
      </c>
      <c r="E342" s="485" t="s">
        <v>619</v>
      </c>
      <c r="F342" s="576" t="s">
        <v>334</v>
      </c>
      <c r="G342" s="501">
        <v>102</v>
      </c>
      <c r="H342" s="501">
        <v>102</v>
      </c>
      <c r="I342" s="473">
        <v>23.6</v>
      </c>
    </row>
    <row r="343" spans="1:9" ht="45" x14ac:dyDescent="0.2">
      <c r="A343" s="77">
        <v>335</v>
      </c>
      <c r="B343" s="499" t="s">
        <v>1353</v>
      </c>
      <c r="C343" s="499" t="s">
        <v>1354</v>
      </c>
      <c r="D343" s="500" t="s">
        <v>1355</v>
      </c>
      <c r="E343" s="485" t="s">
        <v>619</v>
      </c>
      <c r="F343" s="576" t="s">
        <v>334</v>
      </c>
      <c r="G343" s="501">
        <v>102</v>
      </c>
      <c r="H343" s="501">
        <v>102</v>
      </c>
      <c r="I343" s="473">
        <v>23.6</v>
      </c>
    </row>
    <row r="344" spans="1:9" ht="45" x14ac:dyDescent="0.2">
      <c r="A344" s="77">
        <v>336</v>
      </c>
      <c r="B344" s="499" t="s">
        <v>994</v>
      </c>
      <c r="C344" s="499" t="s">
        <v>1356</v>
      </c>
      <c r="D344" s="500" t="s">
        <v>1357</v>
      </c>
      <c r="E344" s="485" t="s">
        <v>619</v>
      </c>
      <c r="F344" s="576" t="s">
        <v>334</v>
      </c>
      <c r="G344" s="501">
        <v>102</v>
      </c>
      <c r="H344" s="501">
        <v>102</v>
      </c>
      <c r="I344" s="473">
        <v>23.6</v>
      </c>
    </row>
    <row r="345" spans="1:9" ht="45" x14ac:dyDescent="0.2">
      <c r="A345" s="77">
        <v>337</v>
      </c>
      <c r="B345" s="499" t="s">
        <v>1248</v>
      </c>
      <c r="C345" s="499" t="s">
        <v>1358</v>
      </c>
      <c r="D345" s="500" t="s">
        <v>1359</v>
      </c>
      <c r="E345" s="485" t="s">
        <v>619</v>
      </c>
      <c r="F345" s="576" t="s">
        <v>334</v>
      </c>
      <c r="G345" s="501">
        <v>102</v>
      </c>
      <c r="H345" s="501">
        <v>102</v>
      </c>
      <c r="I345" s="473">
        <v>23.6</v>
      </c>
    </row>
    <row r="346" spans="1:9" ht="45" x14ac:dyDescent="0.2">
      <c r="A346" s="77">
        <v>338</v>
      </c>
      <c r="B346" s="499" t="s">
        <v>1080</v>
      </c>
      <c r="C346" s="499" t="s">
        <v>1360</v>
      </c>
      <c r="D346" s="500" t="s">
        <v>1361</v>
      </c>
      <c r="E346" s="485" t="s">
        <v>619</v>
      </c>
      <c r="F346" s="576" t="s">
        <v>334</v>
      </c>
      <c r="G346" s="501">
        <v>102</v>
      </c>
      <c r="H346" s="501">
        <v>102</v>
      </c>
      <c r="I346" s="473">
        <v>23.6</v>
      </c>
    </row>
    <row r="347" spans="1:9" ht="45" x14ac:dyDescent="0.2">
      <c r="A347" s="77">
        <v>339</v>
      </c>
      <c r="B347" s="499" t="s">
        <v>1346</v>
      </c>
      <c r="C347" s="499" t="s">
        <v>1270</v>
      </c>
      <c r="D347" s="500" t="s">
        <v>1362</v>
      </c>
      <c r="E347" s="485" t="s">
        <v>619</v>
      </c>
      <c r="F347" s="576" t="s">
        <v>334</v>
      </c>
      <c r="G347" s="501">
        <v>102</v>
      </c>
      <c r="H347" s="501">
        <v>102</v>
      </c>
      <c r="I347" s="473">
        <v>23.6</v>
      </c>
    </row>
    <row r="348" spans="1:9" ht="45" x14ac:dyDescent="0.2">
      <c r="A348" s="77">
        <v>340</v>
      </c>
      <c r="B348" s="499" t="s">
        <v>1363</v>
      </c>
      <c r="C348" s="499" t="s">
        <v>1275</v>
      </c>
      <c r="D348" s="500" t="s">
        <v>1364</v>
      </c>
      <c r="E348" s="485" t="s">
        <v>619</v>
      </c>
      <c r="F348" s="576" t="s">
        <v>334</v>
      </c>
      <c r="G348" s="501">
        <v>102</v>
      </c>
      <c r="H348" s="501">
        <v>102</v>
      </c>
      <c r="I348" s="473">
        <v>23.6</v>
      </c>
    </row>
    <row r="349" spans="1:9" ht="45" x14ac:dyDescent="0.2">
      <c r="A349" s="77">
        <v>341</v>
      </c>
      <c r="B349" s="499" t="s">
        <v>1365</v>
      </c>
      <c r="C349" s="499" t="s">
        <v>1146</v>
      </c>
      <c r="D349" s="500" t="s">
        <v>1366</v>
      </c>
      <c r="E349" s="485" t="s">
        <v>619</v>
      </c>
      <c r="F349" s="576" t="s">
        <v>334</v>
      </c>
      <c r="G349" s="501">
        <v>102</v>
      </c>
      <c r="H349" s="501">
        <v>102</v>
      </c>
      <c r="I349" s="473">
        <v>23.6</v>
      </c>
    </row>
    <row r="350" spans="1:9" ht="45" x14ac:dyDescent="0.2">
      <c r="A350" s="77">
        <v>342</v>
      </c>
      <c r="B350" s="499" t="s">
        <v>1105</v>
      </c>
      <c r="C350" s="499" t="s">
        <v>1367</v>
      </c>
      <c r="D350" s="500" t="s">
        <v>1368</v>
      </c>
      <c r="E350" s="485" t="s">
        <v>619</v>
      </c>
      <c r="F350" s="576" t="s">
        <v>334</v>
      </c>
      <c r="G350" s="501">
        <v>102</v>
      </c>
      <c r="H350" s="501">
        <v>102</v>
      </c>
      <c r="I350" s="473">
        <v>23.6</v>
      </c>
    </row>
    <row r="351" spans="1:9" ht="45" x14ac:dyDescent="0.2">
      <c r="A351" s="77">
        <v>343</v>
      </c>
      <c r="B351" s="499" t="s">
        <v>1369</v>
      </c>
      <c r="C351" s="499" t="s">
        <v>1370</v>
      </c>
      <c r="D351" s="500" t="s">
        <v>1371</v>
      </c>
      <c r="E351" s="485" t="s">
        <v>619</v>
      </c>
      <c r="F351" s="576" t="s">
        <v>334</v>
      </c>
      <c r="G351" s="501">
        <v>102</v>
      </c>
      <c r="H351" s="501">
        <v>102</v>
      </c>
      <c r="I351" s="473">
        <v>23.6</v>
      </c>
    </row>
    <row r="352" spans="1:9" ht="45" x14ac:dyDescent="0.2">
      <c r="A352" s="77">
        <v>344</v>
      </c>
      <c r="B352" s="499" t="s">
        <v>1372</v>
      </c>
      <c r="C352" s="499" t="s">
        <v>1373</v>
      </c>
      <c r="D352" s="500" t="s">
        <v>1374</v>
      </c>
      <c r="E352" s="485" t="s">
        <v>619</v>
      </c>
      <c r="F352" s="576" t="s">
        <v>334</v>
      </c>
      <c r="G352" s="501">
        <v>102</v>
      </c>
      <c r="H352" s="501">
        <v>102</v>
      </c>
      <c r="I352" s="473">
        <v>23.6</v>
      </c>
    </row>
    <row r="353" spans="1:9" ht="45" x14ac:dyDescent="0.2">
      <c r="A353" s="77">
        <v>345</v>
      </c>
      <c r="B353" s="499" t="s">
        <v>1375</v>
      </c>
      <c r="C353" s="499" t="s">
        <v>1376</v>
      </c>
      <c r="D353" s="500" t="s">
        <v>1377</v>
      </c>
      <c r="E353" s="485" t="s">
        <v>619</v>
      </c>
      <c r="F353" s="576" t="s">
        <v>334</v>
      </c>
      <c r="G353" s="501">
        <v>102</v>
      </c>
      <c r="H353" s="501">
        <v>102</v>
      </c>
      <c r="I353" s="473">
        <v>23.6</v>
      </c>
    </row>
    <row r="354" spans="1:9" ht="45" x14ac:dyDescent="0.2">
      <c r="A354" s="77">
        <v>346</v>
      </c>
      <c r="B354" s="499" t="s">
        <v>644</v>
      </c>
      <c r="C354" s="499" t="s">
        <v>1220</v>
      </c>
      <c r="D354" s="500" t="s">
        <v>1378</v>
      </c>
      <c r="E354" s="485" t="s">
        <v>619</v>
      </c>
      <c r="F354" s="576" t="s">
        <v>334</v>
      </c>
      <c r="G354" s="501">
        <v>102</v>
      </c>
      <c r="H354" s="501">
        <v>102</v>
      </c>
      <c r="I354" s="473">
        <v>23.6</v>
      </c>
    </row>
    <row r="355" spans="1:9" ht="45" x14ac:dyDescent="0.2">
      <c r="A355" s="77">
        <v>347</v>
      </c>
      <c r="B355" s="499" t="s">
        <v>629</v>
      </c>
      <c r="C355" s="499" t="s">
        <v>1149</v>
      </c>
      <c r="D355" s="500" t="s">
        <v>1379</v>
      </c>
      <c r="E355" s="485" t="s">
        <v>619</v>
      </c>
      <c r="F355" s="576" t="s">
        <v>334</v>
      </c>
      <c r="G355" s="501">
        <v>102</v>
      </c>
      <c r="H355" s="501">
        <v>102</v>
      </c>
      <c r="I355" s="473">
        <v>23.6</v>
      </c>
    </row>
    <row r="356" spans="1:9" ht="45" x14ac:dyDescent="0.2">
      <c r="A356" s="77">
        <v>348</v>
      </c>
      <c r="B356" s="499" t="s">
        <v>1380</v>
      </c>
      <c r="C356" s="499" t="s">
        <v>1381</v>
      </c>
      <c r="D356" s="500" t="s">
        <v>1382</v>
      </c>
      <c r="E356" s="485" t="s">
        <v>619</v>
      </c>
      <c r="F356" s="576" t="s">
        <v>334</v>
      </c>
      <c r="G356" s="501">
        <v>102</v>
      </c>
      <c r="H356" s="501">
        <v>102</v>
      </c>
      <c r="I356" s="473">
        <v>23.6</v>
      </c>
    </row>
    <row r="357" spans="1:9" ht="45" x14ac:dyDescent="0.2">
      <c r="A357" s="77">
        <v>349</v>
      </c>
      <c r="B357" s="499" t="s">
        <v>1383</v>
      </c>
      <c r="C357" s="499" t="s">
        <v>1384</v>
      </c>
      <c r="D357" s="500" t="s">
        <v>1385</v>
      </c>
      <c r="E357" s="485" t="s">
        <v>619</v>
      </c>
      <c r="F357" s="576" t="s">
        <v>334</v>
      </c>
      <c r="G357" s="501">
        <v>102</v>
      </c>
      <c r="H357" s="501">
        <v>102</v>
      </c>
      <c r="I357" s="473">
        <v>23.6</v>
      </c>
    </row>
    <row r="358" spans="1:9" ht="45" x14ac:dyDescent="0.2">
      <c r="A358" s="77">
        <v>350</v>
      </c>
      <c r="B358" s="499" t="s">
        <v>594</v>
      </c>
      <c r="C358" s="499" t="s">
        <v>1386</v>
      </c>
      <c r="D358" s="500" t="s">
        <v>1387</v>
      </c>
      <c r="E358" s="485" t="s">
        <v>619</v>
      </c>
      <c r="F358" s="576" t="s">
        <v>334</v>
      </c>
      <c r="G358" s="501">
        <v>102</v>
      </c>
      <c r="H358" s="501">
        <v>102</v>
      </c>
      <c r="I358" s="473">
        <v>23.6</v>
      </c>
    </row>
    <row r="359" spans="1:9" ht="15" x14ac:dyDescent="0.2">
      <c r="A359" s="77">
        <v>351</v>
      </c>
      <c r="B359" s="74" t="s">
        <v>608</v>
      </c>
      <c r="C359" s="74" t="s">
        <v>609</v>
      </c>
      <c r="D359" s="74" t="s">
        <v>610</v>
      </c>
      <c r="E359" s="74" t="s">
        <v>603</v>
      </c>
      <c r="F359" s="511" t="s">
        <v>334</v>
      </c>
      <c r="G359" s="502">
        <v>510.05</v>
      </c>
      <c r="H359" s="502">
        <v>510.05</v>
      </c>
      <c r="I359" s="503">
        <v>99.96</v>
      </c>
    </row>
    <row r="360" spans="1:9" ht="15" x14ac:dyDescent="0.2">
      <c r="A360" s="77">
        <v>352</v>
      </c>
      <c r="B360" s="74" t="s">
        <v>600</v>
      </c>
      <c r="C360" s="74" t="s">
        <v>601</v>
      </c>
      <c r="D360" s="74" t="s">
        <v>602</v>
      </c>
      <c r="E360" s="74" t="s">
        <v>603</v>
      </c>
      <c r="F360" s="511" t="s">
        <v>334</v>
      </c>
      <c r="G360" s="502">
        <v>510.05</v>
      </c>
      <c r="H360" s="502">
        <v>510.05</v>
      </c>
      <c r="I360" s="503">
        <v>99.96</v>
      </c>
    </row>
    <row r="361" spans="1:9" ht="60" x14ac:dyDescent="0.2">
      <c r="A361" s="77">
        <v>353</v>
      </c>
      <c r="B361" s="74" t="s">
        <v>594</v>
      </c>
      <c r="C361" s="74" t="s">
        <v>595</v>
      </c>
      <c r="D361" s="74" t="s">
        <v>596</v>
      </c>
      <c r="E361" s="74" t="s">
        <v>1388</v>
      </c>
      <c r="F361" s="511" t="s">
        <v>334</v>
      </c>
      <c r="G361" s="502">
        <v>1500.14</v>
      </c>
      <c r="H361" s="502">
        <v>1500.14</v>
      </c>
      <c r="I361" s="503">
        <v>294</v>
      </c>
    </row>
    <row r="362" spans="1:9" ht="45" x14ac:dyDescent="0.2">
      <c r="A362" s="77">
        <v>354</v>
      </c>
      <c r="B362" s="74" t="s">
        <v>541</v>
      </c>
      <c r="C362" s="74" t="s">
        <v>542</v>
      </c>
      <c r="D362" s="74" t="s">
        <v>592</v>
      </c>
      <c r="E362" s="74" t="s">
        <v>1389</v>
      </c>
      <c r="F362" s="511" t="s">
        <v>334</v>
      </c>
      <c r="G362" s="502">
        <v>1000.09</v>
      </c>
      <c r="H362" s="502">
        <v>1000.09</v>
      </c>
      <c r="I362" s="503">
        <v>196</v>
      </c>
    </row>
    <row r="363" spans="1:9" ht="45" x14ac:dyDescent="0.2">
      <c r="A363" s="77">
        <v>355</v>
      </c>
      <c r="B363" s="74" t="s">
        <v>537</v>
      </c>
      <c r="C363" s="74" t="s">
        <v>612</v>
      </c>
      <c r="D363" s="74" t="s">
        <v>613</v>
      </c>
      <c r="E363" s="74" t="s">
        <v>1390</v>
      </c>
      <c r="F363" s="511" t="s">
        <v>334</v>
      </c>
      <c r="G363" s="502">
        <v>1250.1099999999999</v>
      </c>
      <c r="H363" s="502">
        <v>1250.1099999999999</v>
      </c>
      <c r="I363" s="503">
        <v>245</v>
      </c>
    </row>
    <row r="364" spans="1:9" ht="45" x14ac:dyDescent="0.2">
      <c r="A364" s="77">
        <v>356</v>
      </c>
      <c r="B364" s="74" t="s">
        <v>526</v>
      </c>
      <c r="C364" s="74" t="s">
        <v>1391</v>
      </c>
      <c r="D364" s="74" t="s">
        <v>1392</v>
      </c>
      <c r="E364" s="74" t="s">
        <v>1393</v>
      </c>
      <c r="F364" s="511" t="s">
        <v>334</v>
      </c>
      <c r="G364" s="502">
        <v>750.07</v>
      </c>
      <c r="H364" s="502">
        <v>750.07</v>
      </c>
      <c r="I364" s="503">
        <v>147</v>
      </c>
    </row>
    <row r="365" spans="1:9" ht="45" x14ac:dyDescent="0.2">
      <c r="A365" s="77">
        <v>357</v>
      </c>
      <c r="B365" s="74" t="s">
        <v>567</v>
      </c>
      <c r="C365" s="74" t="s">
        <v>568</v>
      </c>
      <c r="D365" s="74" t="s">
        <v>569</v>
      </c>
      <c r="E365" s="74" t="s">
        <v>1393</v>
      </c>
      <c r="F365" s="511" t="s">
        <v>334</v>
      </c>
      <c r="G365" s="502">
        <v>1000.09</v>
      </c>
      <c r="H365" s="502">
        <v>1000.09</v>
      </c>
      <c r="I365" s="503">
        <v>196</v>
      </c>
    </row>
    <row r="366" spans="1:9" ht="45" x14ac:dyDescent="0.2">
      <c r="A366" s="77">
        <v>358</v>
      </c>
      <c r="B366" s="74" t="s">
        <v>1394</v>
      </c>
      <c r="C366" s="74" t="s">
        <v>884</v>
      </c>
      <c r="D366" s="74" t="s">
        <v>1395</v>
      </c>
      <c r="E366" s="74" t="s">
        <v>1396</v>
      </c>
      <c r="F366" s="511" t="s">
        <v>334</v>
      </c>
      <c r="G366" s="502">
        <v>214.31</v>
      </c>
      <c r="H366" s="502">
        <v>214.31</v>
      </c>
      <c r="I366" s="503">
        <v>42</v>
      </c>
    </row>
    <row r="367" spans="1:9" ht="45" x14ac:dyDescent="0.2">
      <c r="A367" s="77">
        <v>359</v>
      </c>
      <c r="B367" s="74" t="s">
        <v>576</v>
      </c>
      <c r="C367" s="74" t="s">
        <v>577</v>
      </c>
      <c r="D367" s="74" t="s">
        <v>578</v>
      </c>
      <c r="E367" s="74" t="s">
        <v>1396</v>
      </c>
      <c r="F367" s="511" t="s">
        <v>334</v>
      </c>
      <c r="G367" s="502">
        <v>625</v>
      </c>
      <c r="H367" s="502">
        <v>625</v>
      </c>
      <c r="I367" s="503">
        <v>125</v>
      </c>
    </row>
    <row r="368" spans="1:9" ht="60" x14ac:dyDescent="0.2">
      <c r="A368" s="77">
        <v>360</v>
      </c>
      <c r="B368" s="74" t="s">
        <v>541</v>
      </c>
      <c r="C368" s="74" t="s">
        <v>585</v>
      </c>
      <c r="D368" s="74" t="s">
        <v>1397</v>
      </c>
      <c r="E368" s="74" t="s">
        <v>1398</v>
      </c>
      <c r="F368" s="511" t="s">
        <v>334</v>
      </c>
      <c r="G368" s="502">
        <v>1250</v>
      </c>
      <c r="H368" s="502">
        <v>1250</v>
      </c>
      <c r="I368" s="503">
        <v>250</v>
      </c>
    </row>
    <row r="369" spans="1:9" ht="60" x14ac:dyDescent="0.2">
      <c r="A369" s="77">
        <v>361</v>
      </c>
      <c r="B369" s="74" t="s">
        <v>980</v>
      </c>
      <c r="C369" s="74" t="s">
        <v>1399</v>
      </c>
      <c r="D369" s="74" t="s">
        <v>1400</v>
      </c>
      <c r="E369" s="74" t="s">
        <v>1398</v>
      </c>
      <c r="F369" s="511" t="s">
        <v>334</v>
      </c>
      <c r="G369" s="502">
        <v>750.07</v>
      </c>
      <c r="H369" s="502">
        <v>750.07</v>
      </c>
      <c r="I369" s="503">
        <v>147</v>
      </c>
    </row>
    <row r="370" spans="1:9" ht="60" x14ac:dyDescent="0.2">
      <c r="A370" s="77">
        <v>362</v>
      </c>
      <c r="B370" s="74" t="s">
        <v>524</v>
      </c>
      <c r="C370" s="74" t="s">
        <v>1401</v>
      </c>
      <c r="D370" s="74" t="s">
        <v>1402</v>
      </c>
      <c r="E370" s="74" t="s">
        <v>1403</v>
      </c>
      <c r="F370" s="511" t="s">
        <v>334</v>
      </c>
      <c r="G370" s="502">
        <v>750.07</v>
      </c>
      <c r="H370" s="502">
        <v>750.07</v>
      </c>
      <c r="I370" s="503">
        <v>147</v>
      </c>
    </row>
    <row r="371" spans="1:9" ht="60" x14ac:dyDescent="0.2">
      <c r="A371" s="77">
        <v>363</v>
      </c>
      <c r="B371" s="74" t="s">
        <v>579</v>
      </c>
      <c r="C371" s="74" t="s">
        <v>580</v>
      </c>
      <c r="D371" s="74" t="s">
        <v>581</v>
      </c>
      <c r="E371" s="74" t="s">
        <v>1403</v>
      </c>
      <c r="F371" s="511" t="s">
        <v>334</v>
      </c>
      <c r="G371" s="502">
        <v>625</v>
      </c>
      <c r="H371" s="502">
        <v>625</v>
      </c>
      <c r="I371" s="503">
        <v>125</v>
      </c>
    </row>
    <row r="372" spans="1:9" ht="60" x14ac:dyDescent="0.2">
      <c r="A372" s="77">
        <v>364</v>
      </c>
      <c r="B372" s="74" t="s">
        <v>524</v>
      </c>
      <c r="C372" s="74" t="s">
        <v>884</v>
      </c>
      <c r="D372" s="74" t="s">
        <v>1404</v>
      </c>
      <c r="E372" s="74" t="s">
        <v>1403</v>
      </c>
      <c r="F372" s="511" t="s">
        <v>334</v>
      </c>
      <c r="G372" s="502">
        <v>596.99</v>
      </c>
      <c r="H372" s="502">
        <v>596.99</v>
      </c>
      <c r="I372" s="503">
        <v>117</v>
      </c>
    </row>
    <row r="373" spans="1:9" ht="60" x14ac:dyDescent="0.2">
      <c r="A373" s="77">
        <v>365</v>
      </c>
      <c r="B373" s="74" t="s">
        <v>526</v>
      </c>
      <c r="C373" s="74" t="s">
        <v>1405</v>
      </c>
      <c r="D373" s="74" t="s">
        <v>1406</v>
      </c>
      <c r="E373" s="74" t="s">
        <v>1403</v>
      </c>
      <c r="F373" s="511" t="s">
        <v>334</v>
      </c>
      <c r="G373" s="502">
        <v>585.04999999999995</v>
      </c>
      <c r="H373" s="502">
        <v>585.04999999999995</v>
      </c>
      <c r="I373" s="503">
        <v>114.66</v>
      </c>
    </row>
    <row r="374" spans="1:9" ht="60" x14ac:dyDescent="0.2">
      <c r="A374" s="77">
        <v>366</v>
      </c>
      <c r="B374" s="74" t="s">
        <v>949</v>
      </c>
      <c r="C374" s="74" t="s">
        <v>1407</v>
      </c>
      <c r="D374" s="74" t="s">
        <v>1408</v>
      </c>
      <c r="E374" s="74" t="s">
        <v>1403</v>
      </c>
      <c r="F374" s="511" t="s">
        <v>334</v>
      </c>
      <c r="G374" s="502">
        <v>585.04999999999995</v>
      </c>
      <c r="H374" s="502">
        <v>585.04999999999995</v>
      </c>
      <c r="I374" s="503">
        <v>114.66</v>
      </c>
    </row>
    <row r="375" spans="1:9" ht="60" x14ac:dyDescent="0.2">
      <c r="A375" s="77">
        <v>367</v>
      </c>
      <c r="B375" s="74" t="s">
        <v>1267</v>
      </c>
      <c r="C375" s="74" t="s">
        <v>1409</v>
      </c>
      <c r="D375" s="74" t="s">
        <v>1410</v>
      </c>
      <c r="E375" s="74" t="s">
        <v>1403</v>
      </c>
      <c r="F375" s="511" t="s">
        <v>334</v>
      </c>
      <c r="G375" s="502">
        <v>306.14999999999998</v>
      </c>
      <c r="H375" s="502">
        <v>306.14999999999998</v>
      </c>
      <c r="I375" s="503">
        <v>60</v>
      </c>
    </row>
    <row r="376" spans="1:9" ht="60" x14ac:dyDescent="0.2">
      <c r="A376" s="77">
        <v>368</v>
      </c>
      <c r="B376" s="74" t="s">
        <v>571</v>
      </c>
      <c r="C376" s="74" t="s">
        <v>572</v>
      </c>
      <c r="D376" s="74" t="s">
        <v>573</v>
      </c>
      <c r="E376" s="74" t="s">
        <v>1411</v>
      </c>
      <c r="F376" s="511" t="s">
        <v>334</v>
      </c>
      <c r="G376" s="502">
        <v>875</v>
      </c>
      <c r="H376" s="502">
        <v>875</v>
      </c>
      <c r="I376" s="503">
        <v>175</v>
      </c>
    </row>
    <row r="377" spans="1:9" ht="60" x14ac:dyDescent="0.2">
      <c r="A377" s="77">
        <v>369</v>
      </c>
      <c r="B377" s="74" t="s">
        <v>597</v>
      </c>
      <c r="C377" s="74" t="s">
        <v>598</v>
      </c>
      <c r="D377" s="74" t="s">
        <v>1412</v>
      </c>
      <c r="E377" s="74" t="s">
        <v>1411</v>
      </c>
      <c r="F377" s="511" t="s">
        <v>334</v>
      </c>
      <c r="G377" s="502">
        <v>625.05999999999995</v>
      </c>
      <c r="H377" s="502">
        <v>625.05999999999995</v>
      </c>
      <c r="I377" s="503">
        <v>122.5</v>
      </c>
    </row>
    <row r="378" spans="1:9" ht="60" x14ac:dyDescent="0.2">
      <c r="A378" s="77">
        <v>370</v>
      </c>
      <c r="B378" s="74" t="s">
        <v>594</v>
      </c>
      <c r="C378" s="74" t="s">
        <v>797</v>
      </c>
      <c r="D378" s="74" t="s">
        <v>1413</v>
      </c>
      <c r="E378" s="74" t="s">
        <v>1411</v>
      </c>
      <c r="F378" s="511" t="s">
        <v>334</v>
      </c>
      <c r="G378" s="502">
        <v>625.05999999999995</v>
      </c>
      <c r="H378" s="502">
        <v>625.05999999999995</v>
      </c>
      <c r="I378" s="503">
        <v>122.5</v>
      </c>
    </row>
    <row r="379" spans="1:9" ht="60" x14ac:dyDescent="0.2">
      <c r="A379" s="77">
        <v>371</v>
      </c>
      <c r="B379" s="74" t="s">
        <v>526</v>
      </c>
      <c r="C379" s="74" t="s">
        <v>564</v>
      </c>
      <c r="D379" s="74" t="s">
        <v>565</v>
      </c>
      <c r="E379" s="74" t="s">
        <v>1411</v>
      </c>
      <c r="F379" s="511" t="s">
        <v>334</v>
      </c>
      <c r="G379" s="502">
        <v>625</v>
      </c>
      <c r="H379" s="502">
        <v>625</v>
      </c>
      <c r="I379" s="503">
        <v>122.5</v>
      </c>
    </row>
    <row r="380" spans="1:9" ht="15" x14ac:dyDescent="0.2">
      <c r="A380" s="77">
        <v>372</v>
      </c>
      <c r="B380" s="74" t="s">
        <v>604</v>
      </c>
      <c r="C380" s="74" t="s">
        <v>605</v>
      </c>
      <c r="D380" s="74" t="s">
        <v>606</v>
      </c>
      <c r="E380" s="74" t="s">
        <v>607</v>
      </c>
      <c r="F380" s="511" t="s">
        <v>334</v>
      </c>
      <c r="G380" s="502">
        <v>875</v>
      </c>
      <c r="H380" s="502">
        <v>875</v>
      </c>
      <c r="I380" s="503">
        <v>175</v>
      </c>
    </row>
    <row r="381" spans="1:9" ht="15" x14ac:dyDescent="0.2">
      <c r="A381" s="77">
        <v>373</v>
      </c>
      <c r="B381" s="74" t="s">
        <v>579</v>
      </c>
      <c r="C381" s="74" t="s">
        <v>1414</v>
      </c>
      <c r="D381" s="74" t="s">
        <v>1415</v>
      </c>
      <c r="E381" s="74" t="s">
        <v>607</v>
      </c>
      <c r="F381" s="511" t="s">
        <v>334</v>
      </c>
      <c r="G381" s="502">
        <v>375</v>
      </c>
      <c r="H381" s="502">
        <v>375</v>
      </c>
      <c r="I381" s="503">
        <v>75</v>
      </c>
    </row>
    <row r="382" spans="1:9" ht="15" x14ac:dyDescent="0.2">
      <c r="A382" s="77">
        <v>374</v>
      </c>
      <c r="B382" s="74" t="s">
        <v>920</v>
      </c>
      <c r="C382" s="74" t="s">
        <v>1416</v>
      </c>
      <c r="D382" s="74" t="s">
        <v>1417</v>
      </c>
      <c r="E382" s="74" t="s">
        <v>607</v>
      </c>
      <c r="F382" s="511" t="s">
        <v>334</v>
      </c>
      <c r="G382" s="502">
        <v>375</v>
      </c>
      <c r="H382" s="502">
        <v>375</v>
      </c>
      <c r="I382" s="503">
        <v>75</v>
      </c>
    </row>
    <row r="383" spans="1:9" ht="15" x14ac:dyDescent="0.2">
      <c r="A383" s="77">
        <v>375</v>
      </c>
      <c r="B383" s="74" t="s">
        <v>522</v>
      </c>
      <c r="C383" s="74" t="s">
        <v>523</v>
      </c>
      <c r="D383" s="74" t="s">
        <v>587</v>
      </c>
      <c r="E383" s="74" t="s">
        <v>588</v>
      </c>
      <c r="F383" s="511" t="s">
        <v>334</v>
      </c>
      <c r="G383" s="502">
        <v>1625</v>
      </c>
      <c r="H383" s="502">
        <v>1625</v>
      </c>
      <c r="I383" s="503">
        <v>325</v>
      </c>
    </row>
    <row r="384" spans="1:9" ht="45" x14ac:dyDescent="0.2">
      <c r="A384" s="77">
        <v>376</v>
      </c>
      <c r="B384" s="74" t="s">
        <v>524</v>
      </c>
      <c r="C384" s="74" t="s">
        <v>525</v>
      </c>
      <c r="D384" s="74" t="s">
        <v>529</v>
      </c>
      <c r="E384" s="74" t="s">
        <v>583</v>
      </c>
      <c r="F384" s="511" t="s">
        <v>334</v>
      </c>
      <c r="G384" s="502">
        <v>250</v>
      </c>
      <c r="H384" s="502">
        <v>250</v>
      </c>
      <c r="I384" s="503">
        <v>50</v>
      </c>
    </row>
    <row r="385" spans="1:9" ht="45" x14ac:dyDescent="0.2">
      <c r="A385" s="77">
        <v>377</v>
      </c>
      <c r="B385" s="74" t="s">
        <v>520</v>
      </c>
      <c r="C385" s="74" t="s">
        <v>521</v>
      </c>
      <c r="D385" s="74" t="s">
        <v>582</v>
      </c>
      <c r="E385" s="74" t="s">
        <v>583</v>
      </c>
      <c r="F385" s="511" t="s">
        <v>334</v>
      </c>
      <c r="G385" s="502">
        <v>250</v>
      </c>
      <c r="H385" s="502">
        <v>250</v>
      </c>
      <c r="I385" s="503">
        <v>50</v>
      </c>
    </row>
    <row r="386" spans="1:9" ht="15" x14ac:dyDescent="0.2">
      <c r="A386" s="77">
        <v>378</v>
      </c>
      <c r="B386" s="74" t="s">
        <v>522</v>
      </c>
      <c r="C386" s="74" t="s">
        <v>523</v>
      </c>
      <c r="D386" s="74" t="s">
        <v>587</v>
      </c>
      <c r="E386" s="74" t="s">
        <v>588</v>
      </c>
      <c r="F386" s="511" t="s">
        <v>334</v>
      </c>
      <c r="G386" s="502">
        <v>250</v>
      </c>
      <c r="H386" s="502">
        <v>250</v>
      </c>
      <c r="I386" s="503">
        <v>50</v>
      </c>
    </row>
    <row r="387" spans="1:9" ht="45" x14ac:dyDescent="0.2">
      <c r="A387" s="77">
        <v>379</v>
      </c>
      <c r="B387" s="74" t="s">
        <v>524</v>
      </c>
      <c r="C387" s="74" t="s">
        <v>525</v>
      </c>
      <c r="D387" s="74" t="s">
        <v>529</v>
      </c>
      <c r="E387" s="413" t="s">
        <v>583</v>
      </c>
      <c r="F387" s="511" t="s">
        <v>334</v>
      </c>
      <c r="G387" s="502">
        <v>112.5</v>
      </c>
      <c r="H387" s="502">
        <v>112.5</v>
      </c>
      <c r="I387" s="503">
        <v>22.5</v>
      </c>
    </row>
    <row r="388" spans="1:9" ht="60" x14ac:dyDescent="0.2">
      <c r="A388" s="77">
        <v>380</v>
      </c>
      <c r="B388" s="74" t="s">
        <v>571</v>
      </c>
      <c r="C388" s="74" t="s">
        <v>572</v>
      </c>
      <c r="D388" s="74" t="s">
        <v>573</v>
      </c>
      <c r="E388" s="74" t="s">
        <v>1411</v>
      </c>
      <c r="F388" s="511" t="s">
        <v>334</v>
      </c>
      <c r="G388" s="502">
        <v>875</v>
      </c>
      <c r="H388" s="502">
        <v>875</v>
      </c>
      <c r="I388" s="503">
        <v>175</v>
      </c>
    </row>
    <row r="389" spans="1:9" ht="60" x14ac:dyDescent="0.2">
      <c r="A389" s="77">
        <v>381</v>
      </c>
      <c r="B389" s="74" t="s">
        <v>1267</v>
      </c>
      <c r="C389" s="74" t="s">
        <v>1409</v>
      </c>
      <c r="D389" s="74" t="s">
        <v>1410</v>
      </c>
      <c r="E389" s="74" t="s">
        <v>1403</v>
      </c>
      <c r="F389" s="511" t="s">
        <v>334</v>
      </c>
      <c r="G389" s="502">
        <v>250</v>
      </c>
      <c r="H389" s="502">
        <v>250</v>
      </c>
      <c r="I389" s="503">
        <v>50</v>
      </c>
    </row>
    <row r="390" spans="1:9" ht="60" x14ac:dyDescent="0.2">
      <c r="A390" s="77">
        <v>382</v>
      </c>
      <c r="B390" s="74" t="s">
        <v>524</v>
      </c>
      <c r="C390" s="74" t="s">
        <v>1401</v>
      </c>
      <c r="D390" s="74" t="s">
        <v>1402</v>
      </c>
      <c r="E390" s="74" t="s">
        <v>1403</v>
      </c>
      <c r="F390" s="511" t="s">
        <v>334</v>
      </c>
      <c r="G390" s="502">
        <v>382.69</v>
      </c>
      <c r="H390" s="502">
        <v>382.69</v>
      </c>
      <c r="I390" s="503">
        <v>75</v>
      </c>
    </row>
    <row r="391" spans="1:9" ht="30" x14ac:dyDescent="0.2">
      <c r="A391" s="77">
        <v>383</v>
      </c>
      <c r="B391" s="74" t="s">
        <v>829</v>
      </c>
      <c r="C391" s="74" t="s">
        <v>1418</v>
      </c>
      <c r="D391" s="74" t="s">
        <v>1419</v>
      </c>
      <c r="E391" s="74" t="s">
        <v>1420</v>
      </c>
      <c r="F391" s="511" t="s">
        <v>334</v>
      </c>
      <c r="G391" s="502">
        <v>2</v>
      </c>
      <c r="H391" s="502">
        <v>2</v>
      </c>
      <c r="I391" s="503">
        <v>0.4</v>
      </c>
    </row>
    <row r="392" spans="1:9" ht="30" x14ac:dyDescent="0.2">
      <c r="A392" s="77">
        <v>384</v>
      </c>
      <c r="B392" s="74" t="s">
        <v>954</v>
      </c>
      <c r="C392" s="74" t="s">
        <v>955</v>
      </c>
      <c r="D392" s="74" t="s">
        <v>956</v>
      </c>
      <c r="E392" s="74" t="s">
        <v>1420</v>
      </c>
      <c r="F392" s="511" t="s">
        <v>334</v>
      </c>
      <c r="G392" s="502">
        <v>2.02</v>
      </c>
      <c r="H392" s="502">
        <v>2.02</v>
      </c>
      <c r="I392" s="503">
        <v>0.40400000000000003</v>
      </c>
    </row>
    <row r="393" spans="1:9" ht="15" x14ac:dyDescent="0.2">
      <c r="A393" s="85"/>
      <c r="B393" s="74"/>
      <c r="C393" s="74"/>
      <c r="D393" s="74"/>
      <c r="E393" s="74"/>
      <c r="F393" s="511"/>
      <c r="G393" s="4"/>
      <c r="H393" s="4"/>
      <c r="I393" s="4"/>
    </row>
    <row r="394" spans="1:9" ht="15" x14ac:dyDescent="0.2">
      <c r="A394" s="85"/>
      <c r="B394" s="74"/>
      <c r="C394" s="74"/>
      <c r="D394" s="74"/>
      <c r="E394" s="74"/>
      <c r="F394" s="511"/>
      <c r="G394" s="4"/>
      <c r="H394" s="4"/>
      <c r="I394" s="4"/>
    </row>
    <row r="395" spans="1:9" ht="15" x14ac:dyDescent="0.2">
      <c r="A395" s="74" t="s">
        <v>271</v>
      </c>
      <c r="B395" s="74"/>
      <c r="C395" s="74"/>
      <c r="D395" s="74"/>
      <c r="E395" s="74"/>
      <c r="F395" s="511"/>
      <c r="G395" s="4"/>
      <c r="H395" s="4"/>
      <c r="I395" s="4"/>
    </row>
    <row r="396" spans="1:9" ht="15" x14ac:dyDescent="0.3">
      <c r="A396" s="74"/>
      <c r="B396" s="86"/>
      <c r="C396" s="86"/>
      <c r="D396" s="86"/>
      <c r="E396" s="86"/>
      <c r="F396" s="511" t="s">
        <v>422</v>
      </c>
      <c r="G396" s="418">
        <f>SUM(G9:G395)</f>
        <v>96768.400000000023</v>
      </c>
      <c r="H396" s="418">
        <f>SUM(H9:H395)</f>
        <v>96768.400000000023</v>
      </c>
      <c r="I396" s="418">
        <f>SUM(I9:I395)</f>
        <v>21473.704000000031</v>
      </c>
    </row>
    <row r="397" spans="1:9" ht="15" x14ac:dyDescent="0.3">
      <c r="A397" s="189"/>
      <c r="B397" s="189"/>
      <c r="C397" s="189"/>
      <c r="D397" s="189"/>
      <c r="E397" s="189"/>
      <c r="F397" s="581"/>
      <c r="G397" s="189"/>
      <c r="H397" s="158"/>
      <c r="I397" s="158"/>
    </row>
    <row r="398" spans="1:9" ht="15" x14ac:dyDescent="0.3">
      <c r="A398" s="190" t="s">
        <v>440</v>
      </c>
      <c r="B398" s="190"/>
      <c r="C398" s="189"/>
      <c r="D398" s="189"/>
      <c r="E398" s="189"/>
      <c r="F398" s="581"/>
      <c r="G398" s="189"/>
      <c r="H398" s="158"/>
      <c r="I398" s="158"/>
    </row>
    <row r="399" spans="1:9" ht="15" x14ac:dyDescent="0.3">
      <c r="A399" s="190"/>
      <c r="B399" s="190"/>
      <c r="C399" s="189"/>
      <c r="D399" s="189"/>
      <c r="E399" s="189"/>
      <c r="F399" s="581"/>
      <c r="G399" s="189"/>
      <c r="H399" s="158"/>
      <c r="I399" s="158"/>
    </row>
    <row r="400" spans="1:9" ht="15" x14ac:dyDescent="0.3">
      <c r="A400" s="190"/>
      <c r="B400" s="190"/>
      <c r="C400" s="158"/>
      <c r="D400" s="158"/>
      <c r="E400" s="158"/>
      <c r="F400" s="581"/>
      <c r="G400" s="158"/>
      <c r="H400" s="158"/>
      <c r="I400" s="158"/>
    </row>
    <row r="401" spans="1:9" ht="15" x14ac:dyDescent="0.3">
      <c r="A401" s="190"/>
      <c r="B401" s="190"/>
      <c r="C401" s="158"/>
      <c r="D401" s="158"/>
      <c r="E401" s="158"/>
      <c r="F401" s="581"/>
      <c r="G401" s="158"/>
      <c r="H401" s="158"/>
      <c r="I401" s="158"/>
    </row>
    <row r="402" spans="1:9" x14ac:dyDescent="0.2">
      <c r="A402" s="187"/>
      <c r="B402" s="187"/>
      <c r="C402" s="187"/>
      <c r="D402" s="187"/>
      <c r="E402" s="187"/>
      <c r="F402" s="582"/>
      <c r="G402" s="187"/>
      <c r="H402" s="187"/>
      <c r="I402" s="187"/>
    </row>
    <row r="403" spans="1:9" ht="15" x14ac:dyDescent="0.3">
      <c r="A403" s="164" t="s">
        <v>107</v>
      </c>
      <c r="B403" s="164"/>
      <c r="C403" s="158"/>
      <c r="D403" s="158"/>
      <c r="E403" s="158"/>
      <c r="F403" s="581"/>
      <c r="G403" s="158"/>
      <c r="H403" s="158"/>
      <c r="I403" s="158"/>
    </row>
    <row r="404" spans="1:9" ht="15" x14ac:dyDescent="0.3">
      <c r="A404" s="158"/>
      <c r="B404" s="158"/>
      <c r="C404" s="158"/>
      <c r="D404" s="158"/>
      <c r="E404" s="158"/>
      <c r="F404" s="581"/>
      <c r="G404" s="158"/>
      <c r="H404" s="158"/>
      <c r="I404" s="158"/>
    </row>
    <row r="405" spans="1:9" ht="15" x14ac:dyDescent="0.3">
      <c r="A405" s="158"/>
      <c r="B405" s="158"/>
      <c r="C405" s="158"/>
      <c r="D405" s="158"/>
      <c r="E405" s="162"/>
      <c r="F405" s="583"/>
      <c r="G405" s="162"/>
      <c r="H405" s="158"/>
      <c r="I405" s="158"/>
    </row>
    <row r="406" spans="1:9" ht="15" x14ac:dyDescent="0.3">
      <c r="A406" s="164"/>
      <c r="B406" s="164"/>
      <c r="C406" s="164" t="s">
        <v>375</v>
      </c>
      <c r="D406" s="164"/>
      <c r="E406" s="164"/>
      <c r="F406" s="581"/>
      <c r="G406" s="164"/>
      <c r="H406" s="158"/>
      <c r="I406" s="158"/>
    </row>
    <row r="407" spans="1:9" ht="15" x14ac:dyDescent="0.3">
      <c r="A407" s="158"/>
      <c r="B407" s="158"/>
      <c r="C407" s="158" t="s">
        <v>374</v>
      </c>
      <c r="D407" s="158"/>
      <c r="E407" s="158"/>
      <c r="F407" s="581"/>
      <c r="G407" s="158"/>
      <c r="H407" s="158"/>
      <c r="I407" s="158"/>
    </row>
    <row r="408" spans="1:9" x14ac:dyDescent="0.2">
      <c r="A408" s="166"/>
      <c r="B408" s="166"/>
      <c r="C408" s="166" t="s">
        <v>139</v>
      </c>
      <c r="D408" s="166"/>
      <c r="E408" s="166"/>
      <c r="F408" s="584"/>
      <c r="G408" s="166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E20" sqref="E20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3" t="s">
        <v>441</v>
      </c>
      <c r="B1" s="66"/>
      <c r="C1" s="66"/>
      <c r="D1" s="66"/>
      <c r="E1" s="66"/>
      <c r="F1" s="66"/>
      <c r="G1" s="719" t="s">
        <v>109</v>
      </c>
      <c r="H1" s="719"/>
      <c r="I1" s="317"/>
    </row>
    <row r="2" spans="1:9" ht="15" x14ac:dyDescent="0.3">
      <c r="A2" s="65" t="s">
        <v>140</v>
      </c>
      <c r="B2" s="66"/>
      <c r="C2" s="66"/>
      <c r="D2" s="66"/>
      <c r="E2" s="66"/>
      <c r="F2" s="66"/>
      <c r="G2" s="717" t="str">
        <f>'ფორმა N1'!L2</f>
        <v>01/01/-12/31/2019</v>
      </c>
      <c r="H2" s="717"/>
      <c r="I2" s="65"/>
    </row>
    <row r="3" spans="1:9" ht="15" x14ac:dyDescent="0.3">
      <c r="A3" s="65"/>
      <c r="B3" s="65"/>
      <c r="C3" s="65"/>
      <c r="D3" s="65"/>
      <c r="E3" s="65"/>
      <c r="F3" s="65"/>
      <c r="G3" s="222"/>
      <c r="H3" s="222"/>
      <c r="I3" s="317"/>
    </row>
    <row r="4" spans="1:9" ht="15" x14ac:dyDescent="0.3">
      <c r="A4" s="66" t="s">
        <v>269</v>
      </c>
      <c r="B4" s="66"/>
      <c r="C4" s="66"/>
      <c r="D4" s="66"/>
      <c r="E4" s="66"/>
      <c r="F4" s="66"/>
      <c r="G4" s="65"/>
      <c r="H4" s="65"/>
      <c r="I4" s="65"/>
    </row>
    <row r="5" spans="1:9" ht="15" x14ac:dyDescent="0.3">
      <c r="A5" s="376" t="str">
        <f>'ფორმა N1'!A5</f>
        <v>ეროვნულ-დემოკრატიული პარტია</v>
      </c>
      <c r="B5" s="69"/>
      <c r="C5" s="69"/>
      <c r="D5" s="69"/>
      <c r="E5" s="69"/>
      <c r="F5" s="69"/>
      <c r="G5" s="70"/>
      <c r="H5" s="70"/>
      <c r="I5" s="70"/>
    </row>
    <row r="6" spans="1:9" ht="15" x14ac:dyDescent="0.3">
      <c r="A6" s="66"/>
      <c r="B6" s="66"/>
      <c r="C6" s="66"/>
      <c r="D6" s="66"/>
      <c r="E6" s="66"/>
      <c r="F6" s="66"/>
      <c r="G6" s="65"/>
      <c r="H6" s="65"/>
      <c r="I6" s="65"/>
    </row>
    <row r="7" spans="1:9" ht="15" x14ac:dyDescent="0.2">
      <c r="A7" s="221"/>
      <c r="B7" s="221"/>
      <c r="C7" s="221"/>
      <c r="D7" s="221"/>
      <c r="E7" s="221"/>
      <c r="F7" s="221"/>
      <c r="G7" s="67"/>
      <c r="H7" s="67"/>
      <c r="I7" s="317"/>
    </row>
    <row r="8" spans="1:9" ht="45" x14ac:dyDescent="0.2">
      <c r="A8" s="313" t="s">
        <v>64</v>
      </c>
      <c r="B8" s="68" t="s">
        <v>326</v>
      </c>
      <c r="C8" s="77" t="s">
        <v>327</v>
      </c>
      <c r="D8" s="77" t="s">
        <v>227</v>
      </c>
      <c r="E8" s="77" t="s">
        <v>330</v>
      </c>
      <c r="F8" s="77" t="s">
        <v>329</v>
      </c>
      <c r="G8" s="77" t="s">
        <v>371</v>
      </c>
      <c r="H8" s="68" t="s">
        <v>10</v>
      </c>
      <c r="I8" s="68" t="s">
        <v>9</v>
      </c>
    </row>
    <row r="9" spans="1:9" ht="60" x14ac:dyDescent="0.2">
      <c r="A9" s="313">
        <v>1</v>
      </c>
      <c r="B9" s="504" t="s">
        <v>518</v>
      </c>
      <c r="C9" s="466" t="s">
        <v>519</v>
      </c>
      <c r="D9" s="468">
        <v>19001029253</v>
      </c>
      <c r="E9" s="468" t="s">
        <v>1421</v>
      </c>
      <c r="F9" s="468" t="s">
        <v>1422</v>
      </c>
      <c r="G9" s="466">
        <v>6</v>
      </c>
      <c r="H9" s="505">
        <v>80</v>
      </c>
      <c r="I9" s="505">
        <v>80</v>
      </c>
    </row>
    <row r="10" spans="1:9" ht="30" x14ac:dyDescent="0.2">
      <c r="A10" s="313">
        <v>2</v>
      </c>
      <c r="B10" s="504" t="s">
        <v>522</v>
      </c>
      <c r="C10" s="466" t="s">
        <v>523</v>
      </c>
      <c r="D10" s="506" t="s">
        <v>587</v>
      </c>
      <c r="E10" s="468" t="s">
        <v>1423</v>
      </c>
      <c r="F10" s="468" t="s">
        <v>1424</v>
      </c>
      <c r="G10" s="466">
        <v>1</v>
      </c>
      <c r="H10" s="505">
        <v>15</v>
      </c>
      <c r="I10" s="505">
        <v>15</v>
      </c>
    </row>
    <row r="11" spans="1:9" ht="30" x14ac:dyDescent="0.2">
      <c r="A11" s="313">
        <v>3</v>
      </c>
      <c r="B11" s="504" t="s">
        <v>524</v>
      </c>
      <c r="C11" s="466" t="s">
        <v>525</v>
      </c>
      <c r="D11" s="506" t="s">
        <v>1425</v>
      </c>
      <c r="E11" s="196" t="s">
        <v>1423</v>
      </c>
      <c r="F11" s="196" t="s">
        <v>1424</v>
      </c>
      <c r="G11" s="466">
        <v>1</v>
      </c>
      <c r="H11" s="505">
        <v>15</v>
      </c>
      <c r="I11" s="505">
        <v>15</v>
      </c>
    </row>
    <row r="12" spans="1:9" ht="60" x14ac:dyDescent="0.2">
      <c r="A12" s="313">
        <v>4</v>
      </c>
      <c r="B12" s="504" t="s">
        <v>524</v>
      </c>
      <c r="C12" s="466" t="s">
        <v>525</v>
      </c>
      <c r="D12" s="506" t="s">
        <v>1426</v>
      </c>
      <c r="E12" s="196" t="s">
        <v>1427</v>
      </c>
      <c r="F12" s="196" t="s">
        <v>1428</v>
      </c>
      <c r="G12" s="466">
        <v>1</v>
      </c>
      <c r="H12" s="505">
        <v>15</v>
      </c>
      <c r="I12" s="505">
        <v>15</v>
      </c>
    </row>
    <row r="13" spans="1:9" ht="60" x14ac:dyDescent="0.2">
      <c r="A13" s="313">
        <v>5</v>
      </c>
      <c r="B13" s="504" t="s">
        <v>524</v>
      </c>
      <c r="C13" s="466" t="s">
        <v>525</v>
      </c>
      <c r="D13" s="506" t="s">
        <v>529</v>
      </c>
      <c r="E13" s="196" t="s">
        <v>1429</v>
      </c>
      <c r="F13" s="196" t="s">
        <v>1430</v>
      </c>
      <c r="G13" s="466">
        <v>4</v>
      </c>
      <c r="H13" s="505">
        <v>50</v>
      </c>
      <c r="I13" s="505">
        <v>50</v>
      </c>
    </row>
    <row r="14" spans="1:9" ht="30" x14ac:dyDescent="0.2">
      <c r="A14" s="507">
        <v>6</v>
      </c>
      <c r="B14" s="504" t="s">
        <v>524</v>
      </c>
      <c r="C14" s="466" t="s">
        <v>525</v>
      </c>
      <c r="D14" s="506" t="s">
        <v>1425</v>
      </c>
      <c r="E14" s="468" t="s">
        <v>1431</v>
      </c>
      <c r="F14" s="468" t="s">
        <v>1422</v>
      </c>
      <c r="G14" s="466">
        <v>14</v>
      </c>
      <c r="H14" s="505">
        <v>200</v>
      </c>
      <c r="I14" s="505">
        <v>200</v>
      </c>
    </row>
    <row r="15" spans="1:9" ht="30" x14ac:dyDescent="0.2">
      <c r="A15" s="507">
        <v>7</v>
      </c>
      <c r="B15" s="504" t="s">
        <v>522</v>
      </c>
      <c r="C15" s="466" t="s">
        <v>523</v>
      </c>
      <c r="D15" s="506" t="s">
        <v>587</v>
      </c>
      <c r="E15" s="468" t="s">
        <v>1431</v>
      </c>
      <c r="F15" s="468" t="s">
        <v>1422</v>
      </c>
      <c r="G15" s="466">
        <v>25</v>
      </c>
      <c r="H15" s="505">
        <v>375</v>
      </c>
      <c r="I15" s="505">
        <v>375</v>
      </c>
    </row>
    <row r="16" spans="1:9" ht="30" x14ac:dyDescent="0.2">
      <c r="A16" s="507">
        <v>8</v>
      </c>
      <c r="B16" s="504" t="s">
        <v>520</v>
      </c>
      <c r="C16" s="466" t="s">
        <v>521</v>
      </c>
      <c r="D16" s="488" t="s">
        <v>582</v>
      </c>
      <c r="E16" s="468" t="s">
        <v>1431</v>
      </c>
      <c r="F16" s="468" t="s">
        <v>1422</v>
      </c>
      <c r="G16" s="466">
        <v>5</v>
      </c>
      <c r="H16" s="505">
        <v>65</v>
      </c>
      <c r="I16" s="505">
        <v>65</v>
      </c>
    </row>
    <row r="17" spans="1:9" ht="30" x14ac:dyDescent="0.2">
      <c r="A17" s="507">
        <v>9</v>
      </c>
      <c r="B17" s="504" t="s">
        <v>533</v>
      </c>
      <c r="C17" s="466" t="s">
        <v>523</v>
      </c>
      <c r="D17" s="488" t="s">
        <v>1432</v>
      </c>
      <c r="E17" s="468" t="s">
        <v>1431</v>
      </c>
      <c r="F17" s="468" t="s">
        <v>1422</v>
      </c>
      <c r="G17" s="466">
        <v>4</v>
      </c>
      <c r="H17" s="505">
        <v>60</v>
      </c>
      <c r="I17" s="505">
        <v>60</v>
      </c>
    </row>
    <row r="18" spans="1:9" ht="30" x14ac:dyDescent="0.2">
      <c r="A18" s="507">
        <v>10</v>
      </c>
      <c r="B18" s="508" t="s">
        <v>518</v>
      </c>
      <c r="C18" s="475" t="s">
        <v>519</v>
      </c>
      <c r="D18" s="476">
        <v>19001029253</v>
      </c>
      <c r="E18" s="476" t="s">
        <v>1431</v>
      </c>
      <c r="F18" s="476" t="s">
        <v>1422</v>
      </c>
      <c r="G18" s="475">
        <v>27</v>
      </c>
      <c r="H18" s="509">
        <v>400</v>
      </c>
      <c r="I18" s="509">
        <v>400</v>
      </c>
    </row>
    <row r="19" spans="1:9" ht="30" x14ac:dyDescent="0.2">
      <c r="A19" s="507">
        <v>11</v>
      </c>
      <c r="B19" s="510" t="s">
        <v>994</v>
      </c>
      <c r="C19" s="511" t="s">
        <v>1433</v>
      </c>
      <c r="D19" s="196">
        <v>1025011454</v>
      </c>
      <c r="E19" s="476" t="s">
        <v>1434</v>
      </c>
      <c r="F19" s="196" t="s">
        <v>1428</v>
      </c>
      <c r="G19" s="511">
        <v>7</v>
      </c>
      <c r="H19" s="4">
        <v>100</v>
      </c>
      <c r="I19" s="4">
        <v>100</v>
      </c>
    </row>
    <row r="20" spans="1:9" ht="30" x14ac:dyDescent="0.2">
      <c r="A20" s="507">
        <v>12</v>
      </c>
      <c r="B20" s="504" t="s">
        <v>520</v>
      </c>
      <c r="C20" s="466" t="s">
        <v>521</v>
      </c>
      <c r="D20" s="488" t="s">
        <v>582</v>
      </c>
      <c r="E20" s="476" t="s">
        <v>1434</v>
      </c>
      <c r="F20" s="196" t="s">
        <v>1435</v>
      </c>
      <c r="G20" s="511">
        <v>3</v>
      </c>
      <c r="H20" s="4">
        <v>40</v>
      </c>
      <c r="I20" s="4">
        <v>40</v>
      </c>
    </row>
    <row r="21" spans="1:9" ht="30" x14ac:dyDescent="0.2">
      <c r="A21" s="507">
        <v>13</v>
      </c>
      <c r="B21" s="510" t="s">
        <v>526</v>
      </c>
      <c r="C21" s="511" t="s">
        <v>543</v>
      </c>
      <c r="D21" s="663" t="s">
        <v>1645</v>
      </c>
      <c r="E21" s="476" t="s">
        <v>1434</v>
      </c>
      <c r="F21" s="196" t="s">
        <v>1435</v>
      </c>
      <c r="G21" s="511">
        <v>2</v>
      </c>
      <c r="H21" s="4">
        <v>20</v>
      </c>
      <c r="I21" s="4">
        <v>20</v>
      </c>
    </row>
    <row r="22" spans="1:9" ht="30" x14ac:dyDescent="0.2">
      <c r="A22" s="507">
        <v>14</v>
      </c>
      <c r="B22" s="508" t="s">
        <v>518</v>
      </c>
      <c r="C22" s="475" t="s">
        <v>519</v>
      </c>
      <c r="D22" s="476">
        <v>19001029253</v>
      </c>
      <c r="E22" s="476" t="s">
        <v>1434</v>
      </c>
      <c r="F22" s="196" t="s">
        <v>1424</v>
      </c>
      <c r="G22" s="511">
        <v>10</v>
      </c>
      <c r="H22" s="4">
        <v>150</v>
      </c>
      <c r="I22" s="4">
        <v>150</v>
      </c>
    </row>
    <row r="23" spans="1:9" ht="60" x14ac:dyDescent="0.2">
      <c r="A23" s="313">
        <v>15</v>
      </c>
      <c r="B23" s="412" t="s">
        <v>524</v>
      </c>
      <c r="C23" s="413" t="s">
        <v>525</v>
      </c>
      <c r="D23" s="413" t="s">
        <v>529</v>
      </c>
      <c r="E23" s="413" t="s">
        <v>1436</v>
      </c>
      <c r="F23" s="413" t="s">
        <v>1437</v>
      </c>
      <c r="G23" s="466">
        <v>5</v>
      </c>
      <c r="H23" s="424">
        <v>75</v>
      </c>
      <c r="I23" s="424">
        <v>75</v>
      </c>
    </row>
    <row r="24" spans="1:9" ht="45" x14ac:dyDescent="0.2">
      <c r="A24" s="313">
        <v>16</v>
      </c>
      <c r="B24" s="412" t="s">
        <v>520</v>
      </c>
      <c r="C24" s="413" t="s">
        <v>521</v>
      </c>
      <c r="D24" s="413" t="s">
        <v>582</v>
      </c>
      <c r="E24" s="413" t="s">
        <v>1438</v>
      </c>
      <c r="F24" s="413" t="s">
        <v>1430</v>
      </c>
      <c r="G24" s="466">
        <v>2</v>
      </c>
      <c r="H24" s="424">
        <v>20</v>
      </c>
      <c r="I24" s="424">
        <v>20</v>
      </c>
    </row>
    <row r="25" spans="1:9" ht="75" x14ac:dyDescent="0.2">
      <c r="A25" s="313">
        <v>17</v>
      </c>
      <c r="B25" s="412" t="s">
        <v>533</v>
      </c>
      <c r="C25" s="413" t="s">
        <v>523</v>
      </c>
      <c r="D25" s="413" t="s">
        <v>1432</v>
      </c>
      <c r="E25" s="413" t="s">
        <v>1439</v>
      </c>
      <c r="F25" s="413" t="s">
        <v>1424</v>
      </c>
      <c r="G25" s="466">
        <v>6</v>
      </c>
      <c r="H25" s="424">
        <v>90</v>
      </c>
      <c r="I25" s="424">
        <v>90</v>
      </c>
    </row>
    <row r="26" spans="1:9" ht="63.75" customHeight="1" x14ac:dyDescent="0.2">
      <c r="A26" s="313">
        <v>18</v>
      </c>
      <c r="B26" s="412" t="s">
        <v>524</v>
      </c>
      <c r="C26" s="413" t="s">
        <v>525</v>
      </c>
      <c r="D26" s="413" t="s">
        <v>529</v>
      </c>
      <c r="E26" s="413" t="s">
        <v>1438</v>
      </c>
      <c r="F26" s="413" t="s">
        <v>1430</v>
      </c>
      <c r="G26" s="466">
        <v>2</v>
      </c>
      <c r="H26" s="424">
        <v>20</v>
      </c>
      <c r="I26" s="424">
        <v>20</v>
      </c>
    </row>
    <row r="27" spans="1:9" ht="64.5" customHeight="1" x14ac:dyDescent="0.2">
      <c r="A27" s="313">
        <v>19</v>
      </c>
      <c r="B27" s="412" t="s">
        <v>522</v>
      </c>
      <c r="C27" s="413" t="s">
        <v>523</v>
      </c>
      <c r="D27" s="413" t="s">
        <v>587</v>
      </c>
      <c r="E27" s="413" t="s">
        <v>1438</v>
      </c>
      <c r="F27" s="413" t="s">
        <v>1424</v>
      </c>
      <c r="G27" s="466">
        <v>4</v>
      </c>
      <c r="H27" s="424">
        <v>60</v>
      </c>
      <c r="I27" s="424">
        <v>60</v>
      </c>
    </row>
    <row r="28" spans="1:9" ht="63.75" customHeight="1" x14ac:dyDescent="0.2">
      <c r="A28" s="507">
        <v>20</v>
      </c>
      <c r="B28" s="412" t="s">
        <v>524</v>
      </c>
      <c r="C28" s="413" t="s">
        <v>525</v>
      </c>
      <c r="D28" s="413" t="s">
        <v>529</v>
      </c>
      <c r="E28" s="413" t="s">
        <v>1438</v>
      </c>
      <c r="F28" s="413" t="s">
        <v>1428</v>
      </c>
      <c r="G28" s="466">
        <v>1</v>
      </c>
      <c r="H28" s="424">
        <v>10</v>
      </c>
      <c r="I28" s="424">
        <v>10</v>
      </c>
    </row>
    <row r="29" spans="1:9" ht="15" x14ac:dyDescent="0.2">
      <c r="A29" s="314"/>
      <c r="B29" s="315"/>
      <c r="C29" s="74"/>
      <c r="D29" s="74"/>
      <c r="E29" s="74"/>
      <c r="F29" s="74"/>
      <c r="G29" s="74"/>
      <c r="H29" s="4"/>
      <c r="I29" s="4"/>
    </row>
    <row r="30" spans="1:9" ht="15" x14ac:dyDescent="0.2">
      <c r="A30" s="314"/>
      <c r="B30" s="315"/>
      <c r="C30" s="74"/>
      <c r="D30" s="74"/>
      <c r="E30" s="74"/>
      <c r="F30" s="74"/>
      <c r="G30" s="74"/>
      <c r="H30" s="4"/>
      <c r="I30" s="4"/>
    </row>
    <row r="31" spans="1:9" ht="15" x14ac:dyDescent="0.2">
      <c r="A31" s="314"/>
      <c r="B31" s="315"/>
      <c r="C31" s="74"/>
      <c r="D31" s="74"/>
      <c r="E31" s="74"/>
      <c r="F31" s="74"/>
      <c r="G31" s="74"/>
      <c r="H31" s="4"/>
      <c r="I31" s="4"/>
    </row>
    <row r="32" spans="1:9" ht="15" x14ac:dyDescent="0.2">
      <c r="A32" s="314"/>
      <c r="B32" s="315"/>
      <c r="C32" s="74"/>
      <c r="D32" s="74"/>
      <c r="E32" s="74"/>
      <c r="F32" s="74"/>
      <c r="G32" s="74"/>
      <c r="H32" s="4"/>
      <c r="I32" s="4"/>
    </row>
    <row r="33" spans="1:9" ht="15" x14ac:dyDescent="0.2">
      <c r="A33" s="314"/>
      <c r="B33" s="315"/>
      <c r="C33" s="74"/>
      <c r="D33" s="74"/>
      <c r="E33" s="74"/>
      <c r="F33" s="74"/>
      <c r="G33" s="74"/>
      <c r="H33" s="4"/>
      <c r="I33" s="4"/>
    </row>
    <row r="34" spans="1:9" ht="15" x14ac:dyDescent="0.3">
      <c r="A34" s="314"/>
      <c r="B34" s="316"/>
      <c r="C34" s="86"/>
      <c r="D34" s="86"/>
      <c r="E34" s="86"/>
      <c r="F34" s="86"/>
      <c r="G34" s="86" t="s">
        <v>325</v>
      </c>
      <c r="H34" s="73">
        <f>SUM(H9:H33)</f>
        <v>1860</v>
      </c>
      <c r="I34" s="73">
        <f>SUM(I9:I33)</f>
        <v>1860</v>
      </c>
    </row>
    <row r="35" spans="1:9" ht="15" x14ac:dyDescent="0.3">
      <c r="A35" s="35"/>
      <c r="B35" s="35"/>
      <c r="C35" s="35"/>
      <c r="D35" s="35"/>
      <c r="E35" s="35"/>
      <c r="F35" s="35"/>
      <c r="G35" s="2"/>
      <c r="H35" s="2"/>
    </row>
    <row r="36" spans="1:9" ht="15" x14ac:dyDescent="0.3">
      <c r="A36" s="175" t="s">
        <v>442</v>
      </c>
      <c r="B36" s="35"/>
      <c r="C36" s="35"/>
      <c r="D36" s="35"/>
      <c r="E36" s="35"/>
      <c r="F36" s="35"/>
      <c r="G36" s="2"/>
      <c r="H36" s="2"/>
    </row>
    <row r="37" spans="1:9" ht="15" x14ac:dyDescent="0.3">
      <c r="A37" s="175"/>
      <c r="B37" s="35"/>
      <c r="C37" s="35"/>
      <c r="D37" s="35"/>
      <c r="E37" s="35"/>
      <c r="F37" s="35"/>
      <c r="G37" s="2"/>
      <c r="H37" s="2"/>
    </row>
    <row r="38" spans="1:9" ht="15" x14ac:dyDescent="0.3">
      <c r="A38" s="175"/>
      <c r="B38" s="2"/>
      <c r="C38" s="2"/>
      <c r="D38" s="2"/>
      <c r="E38" s="2"/>
      <c r="F38" s="2"/>
      <c r="G38" s="2"/>
      <c r="H38" s="2"/>
    </row>
    <row r="39" spans="1:9" ht="15" x14ac:dyDescent="0.3">
      <c r="A39" s="175"/>
      <c r="B39" s="2"/>
      <c r="C39" s="2"/>
      <c r="D39" s="2"/>
      <c r="E39" s="2"/>
      <c r="F39" s="2"/>
      <c r="G39" s="2"/>
      <c r="H39" s="2"/>
    </row>
    <row r="40" spans="1:9" x14ac:dyDescent="0.2">
      <c r="A40" s="22"/>
      <c r="B40" s="22"/>
      <c r="C40" s="22"/>
      <c r="D40" s="22"/>
      <c r="E40" s="22"/>
      <c r="F40" s="22"/>
      <c r="G40" s="22"/>
      <c r="H40" s="22"/>
    </row>
    <row r="41" spans="1:9" ht="15" x14ac:dyDescent="0.3">
      <c r="A41" s="58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58"/>
      <c r="B44" s="58" t="s">
        <v>266</v>
      </c>
      <c r="C44" s="58"/>
      <c r="D44" s="58"/>
      <c r="E44" s="58"/>
      <c r="F44" s="58"/>
      <c r="G44" s="2"/>
      <c r="H44" s="12"/>
    </row>
    <row r="45" spans="1:9" ht="15" x14ac:dyDescent="0.3">
      <c r="A45" s="2"/>
      <c r="B45" s="2" t="s">
        <v>265</v>
      </c>
      <c r="C45" s="2"/>
      <c r="D45" s="2"/>
      <c r="E45" s="2"/>
      <c r="F45" s="2"/>
      <c r="G45" s="2"/>
      <c r="H45" s="12"/>
    </row>
    <row r="46" spans="1:9" x14ac:dyDescent="0.2">
      <c r="A46" s="55"/>
      <c r="B46" s="55" t="s">
        <v>139</v>
      </c>
      <c r="C46" s="55"/>
      <c r="D46" s="55"/>
      <c r="E46" s="55"/>
      <c r="F46" s="5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59" customWidth="1"/>
    <col min="2" max="2" width="13.140625" style="159" customWidth="1"/>
    <col min="3" max="3" width="15.140625" style="159" customWidth="1"/>
    <col min="4" max="4" width="18" style="159" customWidth="1"/>
    <col min="5" max="5" width="20.5703125" style="159" customWidth="1"/>
    <col min="6" max="6" width="21.28515625" style="159" customWidth="1"/>
    <col min="7" max="7" width="15.140625" style="159" customWidth="1"/>
    <col min="8" max="8" width="15.5703125" style="159" customWidth="1"/>
    <col min="9" max="9" width="13.42578125" style="159" customWidth="1"/>
    <col min="10" max="10" width="0" style="159" hidden="1" customWidth="1"/>
    <col min="11" max="16384" width="9.140625" style="159"/>
  </cols>
  <sheetData>
    <row r="1" spans="1:10" ht="15" x14ac:dyDescent="0.3">
      <c r="A1" s="63" t="s">
        <v>443</v>
      </c>
      <c r="B1" s="63"/>
      <c r="C1" s="66"/>
      <c r="D1" s="66"/>
      <c r="E1" s="66"/>
      <c r="F1" s="66"/>
      <c r="G1" s="719" t="s">
        <v>109</v>
      </c>
      <c r="H1" s="719"/>
    </row>
    <row r="2" spans="1:10" ht="15" x14ac:dyDescent="0.3">
      <c r="A2" s="65" t="s">
        <v>140</v>
      </c>
      <c r="B2" s="63"/>
      <c r="C2" s="66"/>
      <c r="D2" s="66"/>
      <c r="E2" s="66"/>
      <c r="F2" s="66"/>
      <c r="G2" s="717" t="str">
        <f>'ფორმა N1'!L2</f>
        <v>01/01/-12/31/2019</v>
      </c>
      <c r="H2" s="717"/>
    </row>
    <row r="3" spans="1:10" ht="15" x14ac:dyDescent="0.3">
      <c r="A3" s="65"/>
      <c r="B3" s="65"/>
      <c r="C3" s="65"/>
      <c r="D3" s="65"/>
      <c r="E3" s="65"/>
      <c r="F3" s="65"/>
      <c r="G3" s="222"/>
      <c r="H3" s="222"/>
    </row>
    <row r="4" spans="1:10" ht="15" x14ac:dyDescent="0.3">
      <c r="A4" s="66" t="s">
        <v>269</v>
      </c>
      <c r="B4" s="66"/>
      <c r="C4" s="66"/>
      <c r="D4" s="66"/>
      <c r="E4" s="66"/>
      <c r="F4" s="66"/>
      <c r="G4" s="65"/>
      <c r="H4" s="65"/>
    </row>
    <row r="5" spans="1:10" ht="15" x14ac:dyDescent="0.3">
      <c r="A5" s="376" t="str">
        <f>'ფორმა N1'!A5</f>
        <v>ეროვნულ-დემოკრატიული პარტია</v>
      </c>
      <c r="B5" s="69"/>
      <c r="C5" s="69"/>
      <c r="D5" s="69"/>
      <c r="E5" s="69"/>
      <c r="F5" s="69"/>
      <c r="G5" s="70"/>
      <c r="H5" s="70"/>
    </row>
    <row r="6" spans="1:10" ht="15" x14ac:dyDescent="0.3">
      <c r="A6" s="66"/>
      <c r="B6" s="66"/>
      <c r="C6" s="66"/>
      <c r="D6" s="66"/>
      <c r="E6" s="66"/>
      <c r="F6" s="66"/>
      <c r="G6" s="65"/>
      <c r="H6" s="65"/>
    </row>
    <row r="7" spans="1:10" ht="15" x14ac:dyDescent="0.2">
      <c r="A7" s="221"/>
      <c r="B7" s="221"/>
      <c r="C7" s="221"/>
      <c r="D7" s="221"/>
      <c r="E7" s="221"/>
      <c r="F7" s="221"/>
      <c r="G7" s="67"/>
      <c r="H7" s="67"/>
    </row>
    <row r="8" spans="1:10" ht="30" x14ac:dyDescent="0.2">
      <c r="A8" s="77" t="s">
        <v>64</v>
      </c>
      <c r="B8" s="77" t="s">
        <v>326</v>
      </c>
      <c r="C8" s="77" t="s">
        <v>327</v>
      </c>
      <c r="D8" s="77" t="s">
        <v>227</v>
      </c>
      <c r="E8" s="77" t="s">
        <v>335</v>
      </c>
      <c r="F8" s="77" t="s">
        <v>328</v>
      </c>
      <c r="G8" s="68" t="s">
        <v>10</v>
      </c>
      <c r="H8" s="68" t="s">
        <v>9</v>
      </c>
      <c r="J8" s="191" t="s">
        <v>334</v>
      </c>
    </row>
    <row r="9" spans="1:10" ht="15" x14ac:dyDescent="0.2">
      <c r="A9" s="85"/>
      <c r="B9" s="85"/>
      <c r="C9" s="85"/>
      <c r="D9" s="85"/>
      <c r="E9" s="85"/>
      <c r="F9" s="85"/>
      <c r="G9" s="4"/>
      <c r="H9" s="4"/>
      <c r="J9" s="191" t="s">
        <v>0</v>
      </c>
    </row>
    <row r="10" spans="1:10" ht="15" x14ac:dyDescent="0.2">
      <c r="A10" s="85"/>
      <c r="B10" s="85"/>
      <c r="C10" s="85"/>
      <c r="D10" s="85"/>
      <c r="E10" s="85"/>
      <c r="F10" s="85"/>
      <c r="G10" s="4"/>
      <c r="H10" s="4"/>
    </row>
    <row r="11" spans="1:10" ht="15" x14ac:dyDescent="0.2">
      <c r="A11" s="74"/>
      <c r="B11" s="74"/>
      <c r="C11" s="74"/>
      <c r="D11" s="74"/>
      <c r="E11" s="74"/>
      <c r="F11" s="74"/>
      <c r="G11" s="4"/>
      <c r="H11" s="4"/>
    </row>
    <row r="12" spans="1:10" ht="15" x14ac:dyDescent="0.2">
      <c r="A12" s="74"/>
      <c r="B12" s="74"/>
      <c r="C12" s="74"/>
      <c r="D12" s="74"/>
      <c r="E12" s="74"/>
      <c r="F12" s="74"/>
      <c r="G12" s="4"/>
      <c r="H12" s="4"/>
    </row>
    <row r="13" spans="1:10" ht="15" x14ac:dyDescent="0.2">
      <c r="A13" s="74"/>
      <c r="B13" s="74"/>
      <c r="C13" s="74"/>
      <c r="D13" s="74"/>
      <c r="E13" s="74"/>
      <c r="F13" s="74"/>
      <c r="G13" s="4"/>
      <c r="H13" s="4"/>
    </row>
    <row r="14" spans="1:10" ht="15" x14ac:dyDescent="0.2">
      <c r="A14" s="74"/>
      <c r="B14" s="74"/>
      <c r="C14" s="74"/>
      <c r="D14" s="74"/>
      <c r="E14" s="74"/>
      <c r="F14" s="74"/>
      <c r="G14" s="4"/>
      <c r="H14" s="4"/>
    </row>
    <row r="15" spans="1:10" ht="15" x14ac:dyDescent="0.2">
      <c r="A15" s="74"/>
      <c r="B15" s="74"/>
      <c r="C15" s="74"/>
      <c r="D15" s="74"/>
      <c r="E15" s="74"/>
      <c r="F15" s="74"/>
      <c r="G15" s="4"/>
      <c r="H15" s="4"/>
    </row>
    <row r="16" spans="1:10" ht="15" x14ac:dyDescent="0.2">
      <c r="A16" s="74"/>
      <c r="B16" s="74"/>
      <c r="C16" s="74"/>
      <c r="D16" s="74"/>
      <c r="E16" s="74"/>
      <c r="F16" s="74"/>
      <c r="G16" s="4"/>
      <c r="H16" s="4"/>
    </row>
    <row r="17" spans="1:8" ht="15" x14ac:dyDescent="0.2">
      <c r="A17" s="74"/>
      <c r="B17" s="74"/>
      <c r="C17" s="74"/>
      <c r="D17" s="74"/>
      <c r="E17" s="74"/>
      <c r="F17" s="74"/>
      <c r="G17" s="4"/>
      <c r="H17" s="4"/>
    </row>
    <row r="18" spans="1:8" ht="15" x14ac:dyDescent="0.2">
      <c r="A18" s="74"/>
      <c r="B18" s="74"/>
      <c r="C18" s="74"/>
      <c r="D18" s="74"/>
      <c r="E18" s="74"/>
      <c r="F18" s="74"/>
      <c r="G18" s="4"/>
      <c r="H18" s="4"/>
    </row>
    <row r="19" spans="1:8" ht="15" x14ac:dyDescent="0.2">
      <c r="A19" s="74"/>
      <c r="B19" s="74"/>
      <c r="C19" s="74"/>
      <c r="D19" s="74"/>
      <c r="E19" s="74"/>
      <c r="F19" s="74"/>
      <c r="G19" s="4"/>
      <c r="H19" s="4"/>
    </row>
    <row r="20" spans="1:8" ht="15" x14ac:dyDescent="0.2">
      <c r="A20" s="74"/>
      <c r="B20" s="74"/>
      <c r="C20" s="74"/>
      <c r="D20" s="74"/>
      <c r="E20" s="74"/>
      <c r="F20" s="74"/>
      <c r="G20" s="4"/>
      <c r="H20" s="4"/>
    </row>
    <row r="21" spans="1:8" ht="15" x14ac:dyDescent="0.2">
      <c r="A21" s="74"/>
      <c r="B21" s="74"/>
      <c r="C21" s="74"/>
      <c r="D21" s="74"/>
      <c r="E21" s="74"/>
      <c r="F21" s="74"/>
      <c r="G21" s="4"/>
      <c r="H21" s="4"/>
    </row>
    <row r="22" spans="1:8" ht="15" x14ac:dyDescent="0.2">
      <c r="A22" s="74"/>
      <c r="B22" s="74"/>
      <c r="C22" s="74"/>
      <c r="D22" s="74"/>
      <c r="E22" s="74"/>
      <c r="F22" s="74"/>
      <c r="G22" s="4"/>
      <c r="H22" s="4"/>
    </row>
    <row r="23" spans="1:8" ht="15" x14ac:dyDescent="0.2">
      <c r="A23" s="74"/>
      <c r="B23" s="74"/>
      <c r="C23" s="74"/>
      <c r="D23" s="74"/>
      <c r="E23" s="74"/>
      <c r="F23" s="74"/>
      <c r="G23" s="4"/>
      <c r="H23" s="4"/>
    </row>
    <row r="24" spans="1:8" ht="15" x14ac:dyDescent="0.2">
      <c r="A24" s="74"/>
      <c r="B24" s="74"/>
      <c r="C24" s="74"/>
      <c r="D24" s="74"/>
      <c r="E24" s="74"/>
      <c r="F24" s="74"/>
      <c r="G24" s="4"/>
      <c r="H24" s="4"/>
    </row>
    <row r="25" spans="1:8" ht="15" x14ac:dyDescent="0.2">
      <c r="A25" s="74"/>
      <c r="B25" s="74"/>
      <c r="C25" s="74"/>
      <c r="D25" s="74"/>
      <c r="E25" s="74"/>
      <c r="F25" s="74"/>
      <c r="G25" s="4"/>
      <c r="H25" s="4"/>
    </row>
    <row r="26" spans="1:8" ht="15" x14ac:dyDescent="0.2">
      <c r="A26" s="74"/>
      <c r="B26" s="74"/>
      <c r="C26" s="74"/>
      <c r="D26" s="74"/>
      <c r="E26" s="74"/>
      <c r="F26" s="74"/>
      <c r="G26" s="4"/>
      <c r="H26" s="4"/>
    </row>
    <row r="27" spans="1:8" ht="15" x14ac:dyDescent="0.2">
      <c r="A27" s="74"/>
      <c r="B27" s="74"/>
      <c r="C27" s="74"/>
      <c r="D27" s="74"/>
      <c r="E27" s="74"/>
      <c r="F27" s="74"/>
      <c r="G27" s="4"/>
      <c r="H27" s="4"/>
    </row>
    <row r="28" spans="1:8" ht="15" x14ac:dyDescent="0.2">
      <c r="A28" s="74"/>
      <c r="B28" s="74"/>
      <c r="C28" s="74"/>
      <c r="D28" s="74"/>
      <c r="E28" s="74"/>
      <c r="F28" s="74"/>
      <c r="G28" s="4"/>
      <c r="H28" s="4"/>
    </row>
    <row r="29" spans="1:8" ht="15" x14ac:dyDescent="0.2">
      <c r="A29" s="74"/>
      <c r="B29" s="74"/>
      <c r="C29" s="74"/>
      <c r="D29" s="74"/>
      <c r="E29" s="74"/>
      <c r="F29" s="74"/>
      <c r="G29" s="4"/>
      <c r="H29" s="4"/>
    </row>
    <row r="30" spans="1:8" ht="15" x14ac:dyDescent="0.2">
      <c r="A30" s="74"/>
      <c r="B30" s="74"/>
      <c r="C30" s="74"/>
      <c r="D30" s="74"/>
      <c r="E30" s="74"/>
      <c r="F30" s="74"/>
      <c r="G30" s="4"/>
      <c r="H30" s="4"/>
    </row>
    <row r="31" spans="1:8" ht="15" x14ac:dyDescent="0.2">
      <c r="A31" s="74"/>
      <c r="B31" s="74"/>
      <c r="C31" s="74"/>
      <c r="D31" s="74"/>
      <c r="E31" s="74"/>
      <c r="F31" s="74"/>
      <c r="G31" s="4"/>
      <c r="H31" s="4"/>
    </row>
    <row r="32" spans="1:8" ht="15" x14ac:dyDescent="0.2">
      <c r="A32" s="74"/>
      <c r="B32" s="74"/>
      <c r="C32" s="74"/>
      <c r="D32" s="74"/>
      <c r="E32" s="74"/>
      <c r="F32" s="74"/>
      <c r="G32" s="4"/>
      <c r="H32" s="4"/>
    </row>
    <row r="33" spans="1:9" ht="15" x14ac:dyDescent="0.2">
      <c r="A33" s="74"/>
      <c r="B33" s="74"/>
      <c r="C33" s="74"/>
      <c r="D33" s="74"/>
      <c r="E33" s="74"/>
      <c r="F33" s="74"/>
      <c r="G33" s="4"/>
      <c r="H33" s="4"/>
    </row>
    <row r="34" spans="1:9" ht="15" x14ac:dyDescent="0.3">
      <c r="A34" s="74"/>
      <c r="B34" s="86"/>
      <c r="C34" s="86"/>
      <c r="D34" s="86"/>
      <c r="E34" s="86"/>
      <c r="F34" s="86" t="s">
        <v>333</v>
      </c>
      <c r="G34" s="73">
        <f>SUM(G9:G33)</f>
        <v>0</v>
      </c>
      <c r="H34" s="73">
        <f>SUM(H9:H33)</f>
        <v>0</v>
      </c>
    </row>
    <row r="35" spans="1:9" ht="15" x14ac:dyDescent="0.3">
      <c r="A35" s="189"/>
      <c r="B35" s="189"/>
      <c r="C35" s="189"/>
      <c r="D35" s="189"/>
      <c r="E35" s="189"/>
      <c r="F35" s="189"/>
      <c r="G35" s="189"/>
      <c r="H35" s="158"/>
      <c r="I35" s="158"/>
    </row>
    <row r="36" spans="1:9" ht="15" x14ac:dyDescent="0.3">
      <c r="A36" s="190" t="s">
        <v>444</v>
      </c>
      <c r="B36" s="190"/>
      <c r="C36" s="189"/>
      <c r="D36" s="189"/>
      <c r="E36" s="189"/>
      <c r="F36" s="189"/>
      <c r="G36" s="189"/>
      <c r="H36" s="158"/>
      <c r="I36" s="158"/>
    </row>
    <row r="37" spans="1:9" ht="15" x14ac:dyDescent="0.3">
      <c r="A37" s="190"/>
      <c r="B37" s="190"/>
      <c r="C37" s="189"/>
      <c r="D37" s="189"/>
      <c r="E37" s="189"/>
      <c r="F37" s="189"/>
      <c r="G37" s="189"/>
      <c r="H37" s="158"/>
      <c r="I37" s="158"/>
    </row>
    <row r="38" spans="1:9" ht="15" x14ac:dyDescent="0.3">
      <c r="A38" s="190"/>
      <c r="B38" s="190"/>
      <c r="C38" s="158"/>
      <c r="D38" s="158"/>
      <c r="E38" s="158"/>
      <c r="F38" s="158"/>
      <c r="G38" s="158"/>
      <c r="H38" s="158"/>
      <c r="I38" s="158"/>
    </row>
    <row r="39" spans="1:9" ht="15" x14ac:dyDescent="0.3">
      <c r="A39" s="190"/>
      <c r="B39" s="190"/>
      <c r="C39" s="158"/>
      <c r="D39" s="158"/>
      <c r="E39" s="158"/>
      <c r="F39" s="158"/>
      <c r="G39" s="158"/>
      <c r="H39" s="158"/>
      <c r="I39" s="158"/>
    </row>
    <row r="40" spans="1:9" x14ac:dyDescent="0.2">
      <c r="A40" s="187"/>
      <c r="B40" s="187"/>
      <c r="C40" s="187"/>
      <c r="D40" s="187"/>
      <c r="E40" s="187"/>
      <c r="F40" s="187"/>
      <c r="G40" s="187"/>
      <c r="H40" s="187"/>
      <c r="I40" s="187"/>
    </row>
    <row r="41" spans="1:9" ht="15" x14ac:dyDescent="0.3">
      <c r="A41" s="164" t="s">
        <v>107</v>
      </c>
      <c r="B41" s="164"/>
      <c r="C41" s="158"/>
      <c r="D41" s="158"/>
      <c r="E41" s="158"/>
      <c r="F41" s="158"/>
      <c r="G41" s="158"/>
      <c r="H41" s="158"/>
      <c r="I41" s="158"/>
    </row>
    <row r="42" spans="1:9" ht="15" x14ac:dyDescent="0.3">
      <c r="A42" s="158"/>
      <c r="B42" s="158"/>
      <c r="C42" s="158"/>
      <c r="D42" s="158"/>
      <c r="E42" s="158"/>
      <c r="F42" s="158"/>
      <c r="G42" s="158"/>
      <c r="H42" s="158"/>
      <c r="I42" s="158"/>
    </row>
    <row r="43" spans="1:9" ht="15" x14ac:dyDescent="0.3">
      <c r="A43" s="158"/>
      <c r="B43" s="158"/>
      <c r="C43" s="158"/>
      <c r="D43" s="158"/>
      <c r="E43" s="158"/>
      <c r="F43" s="158"/>
      <c r="G43" s="158"/>
      <c r="H43" s="158"/>
      <c r="I43" s="165"/>
    </row>
    <row r="44" spans="1:9" ht="15" x14ac:dyDescent="0.3">
      <c r="A44" s="164"/>
      <c r="B44" s="164"/>
      <c r="C44" s="164" t="s">
        <v>400</v>
      </c>
      <c r="D44" s="164"/>
      <c r="E44" s="189"/>
      <c r="F44" s="164"/>
      <c r="G44" s="164"/>
      <c r="H44" s="158"/>
      <c r="I44" s="165"/>
    </row>
    <row r="45" spans="1:9" ht="15" x14ac:dyDescent="0.3">
      <c r="A45" s="158"/>
      <c r="B45" s="158"/>
      <c r="C45" s="158" t="s">
        <v>265</v>
      </c>
      <c r="D45" s="158"/>
      <c r="E45" s="158"/>
      <c r="F45" s="158"/>
      <c r="G45" s="158"/>
      <c r="H45" s="158"/>
      <c r="I45" s="165"/>
    </row>
    <row r="46" spans="1:9" x14ac:dyDescent="0.2">
      <c r="A46" s="166"/>
      <c r="B46" s="166"/>
      <c r="C46" s="166" t="s">
        <v>139</v>
      </c>
      <c r="D46" s="166"/>
      <c r="E46" s="166"/>
      <c r="F46" s="166"/>
      <c r="G46" s="166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3"/>
  <sheetViews>
    <sheetView view="pageBreakPreview" topLeftCell="A13" zoomScale="80" zoomScaleSheetLayoutView="80" workbookViewId="0">
      <selection activeCell="H14" sqref="H14"/>
    </sheetView>
  </sheetViews>
  <sheetFormatPr defaultRowHeight="12.75" x14ac:dyDescent="0.2"/>
  <cols>
    <col min="1" max="1" width="5.42578125" style="159" customWidth="1"/>
    <col min="2" max="2" width="20.28515625" style="159" bestFit="1" customWidth="1"/>
    <col min="3" max="3" width="20.85546875" style="159" bestFit="1" customWidth="1"/>
    <col min="4" max="4" width="19.28515625" style="159" customWidth="1"/>
    <col min="5" max="5" width="16.85546875" style="159" customWidth="1"/>
    <col min="6" max="6" width="13.140625" style="159" customWidth="1"/>
    <col min="7" max="7" width="17" style="159" customWidth="1"/>
    <col min="8" max="8" width="13.7109375" style="159" customWidth="1"/>
    <col min="9" max="9" width="19.42578125" style="159" bestFit="1" customWidth="1"/>
    <col min="10" max="10" width="18.5703125" style="159" bestFit="1" customWidth="1"/>
    <col min="11" max="11" width="16.7109375" style="159" customWidth="1"/>
    <col min="12" max="12" width="17.7109375" style="159" customWidth="1"/>
    <col min="13" max="13" width="12.85546875" style="159" customWidth="1"/>
    <col min="14" max="16384" width="9.140625" style="159"/>
  </cols>
  <sheetData>
    <row r="2" spans="1:13" ht="15" x14ac:dyDescent="0.3">
      <c r="A2" s="733" t="s">
        <v>445</v>
      </c>
      <c r="B2" s="733"/>
      <c r="C2" s="733"/>
      <c r="D2" s="733"/>
      <c r="E2" s="733"/>
      <c r="F2" s="304"/>
      <c r="G2" s="66"/>
      <c r="H2" s="66"/>
      <c r="I2" s="66"/>
      <c r="J2" s="66"/>
      <c r="K2" s="222"/>
      <c r="L2" s="223"/>
      <c r="M2" s="223" t="s">
        <v>109</v>
      </c>
    </row>
    <row r="3" spans="1:13" ht="15" x14ac:dyDescent="0.3">
      <c r="A3" s="65" t="s">
        <v>140</v>
      </c>
      <c r="B3" s="65"/>
      <c r="C3" s="63"/>
      <c r="D3" s="66"/>
      <c r="E3" s="66"/>
      <c r="F3" s="66"/>
      <c r="G3" s="66"/>
      <c r="H3" s="66"/>
      <c r="I3" s="66"/>
      <c r="J3" s="66"/>
      <c r="K3" s="222"/>
      <c r="L3" s="717" t="str">
        <f>'ფორმა N1'!L2</f>
        <v>01/01/-12/31/2019</v>
      </c>
      <c r="M3" s="717"/>
    </row>
    <row r="4" spans="1:13" ht="15" x14ac:dyDescent="0.3">
      <c r="A4" s="65"/>
      <c r="B4" s="65"/>
      <c r="C4" s="65"/>
      <c r="D4" s="63"/>
      <c r="E4" s="63"/>
      <c r="F4" s="63"/>
      <c r="G4" s="63"/>
      <c r="H4" s="63"/>
      <c r="I4" s="63"/>
      <c r="J4" s="63"/>
      <c r="K4" s="222"/>
      <c r="L4" s="222"/>
      <c r="M4" s="222"/>
    </row>
    <row r="5" spans="1:13" ht="15" x14ac:dyDescent="0.3">
      <c r="A5" s="66" t="s">
        <v>269</v>
      </c>
      <c r="B5" s="66"/>
      <c r="C5" s="66"/>
      <c r="D5" s="66"/>
      <c r="E5" s="66"/>
      <c r="F5" s="66"/>
      <c r="G5" s="66"/>
      <c r="H5" s="66"/>
      <c r="I5" s="66"/>
      <c r="J5" s="66"/>
      <c r="K5" s="65"/>
      <c r="L5" s="65"/>
      <c r="M5" s="65"/>
    </row>
    <row r="6" spans="1:13" ht="15" x14ac:dyDescent="0.3">
      <c r="A6" s="376" t="str">
        <f>'ფორმა N1'!A5</f>
        <v>ეროვნულ-დემოკრატიული პარტია</v>
      </c>
      <c r="B6" s="69"/>
      <c r="C6" s="69"/>
      <c r="D6" s="69"/>
      <c r="E6" s="69"/>
      <c r="F6" s="69"/>
      <c r="G6" s="69"/>
      <c r="H6" s="69"/>
      <c r="I6" s="69"/>
      <c r="J6" s="69"/>
      <c r="K6" s="70"/>
      <c r="L6" s="70"/>
    </row>
    <row r="7" spans="1:13" ht="15" x14ac:dyDescent="0.3">
      <c r="A7" s="66"/>
      <c r="B7" s="66"/>
      <c r="C7" s="66"/>
      <c r="D7" s="66"/>
      <c r="E7" s="66"/>
      <c r="F7" s="66"/>
      <c r="G7" s="66"/>
      <c r="H7" s="66"/>
      <c r="I7" s="66"/>
      <c r="J7" s="66"/>
      <c r="K7" s="65"/>
      <c r="L7" s="65"/>
      <c r="M7" s="65"/>
    </row>
    <row r="8" spans="1:13" ht="15" x14ac:dyDescent="0.2">
      <c r="A8" s="221"/>
      <c r="B8" s="324"/>
      <c r="C8" s="221"/>
      <c r="D8" s="221"/>
      <c r="E8" s="221"/>
      <c r="F8" s="221"/>
      <c r="G8" s="221"/>
      <c r="H8" s="221"/>
      <c r="I8" s="221"/>
      <c r="J8" s="221"/>
      <c r="K8" s="67"/>
      <c r="L8" s="67"/>
      <c r="M8" s="67"/>
    </row>
    <row r="9" spans="1:13" ht="45" x14ac:dyDescent="0.2">
      <c r="A9" s="77" t="s">
        <v>64</v>
      </c>
      <c r="B9" s="77" t="s">
        <v>481</v>
      </c>
      <c r="C9" s="77" t="s">
        <v>446</v>
      </c>
      <c r="D9" s="77" t="s">
        <v>447</v>
      </c>
      <c r="E9" s="77" t="s">
        <v>448</v>
      </c>
      <c r="F9" s="77" t="s">
        <v>449</v>
      </c>
      <c r="G9" s="77" t="s">
        <v>450</v>
      </c>
      <c r="H9" s="77" t="s">
        <v>451</v>
      </c>
      <c r="I9" s="77" t="s">
        <v>452</v>
      </c>
      <c r="J9" s="77" t="s">
        <v>453</v>
      </c>
      <c r="K9" s="77" t="s">
        <v>454</v>
      </c>
      <c r="L9" s="77" t="s">
        <v>455</v>
      </c>
      <c r="M9" s="77" t="s">
        <v>311</v>
      </c>
    </row>
    <row r="10" spans="1:13" ht="90" x14ac:dyDescent="0.2">
      <c r="A10" s="85">
        <v>1</v>
      </c>
      <c r="B10" s="512">
        <v>43717</v>
      </c>
      <c r="C10" s="513" t="s">
        <v>1440</v>
      </c>
      <c r="D10" s="74" t="s">
        <v>1441</v>
      </c>
      <c r="E10" s="514" t="s">
        <v>1442</v>
      </c>
      <c r="F10" s="74" t="s">
        <v>1443</v>
      </c>
      <c r="G10" s="515" t="s">
        <v>1444</v>
      </c>
      <c r="H10" s="74"/>
      <c r="I10" s="74" t="s">
        <v>1443</v>
      </c>
      <c r="J10" s="74" t="s">
        <v>1445</v>
      </c>
      <c r="K10" s="516"/>
      <c r="L10" s="502">
        <v>18.149999999999999</v>
      </c>
      <c r="M10" s="85"/>
    </row>
    <row r="11" spans="1:13" ht="90" x14ac:dyDescent="0.2">
      <c r="A11" s="85">
        <v>2</v>
      </c>
      <c r="B11" s="517">
        <v>43718</v>
      </c>
      <c r="C11" s="513" t="s">
        <v>1440</v>
      </c>
      <c r="D11" s="74" t="s">
        <v>1441</v>
      </c>
      <c r="E11" s="514" t="s">
        <v>1442</v>
      </c>
      <c r="F11" s="74" t="s">
        <v>1443</v>
      </c>
      <c r="G11" s="515" t="s">
        <v>1444</v>
      </c>
      <c r="H11" s="74"/>
      <c r="I11" s="74" t="s">
        <v>1443</v>
      </c>
      <c r="J11" s="74" t="s">
        <v>1445</v>
      </c>
      <c r="K11" s="516"/>
      <c r="L11" s="502">
        <v>18.18</v>
      </c>
      <c r="M11" s="85"/>
    </row>
    <row r="12" spans="1:13" ht="90" x14ac:dyDescent="0.2">
      <c r="A12" s="85">
        <v>3</v>
      </c>
      <c r="B12" s="518">
        <v>43733</v>
      </c>
      <c r="C12" s="513" t="s">
        <v>1440</v>
      </c>
      <c r="D12" s="74" t="s">
        <v>1441</v>
      </c>
      <c r="E12" s="514" t="s">
        <v>1446</v>
      </c>
      <c r="F12" s="74" t="s">
        <v>1443</v>
      </c>
      <c r="G12" s="515" t="s">
        <v>1454</v>
      </c>
      <c r="H12" s="74"/>
      <c r="I12" s="74" t="s">
        <v>1443</v>
      </c>
      <c r="J12" s="74" t="s">
        <v>1445</v>
      </c>
      <c r="K12" s="4"/>
      <c r="L12" s="503">
        <v>36.340000000000003</v>
      </c>
      <c r="M12" s="74"/>
    </row>
    <row r="13" spans="1:13" ht="90" x14ac:dyDescent="0.2">
      <c r="A13" s="85">
        <v>4</v>
      </c>
      <c r="B13" s="518">
        <v>43734</v>
      </c>
      <c r="C13" s="513" t="s">
        <v>1440</v>
      </c>
      <c r="D13" s="74" t="s">
        <v>1441</v>
      </c>
      <c r="E13" s="514" t="s">
        <v>1447</v>
      </c>
      <c r="F13" s="74" t="s">
        <v>1443</v>
      </c>
      <c r="G13" s="515" t="s">
        <v>1454</v>
      </c>
      <c r="H13" s="74"/>
      <c r="I13" s="74" t="s">
        <v>1443</v>
      </c>
      <c r="J13" s="74" t="s">
        <v>1445</v>
      </c>
      <c r="K13" s="4"/>
      <c r="L13" s="503">
        <v>30.33</v>
      </c>
      <c r="M13" s="74"/>
    </row>
    <row r="14" spans="1:13" ht="15" x14ac:dyDescent="0.2">
      <c r="A14" s="85">
        <v>5</v>
      </c>
      <c r="B14" s="331"/>
      <c r="C14" s="305"/>
      <c r="D14" s="74"/>
      <c r="E14" s="74"/>
      <c r="F14" s="74"/>
      <c r="G14" s="74"/>
      <c r="H14" s="74"/>
      <c r="I14" s="74"/>
      <c r="J14" s="74"/>
      <c r="K14" s="4"/>
      <c r="L14" s="4"/>
      <c r="M14" s="74"/>
    </row>
    <row r="15" spans="1:13" ht="15" x14ac:dyDescent="0.2">
      <c r="A15" s="85">
        <v>6</v>
      </c>
      <c r="B15" s="331"/>
      <c r="C15" s="305"/>
      <c r="D15" s="74"/>
      <c r="E15" s="74"/>
      <c r="F15" s="74"/>
      <c r="G15" s="74"/>
      <c r="H15" s="74"/>
      <c r="I15" s="74"/>
      <c r="J15" s="74"/>
      <c r="K15" s="4"/>
      <c r="L15" s="4"/>
      <c r="M15" s="74"/>
    </row>
    <row r="16" spans="1:13" ht="15" x14ac:dyDescent="0.2">
      <c r="A16" s="85">
        <v>7</v>
      </c>
      <c r="B16" s="331"/>
      <c r="C16" s="305"/>
      <c r="D16" s="74"/>
      <c r="E16" s="74"/>
      <c r="F16" s="74"/>
      <c r="G16" s="74"/>
      <c r="H16" s="74"/>
      <c r="I16" s="74"/>
      <c r="J16" s="74"/>
      <c r="K16" s="4"/>
      <c r="L16" s="4"/>
      <c r="M16" s="74"/>
    </row>
    <row r="17" spans="1:13" ht="15" x14ac:dyDescent="0.2">
      <c r="A17" s="85">
        <v>8</v>
      </c>
      <c r="B17" s="331"/>
      <c r="C17" s="305"/>
      <c r="D17" s="74"/>
      <c r="E17" s="74"/>
      <c r="F17" s="74"/>
      <c r="G17" s="74"/>
      <c r="H17" s="74"/>
      <c r="I17" s="74"/>
      <c r="J17" s="74"/>
      <c r="K17" s="4"/>
      <c r="L17" s="4"/>
      <c r="M17" s="74"/>
    </row>
    <row r="18" spans="1:13" ht="15" x14ac:dyDescent="0.2">
      <c r="A18" s="85">
        <v>9</v>
      </c>
      <c r="B18" s="331"/>
      <c r="C18" s="305"/>
      <c r="D18" s="74"/>
      <c r="E18" s="74"/>
      <c r="F18" s="74"/>
      <c r="G18" s="74"/>
      <c r="H18" s="74"/>
      <c r="I18" s="74"/>
      <c r="J18" s="74"/>
      <c r="K18" s="4"/>
      <c r="L18" s="4"/>
      <c r="M18" s="74"/>
    </row>
    <row r="19" spans="1:13" ht="15" x14ac:dyDescent="0.2">
      <c r="A19" s="74" t="s">
        <v>271</v>
      </c>
      <c r="B19" s="332"/>
      <c r="C19" s="305"/>
      <c r="D19" s="74"/>
      <c r="E19" s="74"/>
      <c r="F19" s="74"/>
      <c r="G19" s="74"/>
      <c r="H19" s="74"/>
      <c r="I19" s="74"/>
      <c r="J19" s="74"/>
      <c r="K19" s="4"/>
      <c r="L19" s="4"/>
      <c r="M19" s="74"/>
    </row>
    <row r="20" spans="1:13" ht="15" x14ac:dyDescent="0.3">
      <c r="A20" s="74"/>
      <c r="B20" s="332"/>
      <c r="C20" s="305"/>
      <c r="D20" s="86"/>
      <c r="E20" s="86"/>
      <c r="F20" s="86"/>
      <c r="G20" s="86"/>
      <c r="H20" s="74"/>
      <c r="I20" s="74"/>
      <c r="J20" s="74"/>
      <c r="K20" s="74" t="s">
        <v>456</v>
      </c>
      <c r="L20" s="418">
        <f>SUM(L10:L19)</f>
        <v>103</v>
      </c>
      <c r="M20" s="74"/>
    </row>
    <row r="21" spans="1:13" ht="15" x14ac:dyDescent="0.3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58"/>
    </row>
    <row r="22" spans="1:13" ht="15" x14ac:dyDescent="0.3">
      <c r="A22" s="190" t="s">
        <v>457</v>
      </c>
      <c r="B22" s="190"/>
      <c r="C22" s="190"/>
      <c r="D22" s="189"/>
      <c r="E22" s="189"/>
      <c r="F22" s="189"/>
      <c r="G22" s="189"/>
      <c r="H22" s="189"/>
      <c r="I22" s="189"/>
      <c r="J22" s="189"/>
      <c r="K22" s="189"/>
      <c r="L22" s="158"/>
    </row>
    <row r="23" spans="1:13" ht="15" x14ac:dyDescent="0.3">
      <c r="A23" s="190" t="s">
        <v>458</v>
      </c>
      <c r="B23" s="190"/>
      <c r="C23" s="190"/>
      <c r="D23" s="189"/>
      <c r="E23" s="189"/>
      <c r="F23" s="189"/>
      <c r="G23" s="189"/>
      <c r="H23" s="189"/>
      <c r="I23" s="189"/>
      <c r="J23" s="189"/>
      <c r="K23" s="189"/>
      <c r="L23" s="158"/>
    </row>
    <row r="24" spans="1:13" ht="15" x14ac:dyDescent="0.3">
      <c r="A24" s="175" t="s">
        <v>459</v>
      </c>
      <c r="B24" s="175"/>
      <c r="C24" s="190"/>
      <c r="D24" s="158"/>
      <c r="E24" s="158"/>
      <c r="F24" s="158"/>
      <c r="G24" s="158"/>
      <c r="H24" s="158"/>
      <c r="I24" s="158"/>
      <c r="J24" s="158"/>
      <c r="K24" s="158"/>
      <c r="L24" s="158"/>
    </row>
    <row r="25" spans="1:13" ht="15" x14ac:dyDescent="0.3">
      <c r="A25" s="175" t="s">
        <v>460</v>
      </c>
      <c r="B25" s="175"/>
      <c r="C25" s="190"/>
      <c r="D25" s="158"/>
      <c r="E25" s="158"/>
      <c r="F25" s="158"/>
      <c r="G25" s="158"/>
      <c r="H25" s="158"/>
      <c r="I25" s="158"/>
      <c r="J25" s="158"/>
      <c r="K25" s="158"/>
      <c r="L25" s="158"/>
    </row>
    <row r="26" spans="1:13" ht="15" customHeight="1" x14ac:dyDescent="0.2">
      <c r="A26" s="738" t="s">
        <v>477</v>
      </c>
      <c r="B26" s="738"/>
      <c r="C26" s="738"/>
      <c r="D26" s="738"/>
      <c r="E26" s="738"/>
      <c r="F26" s="738"/>
      <c r="G26" s="738"/>
      <c r="H26" s="738"/>
      <c r="I26" s="738"/>
      <c r="J26" s="738"/>
      <c r="K26" s="738"/>
      <c r="L26" s="738"/>
    </row>
    <row r="27" spans="1:13" ht="15" customHeight="1" x14ac:dyDescent="0.2">
      <c r="A27" s="738"/>
      <c r="B27" s="738"/>
      <c r="C27" s="738"/>
      <c r="D27" s="738"/>
      <c r="E27" s="738"/>
      <c r="F27" s="738"/>
      <c r="G27" s="738"/>
      <c r="H27" s="738"/>
      <c r="I27" s="738"/>
      <c r="J27" s="738"/>
      <c r="K27" s="738"/>
      <c r="L27" s="738"/>
    </row>
    <row r="28" spans="1:13" ht="12.75" customHeight="1" x14ac:dyDescent="0.2">
      <c r="A28" s="322"/>
      <c r="B28" s="322"/>
      <c r="C28" s="322"/>
      <c r="D28" s="322"/>
      <c r="E28" s="322"/>
      <c r="F28" s="322"/>
      <c r="G28" s="322"/>
      <c r="H28" s="322"/>
      <c r="I28" s="322"/>
      <c r="J28" s="322"/>
      <c r="K28" s="322"/>
      <c r="L28" s="322"/>
    </row>
    <row r="29" spans="1:13" ht="15" x14ac:dyDescent="0.3">
      <c r="A29" s="734" t="s">
        <v>107</v>
      </c>
      <c r="B29" s="734"/>
      <c r="C29" s="734"/>
      <c r="D29" s="306"/>
      <c r="E29" s="307"/>
      <c r="F29" s="307"/>
      <c r="G29" s="306"/>
      <c r="H29" s="306"/>
      <c r="I29" s="306"/>
      <c r="J29" s="306"/>
      <c r="K29" s="306"/>
      <c r="L29" s="158"/>
    </row>
    <row r="30" spans="1:13" ht="15" x14ac:dyDescent="0.3">
      <c r="A30" s="306"/>
      <c r="B30" s="306"/>
      <c r="C30" s="307"/>
      <c r="D30" s="306"/>
      <c r="E30" s="307"/>
      <c r="F30" s="307"/>
      <c r="G30" s="306"/>
      <c r="H30" s="306"/>
      <c r="I30" s="306"/>
      <c r="J30" s="306"/>
      <c r="K30" s="308"/>
      <c r="L30" s="158"/>
    </row>
    <row r="31" spans="1:13" ht="15" customHeight="1" x14ac:dyDescent="0.3">
      <c r="A31" s="306"/>
      <c r="B31" s="306"/>
      <c r="C31" s="307"/>
      <c r="D31" s="735" t="s">
        <v>263</v>
      </c>
      <c r="E31" s="735"/>
      <c r="F31" s="309"/>
      <c r="G31" s="310"/>
      <c r="H31" s="736" t="s">
        <v>461</v>
      </c>
      <c r="I31" s="736"/>
      <c r="J31" s="736"/>
      <c r="K31" s="311"/>
      <c r="L31" s="158"/>
    </row>
    <row r="32" spans="1:13" ht="15" x14ac:dyDescent="0.3">
      <c r="A32" s="306"/>
      <c r="B32" s="306"/>
      <c r="C32" s="307"/>
      <c r="D32" s="306"/>
      <c r="E32" s="307"/>
      <c r="F32" s="307"/>
      <c r="G32" s="306"/>
      <c r="H32" s="737"/>
      <c r="I32" s="737"/>
      <c r="J32" s="737"/>
      <c r="K32" s="311"/>
      <c r="L32" s="158"/>
    </row>
    <row r="33" spans="1:12" ht="15" x14ac:dyDescent="0.3">
      <c r="A33" s="306"/>
      <c r="B33" s="306"/>
      <c r="C33" s="307"/>
      <c r="D33" s="732" t="s">
        <v>139</v>
      </c>
      <c r="E33" s="732"/>
      <c r="F33" s="309"/>
      <c r="G33" s="310"/>
      <c r="H33" s="306"/>
      <c r="I33" s="306"/>
      <c r="J33" s="306"/>
      <c r="K33" s="306"/>
      <c r="L33" s="158"/>
    </row>
  </sheetData>
  <mergeCells count="7">
    <mergeCell ref="D33:E33"/>
    <mergeCell ref="A2:E2"/>
    <mergeCell ref="L3:M3"/>
    <mergeCell ref="A29:C29"/>
    <mergeCell ref="D31:E31"/>
    <mergeCell ref="H31:J32"/>
    <mergeCell ref="A26:L27"/>
  </mergeCells>
  <dataValidations count="1">
    <dataValidation type="list" allowBlank="1" showInputMessage="1" showErrorMessage="1" sqref="C10:C20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SheetLayoutView="80" workbookViewId="0">
      <selection activeCell="G11" sqref="G11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63" t="s">
        <v>424</v>
      </c>
      <c r="B1" s="65"/>
      <c r="C1" s="739" t="s">
        <v>109</v>
      </c>
      <c r="D1" s="739"/>
    </row>
    <row r="2" spans="1:5" x14ac:dyDescent="0.3">
      <c r="A2" s="63" t="s">
        <v>425</v>
      </c>
      <c r="B2" s="65"/>
      <c r="C2" s="717" t="str">
        <f>'ფორმა N1'!L2</f>
        <v>01/01/-12/31/2019</v>
      </c>
      <c r="D2" s="718"/>
    </row>
    <row r="3" spans="1:5" x14ac:dyDescent="0.3">
      <c r="A3" s="65" t="s">
        <v>140</v>
      </c>
      <c r="B3" s="65"/>
      <c r="C3" s="64"/>
      <c r="D3" s="64"/>
    </row>
    <row r="4" spans="1:5" x14ac:dyDescent="0.3">
      <c r="A4" s="63"/>
      <c r="B4" s="65"/>
      <c r="C4" s="64"/>
      <c r="D4" s="64"/>
    </row>
    <row r="5" spans="1:5" x14ac:dyDescent="0.3">
      <c r="A5" s="66" t="str">
        <f>'ფორმა N2'!A4</f>
        <v>ანგარიშვალდებული პირის დასახელება:</v>
      </c>
      <c r="B5" s="66"/>
      <c r="C5" s="66"/>
      <c r="D5" s="65"/>
      <c r="E5" s="5"/>
    </row>
    <row r="6" spans="1:5" x14ac:dyDescent="0.3">
      <c r="A6" s="103" t="str">
        <f>'ფორმა N1'!A5</f>
        <v>ეროვნულ-დემოკრატიული პარტია</v>
      </c>
      <c r="B6" s="104"/>
      <c r="C6" s="104"/>
      <c r="D6" s="50"/>
      <c r="E6" s="5"/>
    </row>
    <row r="7" spans="1:5" x14ac:dyDescent="0.3">
      <c r="A7" s="66"/>
      <c r="B7" s="66"/>
      <c r="C7" s="66"/>
      <c r="D7" s="65"/>
      <c r="E7" s="5"/>
    </row>
    <row r="8" spans="1:5" s="6" customFormat="1" x14ac:dyDescent="0.3">
      <c r="A8" s="87"/>
      <c r="B8" s="87"/>
      <c r="C8" s="67"/>
      <c r="D8" s="67"/>
    </row>
    <row r="9" spans="1:5" s="6" customFormat="1" ht="30" x14ac:dyDescent="0.3">
      <c r="A9" s="92" t="s">
        <v>64</v>
      </c>
      <c r="B9" s="68" t="s">
        <v>11</v>
      </c>
      <c r="C9" s="68" t="s">
        <v>10</v>
      </c>
      <c r="D9" s="68" t="s">
        <v>9</v>
      </c>
    </row>
    <row r="10" spans="1:5" s="7" customFormat="1" x14ac:dyDescent="0.2">
      <c r="A10" s="13">
        <v>1</v>
      </c>
      <c r="B10" s="13" t="s">
        <v>108</v>
      </c>
      <c r="C10" s="71">
        <f>SUM(C11,C14,C17,C20:C22)</f>
        <v>0</v>
      </c>
      <c r="D10" s="71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71">
        <f>SUM(C12:C13)</f>
        <v>0</v>
      </c>
      <c r="D11" s="71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2"/>
      <c r="D12" s="33"/>
    </row>
    <row r="13" spans="1:5" s="9" customFormat="1" ht="18" x14ac:dyDescent="0.2">
      <c r="A13" s="16" t="s">
        <v>31</v>
      </c>
      <c r="B13" s="16" t="s">
        <v>71</v>
      </c>
      <c r="C13" s="32"/>
      <c r="D13" s="33"/>
    </row>
    <row r="14" spans="1:5" s="3" customFormat="1" x14ac:dyDescent="0.2">
      <c r="A14" s="14">
        <v>1.2</v>
      </c>
      <c r="B14" s="14" t="s">
        <v>69</v>
      </c>
      <c r="C14" s="71">
        <f>SUM(C15:C16)</f>
        <v>0</v>
      </c>
      <c r="D14" s="71">
        <f>SUM(D15:D16)</f>
        <v>0</v>
      </c>
    </row>
    <row r="15" spans="1:5" x14ac:dyDescent="0.3">
      <c r="A15" s="16" t="s">
        <v>32</v>
      </c>
      <c r="B15" s="16" t="s">
        <v>72</v>
      </c>
      <c r="C15" s="32"/>
      <c r="D15" s="33"/>
    </row>
    <row r="16" spans="1:5" x14ac:dyDescent="0.3">
      <c r="A16" s="16" t="s">
        <v>33</v>
      </c>
      <c r="B16" s="16" t="s">
        <v>73</v>
      </c>
      <c r="C16" s="32"/>
      <c r="D16" s="33"/>
    </row>
    <row r="17" spans="1:9" x14ac:dyDescent="0.3">
      <c r="A17" s="14">
        <v>1.3</v>
      </c>
      <c r="B17" s="14" t="s">
        <v>74</v>
      </c>
      <c r="C17" s="71">
        <f>SUM(C18:C19)</f>
        <v>0</v>
      </c>
      <c r="D17" s="71">
        <f>SUM(D18:D19)</f>
        <v>0</v>
      </c>
    </row>
    <row r="18" spans="1:9" x14ac:dyDescent="0.3">
      <c r="A18" s="16" t="s">
        <v>50</v>
      </c>
      <c r="B18" s="16" t="s">
        <v>75</v>
      </c>
      <c r="C18" s="32"/>
      <c r="D18" s="33"/>
    </row>
    <row r="19" spans="1:9" x14ac:dyDescent="0.3">
      <c r="A19" s="16" t="s">
        <v>51</v>
      </c>
      <c r="B19" s="16" t="s">
        <v>76</v>
      </c>
      <c r="C19" s="32"/>
      <c r="D19" s="33"/>
    </row>
    <row r="20" spans="1:9" x14ac:dyDescent="0.3">
      <c r="A20" s="14">
        <v>1.4</v>
      </c>
      <c r="B20" s="14" t="s">
        <v>77</v>
      </c>
      <c r="C20" s="32"/>
      <c r="D20" s="33"/>
    </row>
    <row r="21" spans="1:9" x14ac:dyDescent="0.3">
      <c r="A21" s="14">
        <v>1.5</v>
      </c>
      <c r="B21" s="14" t="s">
        <v>78</v>
      </c>
      <c r="C21" s="32"/>
      <c r="D21" s="33"/>
    </row>
    <row r="22" spans="1:9" x14ac:dyDescent="0.3">
      <c r="A22" s="14">
        <v>1.6</v>
      </c>
      <c r="B22" s="14" t="s">
        <v>8</v>
      </c>
      <c r="C22" s="32"/>
      <c r="D22" s="33"/>
    </row>
    <row r="25" spans="1:9" s="22" customFormat="1" ht="12.75" x14ac:dyDescent="0.2"/>
    <row r="26" spans="1:9" x14ac:dyDescent="0.3">
      <c r="A26" s="58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58" t="s">
        <v>266</v>
      </c>
      <c r="D29" s="12"/>
      <c r="E29"/>
      <c r="F29"/>
      <c r="G29"/>
      <c r="H29"/>
      <c r="I29"/>
    </row>
    <row r="30" spans="1:9" x14ac:dyDescent="0.3">
      <c r="A30"/>
      <c r="B30" s="2" t="s">
        <v>265</v>
      </c>
      <c r="D30" s="12"/>
      <c r="E30"/>
      <c r="F30"/>
      <c r="G30"/>
      <c r="H30"/>
      <c r="I30"/>
    </row>
    <row r="31" spans="1:9" customFormat="1" ht="12.75" x14ac:dyDescent="0.2">
      <c r="B31" s="55" t="s">
        <v>139</v>
      </c>
    </row>
    <row r="32" spans="1:9" s="22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3" t="s">
        <v>426</v>
      </c>
      <c r="B1" s="66"/>
      <c r="C1" s="719" t="s">
        <v>109</v>
      </c>
      <c r="D1" s="719"/>
      <c r="E1" s="78"/>
    </row>
    <row r="2" spans="1:5" s="6" customFormat="1" x14ac:dyDescent="0.3">
      <c r="A2" s="63" t="s">
        <v>423</v>
      </c>
      <c r="B2" s="66"/>
      <c r="C2" s="717" t="str">
        <f>'ფორმა N1'!L2</f>
        <v>01/01/-12/31/2019</v>
      </c>
      <c r="D2" s="717"/>
      <c r="E2" s="78"/>
    </row>
    <row r="3" spans="1:5" s="6" customFormat="1" x14ac:dyDescent="0.3">
      <c r="A3" s="65" t="s">
        <v>140</v>
      </c>
      <c r="B3" s="63"/>
      <c r="C3" s="134"/>
      <c r="D3" s="134"/>
      <c r="E3" s="78"/>
    </row>
    <row r="4" spans="1:5" s="6" customFormat="1" x14ac:dyDescent="0.3">
      <c r="A4" s="65"/>
      <c r="B4" s="65"/>
      <c r="C4" s="134"/>
      <c r="D4" s="134"/>
      <c r="E4" s="78"/>
    </row>
    <row r="5" spans="1:5" x14ac:dyDescent="0.3">
      <c r="A5" s="66" t="str">
        <f>'ფორმა N2'!A4</f>
        <v>ანგარიშვალდებული პირის დასახელება:</v>
      </c>
      <c r="B5" s="66"/>
      <c r="C5" s="65"/>
      <c r="D5" s="65"/>
      <c r="E5" s="79"/>
    </row>
    <row r="6" spans="1:5" x14ac:dyDescent="0.3">
      <c r="A6" s="376" t="str">
        <f>'ფორმა N1'!A5</f>
        <v>ეროვნულ-დემოკრატიული პარტია</v>
      </c>
      <c r="B6" s="69"/>
      <c r="C6" s="70"/>
      <c r="D6" s="70"/>
      <c r="E6" s="79"/>
    </row>
    <row r="7" spans="1:5" x14ac:dyDescent="0.3">
      <c r="A7" s="66"/>
      <c r="B7" s="66"/>
      <c r="C7" s="65"/>
      <c r="D7" s="65"/>
      <c r="E7" s="79"/>
    </row>
    <row r="8" spans="1:5" s="6" customFormat="1" x14ac:dyDescent="0.3">
      <c r="A8" s="133"/>
      <c r="B8" s="133"/>
      <c r="C8" s="67"/>
      <c r="D8" s="67"/>
      <c r="E8" s="78"/>
    </row>
    <row r="9" spans="1:5" s="6" customFormat="1" ht="30" x14ac:dyDescent="0.3">
      <c r="A9" s="76" t="s">
        <v>64</v>
      </c>
      <c r="B9" s="76" t="s">
        <v>319</v>
      </c>
      <c r="C9" s="68" t="s">
        <v>10</v>
      </c>
      <c r="D9" s="68" t="s">
        <v>9</v>
      </c>
      <c r="E9" s="78"/>
    </row>
    <row r="10" spans="1:5" s="9" customFormat="1" ht="18" x14ac:dyDescent="0.2">
      <c r="A10" s="85" t="s">
        <v>292</v>
      </c>
      <c r="B10" s="85"/>
      <c r="C10" s="4"/>
      <c r="D10" s="4"/>
      <c r="E10" s="80"/>
    </row>
    <row r="11" spans="1:5" s="10" customFormat="1" x14ac:dyDescent="0.2">
      <c r="A11" s="85" t="s">
        <v>293</v>
      </c>
      <c r="B11" s="85"/>
      <c r="C11" s="4"/>
      <c r="D11" s="4"/>
      <c r="E11" s="81"/>
    </row>
    <row r="12" spans="1:5" s="10" customFormat="1" x14ac:dyDescent="0.2">
      <c r="A12" s="85" t="s">
        <v>294</v>
      </c>
      <c r="B12" s="74"/>
      <c r="C12" s="4"/>
      <c r="D12" s="4"/>
      <c r="E12" s="81"/>
    </row>
    <row r="13" spans="1:5" s="10" customFormat="1" x14ac:dyDescent="0.2">
      <c r="A13" s="74" t="s">
        <v>273</v>
      </c>
      <c r="B13" s="74"/>
      <c r="C13" s="4"/>
      <c r="D13" s="4"/>
      <c r="E13" s="81"/>
    </row>
    <row r="14" spans="1:5" s="10" customFormat="1" x14ac:dyDescent="0.2">
      <c r="A14" s="74" t="s">
        <v>273</v>
      </c>
      <c r="B14" s="74"/>
      <c r="C14" s="4"/>
      <c r="D14" s="4"/>
      <c r="E14" s="81"/>
    </row>
    <row r="15" spans="1:5" s="10" customFormat="1" x14ac:dyDescent="0.2">
      <c r="A15" s="74" t="s">
        <v>273</v>
      </c>
      <c r="B15" s="74"/>
      <c r="C15" s="4"/>
      <c r="D15" s="4"/>
      <c r="E15" s="81"/>
    </row>
    <row r="16" spans="1:5" s="10" customFormat="1" x14ac:dyDescent="0.2">
      <c r="A16" s="74" t="s">
        <v>273</v>
      </c>
      <c r="B16" s="74"/>
      <c r="C16" s="4"/>
      <c r="D16" s="4"/>
      <c r="E16" s="81"/>
    </row>
    <row r="17" spans="1:9" x14ac:dyDescent="0.3">
      <c r="A17" s="86"/>
      <c r="B17" s="86" t="s">
        <v>321</v>
      </c>
      <c r="C17" s="73">
        <f>SUM(C10:C16)</f>
        <v>0</v>
      </c>
      <c r="D17" s="73">
        <f>SUM(D10:D16)</f>
        <v>0</v>
      </c>
      <c r="E17" s="83"/>
    </row>
    <row r="18" spans="1:9" x14ac:dyDescent="0.3">
      <c r="A18" s="35"/>
      <c r="B18" s="35"/>
    </row>
    <row r="19" spans="1:9" x14ac:dyDescent="0.3">
      <c r="A19" s="2" t="s">
        <v>382</v>
      </c>
      <c r="E19" s="5"/>
    </row>
    <row r="20" spans="1:9" x14ac:dyDescent="0.3">
      <c r="A20" s="2" t="s">
        <v>384</v>
      </c>
    </row>
    <row r="21" spans="1:9" x14ac:dyDescent="0.3">
      <c r="A21" s="175"/>
    </row>
    <row r="22" spans="1:9" x14ac:dyDescent="0.3">
      <c r="A22" s="175" t="s">
        <v>383</v>
      </c>
    </row>
    <row r="23" spans="1:9" s="22" customFormat="1" ht="12.75" x14ac:dyDescent="0.2"/>
    <row r="24" spans="1:9" x14ac:dyDescent="0.3">
      <c r="A24" s="58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58"/>
      <c r="B27" s="58" t="s">
        <v>414</v>
      </c>
      <c r="D27" s="12"/>
      <c r="E27"/>
      <c r="F27"/>
      <c r="G27"/>
      <c r="H27"/>
      <c r="I27"/>
    </row>
    <row r="28" spans="1:9" x14ac:dyDescent="0.3">
      <c r="B28" s="2" t="s">
        <v>415</v>
      </c>
      <c r="D28" s="12"/>
      <c r="E28"/>
      <c r="F28"/>
      <c r="G28"/>
      <c r="H28"/>
      <c r="I28"/>
    </row>
    <row r="29" spans="1:9" customFormat="1" ht="12.75" x14ac:dyDescent="0.2">
      <c r="A29" s="55"/>
      <c r="B29" s="55" t="s">
        <v>139</v>
      </c>
    </row>
    <row r="30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SheetLayoutView="80" workbookViewId="0">
      <selection activeCell="D10" sqref="D10"/>
    </sheetView>
  </sheetViews>
  <sheetFormatPr defaultRowHeight="15" x14ac:dyDescent="0.3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63" t="s">
        <v>224</v>
      </c>
      <c r="B1" s="105"/>
      <c r="C1" s="740" t="s">
        <v>198</v>
      </c>
      <c r="D1" s="740"/>
      <c r="E1" s="91"/>
    </row>
    <row r="2" spans="1:5" x14ac:dyDescent="0.3">
      <c r="A2" s="65" t="s">
        <v>140</v>
      </c>
      <c r="B2" s="105"/>
      <c r="C2" s="66"/>
      <c r="D2" s="186" t="str">
        <f>'ფორმა N1'!L2</f>
        <v>01/01/-12/31/2019</v>
      </c>
      <c r="E2" s="91"/>
    </row>
    <row r="3" spans="1:5" x14ac:dyDescent="0.3">
      <c r="A3" s="102"/>
      <c r="B3" s="105"/>
      <c r="C3" s="66"/>
      <c r="D3" s="66"/>
      <c r="E3" s="91"/>
    </row>
    <row r="4" spans="1: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94"/>
    </row>
    <row r="5" spans="1:5" x14ac:dyDescent="0.3">
      <c r="A5" s="103" t="str">
        <f>'ფორმა N1'!A5</f>
        <v>ეროვნულ-დემოკრატიული პარტია</v>
      </c>
      <c r="B5" s="104"/>
      <c r="C5" s="104"/>
      <c r="D5" s="50"/>
      <c r="E5" s="94"/>
    </row>
    <row r="6" spans="1:5" x14ac:dyDescent="0.3">
      <c r="A6" s="66"/>
      <c r="B6" s="65"/>
      <c r="C6" s="65"/>
      <c r="D6" s="65"/>
      <c r="E6" s="94"/>
    </row>
    <row r="7" spans="1:5" x14ac:dyDescent="0.3">
      <c r="A7" s="101"/>
      <c r="B7" s="106"/>
      <c r="C7" s="107"/>
      <c r="D7" s="107"/>
      <c r="E7" s="91"/>
    </row>
    <row r="8" spans="1:5" ht="45" x14ac:dyDescent="0.3">
      <c r="A8" s="108" t="s">
        <v>113</v>
      </c>
      <c r="B8" s="108" t="s">
        <v>190</v>
      </c>
      <c r="C8" s="108" t="s">
        <v>298</v>
      </c>
      <c r="D8" s="108" t="s">
        <v>252</v>
      </c>
      <c r="E8" s="91"/>
    </row>
    <row r="9" spans="1:5" x14ac:dyDescent="0.3">
      <c r="A9" s="40"/>
      <c r="B9" s="41"/>
      <c r="C9" s="132"/>
      <c r="D9" s="132"/>
      <c r="E9" s="91"/>
    </row>
    <row r="10" spans="1:5" x14ac:dyDescent="0.3">
      <c r="A10" s="42" t="s">
        <v>191</v>
      </c>
      <c r="B10" s="43"/>
      <c r="C10" s="109">
        <f>SUM(C11,C34)</f>
        <v>57970.720000000001</v>
      </c>
      <c r="D10" s="109">
        <f>SUM(D11,D34)</f>
        <v>115336.38</v>
      </c>
      <c r="E10" s="91"/>
    </row>
    <row r="11" spans="1:5" x14ac:dyDescent="0.3">
      <c r="A11" s="44" t="s">
        <v>192</v>
      </c>
      <c r="B11" s="45"/>
      <c r="C11" s="72">
        <f>SUM(C12:C32)</f>
        <v>1704.72</v>
      </c>
      <c r="D11" s="72">
        <f>SUM(D12:D32)</f>
        <v>9630.3799999999992</v>
      </c>
      <c r="E11" s="91"/>
    </row>
    <row r="12" spans="1:5" x14ac:dyDescent="0.3">
      <c r="A12" s="48">
        <v>1110</v>
      </c>
      <c r="B12" s="47" t="s">
        <v>142</v>
      </c>
      <c r="C12" s="8">
        <v>0</v>
      </c>
      <c r="D12" s="8">
        <v>1.8</v>
      </c>
      <c r="E12" s="91"/>
    </row>
    <row r="13" spans="1:5" x14ac:dyDescent="0.3">
      <c r="A13" s="48">
        <v>1120</v>
      </c>
      <c r="B13" s="47" t="s">
        <v>143</v>
      </c>
      <c r="C13" s="8"/>
      <c r="D13" s="8"/>
      <c r="E13" s="91"/>
    </row>
    <row r="14" spans="1:5" x14ac:dyDescent="0.3">
      <c r="A14" s="48">
        <v>1211</v>
      </c>
      <c r="B14" s="47" t="s">
        <v>144</v>
      </c>
      <c r="C14" s="8">
        <v>1704.72</v>
      </c>
      <c r="D14" s="8">
        <v>9628.58</v>
      </c>
      <c r="E14" s="91"/>
    </row>
    <row r="15" spans="1:5" x14ac:dyDescent="0.3">
      <c r="A15" s="48">
        <v>1212</v>
      </c>
      <c r="B15" s="47" t="s">
        <v>145</v>
      </c>
      <c r="C15" s="8"/>
      <c r="D15" s="8"/>
      <c r="E15" s="91"/>
    </row>
    <row r="16" spans="1:5" x14ac:dyDescent="0.3">
      <c r="A16" s="48">
        <v>1213</v>
      </c>
      <c r="B16" s="47" t="s">
        <v>146</v>
      </c>
      <c r="C16" s="8"/>
      <c r="D16" s="8"/>
      <c r="E16" s="91"/>
    </row>
    <row r="17" spans="1:5" x14ac:dyDescent="0.3">
      <c r="A17" s="48">
        <v>1214</v>
      </c>
      <c r="B17" s="47" t="s">
        <v>147</v>
      </c>
      <c r="C17" s="8"/>
      <c r="D17" s="8"/>
      <c r="E17" s="91"/>
    </row>
    <row r="18" spans="1:5" x14ac:dyDescent="0.3">
      <c r="A18" s="48">
        <v>1215</v>
      </c>
      <c r="B18" s="47" t="s">
        <v>148</v>
      </c>
      <c r="C18" s="8"/>
      <c r="D18" s="8"/>
      <c r="E18" s="91"/>
    </row>
    <row r="19" spans="1:5" x14ac:dyDescent="0.3">
      <c r="A19" s="48">
        <v>1300</v>
      </c>
      <c r="B19" s="47" t="s">
        <v>149</v>
      </c>
      <c r="C19" s="8"/>
      <c r="D19" s="8"/>
      <c r="E19" s="91"/>
    </row>
    <row r="20" spans="1:5" x14ac:dyDescent="0.3">
      <c r="A20" s="48">
        <v>1410</v>
      </c>
      <c r="B20" s="47" t="s">
        <v>150</v>
      </c>
      <c r="C20" s="8"/>
      <c r="D20" s="8"/>
      <c r="E20" s="91"/>
    </row>
    <row r="21" spans="1:5" x14ac:dyDescent="0.3">
      <c r="A21" s="48">
        <v>1421</v>
      </c>
      <c r="B21" s="47" t="s">
        <v>151</v>
      </c>
      <c r="C21" s="8"/>
      <c r="D21" s="8"/>
      <c r="E21" s="91"/>
    </row>
    <row r="22" spans="1:5" x14ac:dyDescent="0.3">
      <c r="A22" s="48">
        <v>1422</v>
      </c>
      <c r="B22" s="47" t="s">
        <v>152</v>
      </c>
      <c r="C22" s="8"/>
      <c r="D22" s="8"/>
      <c r="E22" s="91"/>
    </row>
    <row r="23" spans="1:5" x14ac:dyDescent="0.3">
      <c r="A23" s="48">
        <v>1423</v>
      </c>
      <c r="B23" s="47" t="s">
        <v>153</v>
      </c>
      <c r="C23" s="8"/>
      <c r="D23" s="8"/>
      <c r="E23" s="91"/>
    </row>
    <row r="24" spans="1:5" x14ac:dyDescent="0.3">
      <c r="A24" s="48">
        <v>1431</v>
      </c>
      <c r="B24" s="47" t="s">
        <v>154</v>
      </c>
      <c r="C24" s="8"/>
      <c r="D24" s="8"/>
      <c r="E24" s="91"/>
    </row>
    <row r="25" spans="1:5" x14ac:dyDescent="0.3">
      <c r="A25" s="48">
        <v>1432</v>
      </c>
      <c r="B25" s="47" t="s">
        <v>155</v>
      </c>
      <c r="C25" s="8"/>
      <c r="D25" s="8"/>
      <c r="E25" s="91"/>
    </row>
    <row r="26" spans="1:5" x14ac:dyDescent="0.3">
      <c r="A26" s="48">
        <v>1433</v>
      </c>
      <c r="B26" s="47" t="s">
        <v>156</v>
      </c>
      <c r="C26" s="8"/>
      <c r="D26" s="8"/>
      <c r="E26" s="91"/>
    </row>
    <row r="27" spans="1:5" x14ac:dyDescent="0.3">
      <c r="A27" s="48">
        <v>1441</v>
      </c>
      <c r="B27" s="47" t="s">
        <v>157</v>
      </c>
      <c r="C27" s="8"/>
      <c r="D27" s="8"/>
      <c r="E27" s="91"/>
    </row>
    <row r="28" spans="1:5" x14ac:dyDescent="0.3">
      <c r="A28" s="48">
        <v>1442</v>
      </c>
      <c r="B28" s="47" t="s">
        <v>158</v>
      </c>
      <c r="C28" s="8"/>
      <c r="D28" s="8"/>
      <c r="E28" s="91"/>
    </row>
    <row r="29" spans="1:5" x14ac:dyDescent="0.3">
      <c r="A29" s="48">
        <v>1443</v>
      </c>
      <c r="B29" s="47" t="s">
        <v>159</v>
      </c>
      <c r="C29" s="8"/>
      <c r="D29" s="8"/>
      <c r="E29" s="91"/>
    </row>
    <row r="30" spans="1:5" x14ac:dyDescent="0.3">
      <c r="A30" s="48">
        <v>1444</v>
      </c>
      <c r="B30" s="47" t="s">
        <v>160</v>
      </c>
      <c r="C30" s="8"/>
      <c r="D30" s="8"/>
      <c r="E30" s="91"/>
    </row>
    <row r="31" spans="1:5" x14ac:dyDescent="0.3">
      <c r="A31" s="48">
        <v>1445</v>
      </c>
      <c r="B31" s="47" t="s">
        <v>161</v>
      </c>
      <c r="C31" s="8"/>
      <c r="D31" s="8"/>
      <c r="E31" s="91"/>
    </row>
    <row r="32" spans="1:5" x14ac:dyDescent="0.3">
      <c r="A32" s="48">
        <v>1446</v>
      </c>
      <c r="B32" s="47" t="s">
        <v>162</v>
      </c>
      <c r="C32" s="8"/>
      <c r="D32" s="8"/>
      <c r="E32" s="91"/>
    </row>
    <row r="33" spans="1:5" x14ac:dyDescent="0.3">
      <c r="A33" s="29"/>
      <c r="E33" s="91"/>
    </row>
    <row r="34" spans="1:5" x14ac:dyDescent="0.3">
      <c r="A34" s="49" t="s">
        <v>193</v>
      </c>
      <c r="B34" s="47"/>
      <c r="C34" s="72">
        <f>SUM(C35:C42)</f>
        <v>56266</v>
      </c>
      <c r="D34" s="72">
        <f>SUM(D35:D42)</f>
        <v>105706</v>
      </c>
      <c r="E34" s="91"/>
    </row>
    <row r="35" spans="1:5" x14ac:dyDescent="0.3">
      <c r="A35" s="48">
        <v>2110</v>
      </c>
      <c r="B35" s="47" t="s">
        <v>100</v>
      </c>
      <c r="C35" s="8"/>
      <c r="D35" s="8"/>
      <c r="E35" s="91"/>
    </row>
    <row r="36" spans="1:5" x14ac:dyDescent="0.3">
      <c r="A36" s="48">
        <v>2120</v>
      </c>
      <c r="B36" s="47" t="s">
        <v>163</v>
      </c>
      <c r="C36" s="8">
        <v>56266</v>
      </c>
      <c r="D36" s="8">
        <v>105706</v>
      </c>
      <c r="E36" s="91"/>
    </row>
    <row r="37" spans="1:5" x14ac:dyDescent="0.3">
      <c r="A37" s="48">
        <v>2130</v>
      </c>
      <c r="B37" s="47" t="s">
        <v>101</v>
      </c>
      <c r="C37" s="8"/>
      <c r="D37" s="8"/>
      <c r="E37" s="91"/>
    </row>
    <row r="38" spans="1:5" x14ac:dyDescent="0.3">
      <c r="A38" s="48">
        <v>2140</v>
      </c>
      <c r="B38" s="47" t="s">
        <v>389</v>
      </c>
      <c r="C38" s="8"/>
      <c r="D38" s="8"/>
      <c r="E38" s="91"/>
    </row>
    <row r="39" spans="1:5" x14ac:dyDescent="0.3">
      <c r="A39" s="48">
        <v>2150</v>
      </c>
      <c r="B39" s="47" t="s">
        <v>393</v>
      </c>
      <c r="C39" s="8"/>
      <c r="D39" s="8"/>
      <c r="E39" s="91"/>
    </row>
    <row r="40" spans="1:5" x14ac:dyDescent="0.3">
      <c r="A40" s="48">
        <v>2220</v>
      </c>
      <c r="B40" s="47" t="s">
        <v>102</v>
      </c>
      <c r="C40" s="8"/>
      <c r="D40" s="8"/>
      <c r="E40" s="91"/>
    </row>
    <row r="41" spans="1:5" x14ac:dyDescent="0.3">
      <c r="A41" s="48">
        <v>2300</v>
      </c>
      <c r="B41" s="47" t="s">
        <v>164</v>
      </c>
      <c r="C41" s="8"/>
      <c r="D41" s="8"/>
      <c r="E41" s="91"/>
    </row>
    <row r="42" spans="1:5" x14ac:dyDescent="0.3">
      <c r="A42" s="48">
        <v>2400</v>
      </c>
      <c r="B42" s="47" t="s">
        <v>165</v>
      </c>
      <c r="C42" s="8"/>
      <c r="D42" s="8"/>
      <c r="E42" s="91"/>
    </row>
    <row r="43" spans="1:5" x14ac:dyDescent="0.3">
      <c r="A43" s="30"/>
      <c r="E43" s="91"/>
    </row>
    <row r="44" spans="1:5" x14ac:dyDescent="0.3">
      <c r="A44" s="46" t="s">
        <v>197</v>
      </c>
      <c r="B44" s="47"/>
      <c r="C44" s="72">
        <f>SUM(C45,C64)</f>
        <v>57970.720000000001</v>
      </c>
      <c r="D44" s="72">
        <f>SUM(D45,D64)</f>
        <v>115336.38</v>
      </c>
      <c r="E44" s="91"/>
    </row>
    <row r="45" spans="1:5" x14ac:dyDescent="0.3">
      <c r="A45" s="49" t="s">
        <v>194</v>
      </c>
      <c r="B45" s="47"/>
      <c r="C45" s="72">
        <f>SUM(C46:C61)</f>
        <v>0</v>
      </c>
      <c r="D45" s="72">
        <f>SUM(D46:D61)</f>
        <v>0</v>
      </c>
      <c r="E45" s="91"/>
    </row>
    <row r="46" spans="1:5" x14ac:dyDescent="0.3">
      <c r="A46" s="48">
        <v>3100</v>
      </c>
      <c r="B46" s="47" t="s">
        <v>166</v>
      </c>
      <c r="C46" s="8"/>
      <c r="D46" s="8"/>
      <c r="E46" s="91"/>
    </row>
    <row r="47" spans="1:5" x14ac:dyDescent="0.3">
      <c r="A47" s="48">
        <v>3210</v>
      </c>
      <c r="B47" s="47" t="s">
        <v>167</v>
      </c>
      <c r="C47" s="8"/>
      <c r="D47" s="8"/>
      <c r="E47" s="91"/>
    </row>
    <row r="48" spans="1:5" x14ac:dyDescent="0.3">
      <c r="A48" s="48">
        <v>3221</v>
      </c>
      <c r="B48" s="47" t="s">
        <v>168</v>
      </c>
      <c r="C48" s="8"/>
      <c r="D48" s="8"/>
      <c r="E48" s="91"/>
    </row>
    <row r="49" spans="1:5" x14ac:dyDescent="0.3">
      <c r="A49" s="48">
        <v>3222</v>
      </c>
      <c r="B49" s="47" t="s">
        <v>169</v>
      </c>
      <c r="C49" s="8"/>
      <c r="D49" s="8"/>
      <c r="E49" s="91"/>
    </row>
    <row r="50" spans="1:5" x14ac:dyDescent="0.3">
      <c r="A50" s="48">
        <v>3223</v>
      </c>
      <c r="B50" s="47" t="s">
        <v>170</v>
      </c>
      <c r="C50" s="8"/>
      <c r="D50" s="8"/>
      <c r="E50" s="91"/>
    </row>
    <row r="51" spans="1:5" x14ac:dyDescent="0.3">
      <c r="A51" s="48">
        <v>3224</v>
      </c>
      <c r="B51" s="47" t="s">
        <v>171</v>
      </c>
      <c r="C51" s="8"/>
      <c r="D51" s="8"/>
      <c r="E51" s="91"/>
    </row>
    <row r="52" spans="1:5" x14ac:dyDescent="0.3">
      <c r="A52" s="48">
        <v>3231</v>
      </c>
      <c r="B52" s="47" t="s">
        <v>172</v>
      </c>
      <c r="C52" s="8"/>
      <c r="D52" s="8"/>
      <c r="E52" s="91"/>
    </row>
    <row r="53" spans="1:5" x14ac:dyDescent="0.3">
      <c r="A53" s="48">
        <v>3232</v>
      </c>
      <c r="B53" s="47" t="s">
        <v>173</v>
      </c>
      <c r="C53" s="8"/>
      <c r="D53" s="8"/>
      <c r="E53" s="91"/>
    </row>
    <row r="54" spans="1:5" x14ac:dyDescent="0.3">
      <c r="A54" s="48">
        <v>3234</v>
      </c>
      <c r="B54" s="47" t="s">
        <v>174</v>
      </c>
      <c r="C54" s="8"/>
      <c r="D54" s="8"/>
      <c r="E54" s="91"/>
    </row>
    <row r="55" spans="1:5" ht="30" x14ac:dyDescent="0.3">
      <c r="A55" s="48">
        <v>3236</v>
      </c>
      <c r="B55" s="47" t="s">
        <v>189</v>
      </c>
      <c r="C55" s="8"/>
      <c r="D55" s="8"/>
      <c r="E55" s="91"/>
    </row>
    <row r="56" spans="1:5" ht="45" x14ac:dyDescent="0.3">
      <c r="A56" s="48">
        <v>3237</v>
      </c>
      <c r="B56" s="47" t="s">
        <v>175</v>
      </c>
      <c r="C56" s="8"/>
      <c r="D56" s="8"/>
      <c r="E56" s="91"/>
    </row>
    <row r="57" spans="1:5" x14ac:dyDescent="0.3">
      <c r="A57" s="48">
        <v>3241</v>
      </c>
      <c r="B57" s="47" t="s">
        <v>176</v>
      </c>
      <c r="C57" s="8"/>
      <c r="D57" s="8"/>
      <c r="E57" s="91"/>
    </row>
    <row r="58" spans="1:5" x14ac:dyDescent="0.3">
      <c r="A58" s="48">
        <v>3242</v>
      </c>
      <c r="B58" s="47" t="s">
        <v>177</v>
      </c>
      <c r="C58" s="8"/>
      <c r="D58" s="8"/>
      <c r="E58" s="91"/>
    </row>
    <row r="59" spans="1:5" x14ac:dyDescent="0.3">
      <c r="A59" s="48">
        <v>3243</v>
      </c>
      <c r="B59" s="47" t="s">
        <v>178</v>
      </c>
      <c r="C59" s="8"/>
      <c r="D59" s="8"/>
      <c r="E59" s="91"/>
    </row>
    <row r="60" spans="1:5" x14ac:dyDescent="0.3">
      <c r="A60" s="48">
        <v>3245</v>
      </c>
      <c r="B60" s="47" t="s">
        <v>179</v>
      </c>
      <c r="C60" s="8"/>
      <c r="D60" s="8"/>
      <c r="E60" s="91"/>
    </row>
    <row r="61" spans="1:5" x14ac:dyDescent="0.3">
      <c r="A61" s="48">
        <v>3246</v>
      </c>
      <c r="B61" s="47" t="s">
        <v>180</v>
      </c>
      <c r="C61" s="8"/>
      <c r="D61" s="8"/>
      <c r="E61" s="91"/>
    </row>
    <row r="62" spans="1:5" x14ac:dyDescent="0.3">
      <c r="A62" s="30"/>
      <c r="E62" s="91"/>
    </row>
    <row r="63" spans="1:5" x14ac:dyDescent="0.3">
      <c r="A63" s="31"/>
      <c r="E63" s="91"/>
    </row>
    <row r="64" spans="1:5" x14ac:dyDescent="0.3">
      <c r="A64" s="49" t="s">
        <v>195</v>
      </c>
      <c r="B64" s="47"/>
      <c r="C64" s="72">
        <f>SUM(C65:C67)</f>
        <v>57970.720000000001</v>
      </c>
      <c r="D64" s="72">
        <f>SUM(D65:D67)</f>
        <v>115336.38</v>
      </c>
      <c r="E64" s="91"/>
    </row>
    <row r="65" spans="1:5" x14ac:dyDescent="0.3">
      <c r="A65" s="48">
        <v>5100</v>
      </c>
      <c r="B65" s="47" t="s">
        <v>250</v>
      </c>
      <c r="C65" s="8"/>
      <c r="D65" s="8"/>
      <c r="E65" s="91"/>
    </row>
    <row r="66" spans="1:5" x14ac:dyDescent="0.3">
      <c r="A66" s="48">
        <v>5220</v>
      </c>
      <c r="B66" s="47" t="s">
        <v>402</v>
      </c>
      <c r="C66" s="8">
        <v>57970.720000000001</v>
      </c>
      <c r="D66" s="8">
        <v>115336.38</v>
      </c>
      <c r="E66" s="91"/>
    </row>
    <row r="67" spans="1:5" x14ac:dyDescent="0.3">
      <c r="A67" s="48">
        <v>5230</v>
      </c>
      <c r="B67" s="47" t="s">
        <v>403</v>
      </c>
      <c r="C67" s="8"/>
      <c r="D67" s="8"/>
      <c r="E67" s="91"/>
    </row>
    <row r="68" spans="1:5" x14ac:dyDescent="0.3">
      <c r="A68" s="30"/>
      <c r="E68" s="91"/>
    </row>
    <row r="69" spans="1:5" x14ac:dyDescent="0.3">
      <c r="A69" s="2"/>
      <c r="E69" s="91"/>
    </row>
    <row r="70" spans="1:5" x14ac:dyDescent="0.3">
      <c r="A70" s="46" t="s">
        <v>196</v>
      </c>
      <c r="B70" s="47"/>
      <c r="C70" s="8"/>
      <c r="D70" s="8"/>
      <c r="E70" s="91"/>
    </row>
    <row r="71" spans="1:5" ht="30" x14ac:dyDescent="0.3">
      <c r="A71" s="48">
        <v>1</v>
      </c>
      <c r="B71" s="47" t="s">
        <v>181</v>
      </c>
      <c r="C71" s="8"/>
      <c r="D71" s="8"/>
      <c r="E71" s="91"/>
    </row>
    <row r="72" spans="1:5" x14ac:dyDescent="0.3">
      <c r="A72" s="48">
        <v>2</v>
      </c>
      <c r="B72" s="47" t="s">
        <v>182</v>
      </c>
      <c r="C72" s="8"/>
      <c r="D72" s="8"/>
      <c r="E72" s="91"/>
    </row>
    <row r="73" spans="1:5" x14ac:dyDescent="0.3">
      <c r="A73" s="48">
        <v>3</v>
      </c>
      <c r="B73" s="47" t="s">
        <v>183</v>
      </c>
      <c r="C73" s="8"/>
      <c r="D73" s="8"/>
      <c r="E73" s="91"/>
    </row>
    <row r="74" spans="1:5" x14ac:dyDescent="0.3">
      <c r="A74" s="48">
        <v>4</v>
      </c>
      <c r="B74" s="47" t="s">
        <v>353</v>
      </c>
      <c r="C74" s="8"/>
      <c r="D74" s="8"/>
      <c r="E74" s="91"/>
    </row>
    <row r="75" spans="1:5" x14ac:dyDescent="0.3">
      <c r="A75" s="48">
        <v>5</v>
      </c>
      <c r="B75" s="47" t="s">
        <v>184</v>
      </c>
      <c r="C75" s="8"/>
      <c r="D75" s="8"/>
      <c r="E75" s="91"/>
    </row>
    <row r="76" spans="1:5" x14ac:dyDescent="0.3">
      <c r="A76" s="48">
        <v>6</v>
      </c>
      <c r="B76" s="47" t="s">
        <v>185</v>
      </c>
      <c r="C76" s="8"/>
      <c r="D76" s="8"/>
      <c r="E76" s="91"/>
    </row>
    <row r="77" spans="1:5" x14ac:dyDescent="0.3">
      <c r="A77" s="48">
        <v>7</v>
      </c>
      <c r="B77" s="47" t="s">
        <v>186</v>
      </c>
      <c r="C77" s="8"/>
      <c r="D77" s="8"/>
      <c r="E77" s="91"/>
    </row>
    <row r="78" spans="1:5" x14ac:dyDescent="0.3">
      <c r="A78" s="48">
        <v>8</v>
      </c>
      <c r="B78" s="47" t="s">
        <v>187</v>
      </c>
      <c r="C78" s="8"/>
      <c r="D78" s="8"/>
      <c r="E78" s="91"/>
    </row>
    <row r="79" spans="1:5" x14ac:dyDescent="0.3">
      <c r="A79" s="48">
        <v>9</v>
      </c>
      <c r="B79" s="47" t="s">
        <v>188</v>
      </c>
      <c r="C79" s="8"/>
      <c r="D79" s="8"/>
      <c r="E79" s="91"/>
    </row>
    <row r="83" spans="1:9" x14ac:dyDescent="0.3">
      <c r="A83" s="2"/>
      <c r="B83" s="2"/>
    </row>
    <row r="84" spans="1:9" x14ac:dyDescent="0.3">
      <c r="A84" s="58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58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55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1" fitToHeight="2" orientation="portrait" r:id="rId1"/>
  <rowBreaks count="1" manualBreakCount="1">
    <brk id="43" max="4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25"/>
  <sheetViews>
    <sheetView showGridLines="0" view="pageBreakPreview" zoomScale="80" zoomScaleSheetLayoutView="80" workbookViewId="0">
      <selection activeCell="H10" sqref="H10"/>
    </sheetView>
  </sheetViews>
  <sheetFormatPr defaultRowHeight="15" x14ac:dyDescent="0.3"/>
  <cols>
    <col min="1" max="1" width="4.85546875" style="380" customWidth="1"/>
    <col min="2" max="2" width="31.42578125" style="380" customWidth="1"/>
    <col min="3" max="3" width="25.7109375" style="380" customWidth="1"/>
    <col min="4" max="4" width="8.42578125" style="380" customWidth="1"/>
    <col min="5" max="5" width="13.5703125" style="380" customWidth="1"/>
    <col min="6" max="6" width="12.42578125" style="380" customWidth="1"/>
    <col min="7" max="8" width="13.85546875" style="380" customWidth="1"/>
    <col min="9" max="9" width="13.7109375" style="380" customWidth="1"/>
    <col min="10" max="10" width="15" style="380" customWidth="1"/>
    <col min="11" max="11" width="0.85546875" style="380" customWidth="1"/>
    <col min="12" max="12" width="9.140625" style="380"/>
    <col min="13" max="13" width="11.42578125" style="380" bestFit="1" customWidth="1"/>
    <col min="14" max="16384" width="9.140625" style="380"/>
  </cols>
  <sheetData>
    <row r="1" spans="1:13" x14ac:dyDescent="0.3">
      <c r="A1" s="377" t="s">
        <v>420</v>
      </c>
      <c r="B1" s="378"/>
      <c r="C1" s="378"/>
      <c r="D1" s="378"/>
      <c r="E1" s="378"/>
      <c r="F1" s="378"/>
      <c r="G1" s="378"/>
      <c r="H1" s="378"/>
      <c r="I1" s="741" t="s">
        <v>109</v>
      </c>
      <c r="J1" s="741"/>
      <c r="K1" s="379"/>
    </row>
    <row r="2" spans="1:13" x14ac:dyDescent="0.3">
      <c r="A2" s="378" t="s">
        <v>140</v>
      </c>
      <c r="B2" s="378"/>
      <c r="C2" s="378"/>
      <c r="D2" s="378"/>
      <c r="E2" s="378"/>
      <c r="F2" s="378"/>
      <c r="G2" s="378"/>
      <c r="H2" s="378"/>
      <c r="I2" s="725" t="str">
        <f>'ფორმა N1'!L2</f>
        <v>01/01/-12/31/2019</v>
      </c>
      <c r="J2" s="742"/>
      <c r="K2" s="379"/>
    </row>
    <row r="3" spans="1:13" x14ac:dyDescent="0.3">
      <c r="A3" s="378"/>
      <c r="B3" s="378"/>
      <c r="C3" s="378"/>
      <c r="D3" s="378"/>
      <c r="E3" s="378"/>
      <c r="F3" s="378"/>
      <c r="G3" s="378"/>
      <c r="H3" s="378"/>
      <c r="I3" s="381"/>
      <c r="J3" s="381"/>
      <c r="K3" s="379"/>
    </row>
    <row r="4" spans="1:13" x14ac:dyDescent="0.3">
      <c r="A4" s="378" t="str">
        <f>'ფორმა N2'!A4</f>
        <v>ანგარიშვალდებული პირის დასახელება:</v>
      </c>
      <c r="B4" s="378"/>
      <c r="C4" s="378"/>
      <c r="D4" s="378"/>
      <c r="E4" s="378"/>
      <c r="F4" s="382"/>
      <c r="G4" s="378"/>
      <c r="H4" s="378"/>
      <c r="I4" s="378"/>
      <c r="J4" s="378"/>
      <c r="K4" s="379"/>
    </row>
    <row r="5" spans="1:13" x14ac:dyDescent="0.3">
      <c r="A5" s="383" t="str">
        <f>'ფორმა N1'!A5</f>
        <v>ეროვნულ-დემოკრატიული პარტია</v>
      </c>
      <c r="B5" s="384"/>
      <c r="C5" s="384"/>
      <c r="D5" s="384"/>
      <c r="E5" s="384"/>
      <c r="F5" s="385"/>
      <c r="G5" s="384"/>
      <c r="H5" s="384"/>
      <c r="I5" s="384"/>
      <c r="J5" s="384"/>
      <c r="K5" s="379"/>
    </row>
    <row r="6" spans="1:13" x14ac:dyDescent="0.3">
      <c r="A6" s="386"/>
      <c r="B6" s="386"/>
      <c r="C6" s="378"/>
      <c r="D6" s="378"/>
      <c r="E6" s="378"/>
      <c r="F6" s="382"/>
      <c r="G6" s="378"/>
      <c r="H6" s="378"/>
      <c r="I6" s="378"/>
      <c r="J6" s="378"/>
      <c r="K6" s="379"/>
    </row>
    <row r="7" spans="1:13" x14ac:dyDescent="0.3">
      <c r="A7" s="387"/>
      <c r="B7" s="388"/>
      <c r="C7" s="388"/>
      <c r="D7" s="388"/>
      <c r="E7" s="388"/>
      <c r="F7" s="388"/>
      <c r="G7" s="388"/>
      <c r="H7" s="388"/>
      <c r="I7" s="388"/>
      <c r="J7" s="388"/>
      <c r="K7" s="379"/>
    </row>
    <row r="8" spans="1:13" s="393" customFormat="1" ht="45" x14ac:dyDescent="0.3">
      <c r="A8" s="389" t="s">
        <v>64</v>
      </c>
      <c r="B8" s="389" t="s">
        <v>111</v>
      </c>
      <c r="C8" s="390" t="s">
        <v>113</v>
      </c>
      <c r="D8" s="390" t="s">
        <v>270</v>
      </c>
      <c r="E8" s="390" t="s">
        <v>112</v>
      </c>
      <c r="F8" s="391" t="s">
        <v>251</v>
      </c>
      <c r="G8" s="391" t="s">
        <v>289</v>
      </c>
      <c r="H8" s="391" t="s">
        <v>290</v>
      </c>
      <c r="I8" s="391" t="s">
        <v>252</v>
      </c>
      <c r="J8" s="392" t="s">
        <v>114</v>
      </c>
      <c r="K8" s="379"/>
    </row>
    <row r="9" spans="1:13" s="393" customFormat="1" x14ac:dyDescent="0.3">
      <c r="A9" s="394">
        <v>1</v>
      </c>
      <c r="B9" s="394">
        <v>2</v>
      </c>
      <c r="C9" s="395">
        <v>3</v>
      </c>
      <c r="D9" s="395">
        <v>4</v>
      </c>
      <c r="E9" s="395">
        <v>5</v>
      </c>
      <c r="F9" s="395">
        <v>6</v>
      </c>
      <c r="G9" s="395">
        <v>7</v>
      </c>
      <c r="H9" s="395">
        <v>8</v>
      </c>
      <c r="I9" s="395">
        <v>9</v>
      </c>
      <c r="J9" s="395">
        <v>10</v>
      </c>
      <c r="K9" s="379"/>
    </row>
    <row r="10" spans="1:13" s="393" customFormat="1" x14ac:dyDescent="0.3">
      <c r="A10" s="396">
        <v>1</v>
      </c>
      <c r="B10" s="409" t="s">
        <v>515</v>
      </c>
      <c r="C10" s="397" t="s">
        <v>516</v>
      </c>
      <c r="D10" s="398" t="s">
        <v>221</v>
      </c>
      <c r="E10" s="410">
        <v>36876</v>
      </c>
      <c r="F10" s="399">
        <v>1704.72</v>
      </c>
      <c r="G10" s="411">
        <v>539672</v>
      </c>
      <c r="H10" s="399">
        <v>531748.14</v>
      </c>
      <c r="I10" s="399">
        <v>9628.58</v>
      </c>
      <c r="J10" s="399"/>
      <c r="K10" s="379"/>
      <c r="M10" s="592"/>
    </row>
    <row r="11" spans="1:13" x14ac:dyDescent="0.3">
      <c r="A11" s="400"/>
      <c r="B11" s="400"/>
      <c r="C11" s="400"/>
      <c r="D11" s="400"/>
      <c r="E11" s="400"/>
      <c r="F11" s="400"/>
      <c r="G11" s="400"/>
      <c r="H11" s="400"/>
      <c r="I11" s="400"/>
      <c r="J11" s="400"/>
    </row>
    <row r="12" spans="1:13" x14ac:dyDescent="0.3">
      <c r="A12" s="400"/>
      <c r="B12" s="400"/>
      <c r="C12" s="400"/>
      <c r="D12" s="400"/>
      <c r="E12" s="400"/>
      <c r="F12" s="400"/>
      <c r="G12" s="400"/>
      <c r="H12" s="400"/>
      <c r="I12" s="400"/>
      <c r="J12" s="400"/>
    </row>
    <row r="13" spans="1:13" x14ac:dyDescent="0.3">
      <c r="A13" s="400"/>
      <c r="B13" s="400"/>
      <c r="C13" s="400"/>
      <c r="D13" s="400"/>
      <c r="E13" s="400"/>
      <c r="F13" s="400"/>
      <c r="G13" s="400"/>
      <c r="H13" s="400"/>
      <c r="I13" s="400"/>
      <c r="J13" s="400"/>
    </row>
    <row r="14" spans="1:13" x14ac:dyDescent="0.3">
      <c r="A14" s="400"/>
      <c r="B14" s="400"/>
      <c r="C14" s="400"/>
      <c r="D14" s="400"/>
      <c r="E14" s="400"/>
      <c r="F14" s="400"/>
      <c r="G14" s="400"/>
      <c r="H14" s="400"/>
      <c r="I14" s="400"/>
      <c r="J14" s="400"/>
    </row>
    <row r="15" spans="1:13" x14ac:dyDescent="0.3">
      <c r="A15" s="400"/>
      <c r="B15" s="401" t="s">
        <v>107</v>
      </c>
      <c r="C15" s="400"/>
      <c r="D15" s="400"/>
      <c r="E15" s="400"/>
      <c r="F15" s="402"/>
      <c r="G15" s="400"/>
      <c r="H15" s="400"/>
      <c r="I15" s="400"/>
      <c r="J15" s="400"/>
    </row>
    <row r="16" spans="1:13" x14ac:dyDescent="0.3">
      <c r="A16" s="400"/>
      <c r="B16" s="400"/>
      <c r="C16" s="400"/>
      <c r="D16" s="400"/>
      <c r="E16" s="400"/>
      <c r="F16" s="403"/>
      <c r="G16" s="403"/>
      <c r="H16" s="403"/>
      <c r="I16" s="403"/>
      <c r="J16" s="403"/>
    </row>
    <row r="17" spans="1:10" x14ac:dyDescent="0.3">
      <c r="A17" s="400"/>
      <c r="B17" s="400"/>
      <c r="C17" s="404"/>
      <c r="D17" s="400"/>
      <c r="E17" s="400"/>
      <c r="F17" s="404"/>
      <c r="G17" s="405"/>
      <c r="H17" s="405"/>
      <c r="I17" s="403"/>
      <c r="J17" s="403"/>
    </row>
    <row r="18" spans="1:10" x14ac:dyDescent="0.3">
      <c r="A18" s="403"/>
      <c r="B18" s="400"/>
      <c r="C18" s="406" t="s">
        <v>263</v>
      </c>
      <c r="D18" s="406"/>
      <c r="E18" s="400"/>
      <c r="F18" s="400" t="s">
        <v>517</v>
      </c>
      <c r="G18" s="403"/>
      <c r="H18" s="403"/>
      <c r="I18" s="403"/>
      <c r="J18" s="403"/>
    </row>
    <row r="19" spans="1:10" x14ac:dyDescent="0.3">
      <c r="A19" s="403"/>
      <c r="B19" s="400"/>
      <c r="C19" s="407" t="s">
        <v>139</v>
      </c>
      <c r="D19" s="400"/>
      <c r="E19" s="400"/>
      <c r="F19" s="400" t="s">
        <v>264</v>
      </c>
      <c r="G19" s="403"/>
      <c r="H19" s="403"/>
      <c r="I19" s="403"/>
      <c r="J19" s="403"/>
    </row>
    <row r="20" spans="1:10" s="408" customFormat="1" x14ac:dyDescent="0.3">
      <c r="A20" s="403"/>
      <c r="B20" s="400"/>
      <c r="C20" s="400"/>
      <c r="D20" s="407"/>
      <c r="E20" s="403"/>
      <c r="F20" s="403"/>
      <c r="G20" s="403"/>
      <c r="H20" s="403"/>
      <c r="I20" s="403"/>
      <c r="J20" s="403"/>
    </row>
    <row r="21" spans="1:10" s="408" customFormat="1" x14ac:dyDescent="0.3">
      <c r="A21" s="403"/>
      <c r="B21" s="403"/>
      <c r="C21" s="403"/>
      <c r="D21" s="403"/>
      <c r="E21" s="403"/>
      <c r="F21" s="403"/>
      <c r="G21" s="403"/>
      <c r="H21" s="403"/>
      <c r="I21" s="403"/>
      <c r="J21" s="403"/>
    </row>
    <row r="22" spans="1:10" s="408" customFormat="1" x14ac:dyDescent="0.3"/>
    <row r="23" spans="1:10" s="408" customFormat="1" x14ac:dyDescent="0.3"/>
    <row r="24" spans="1:10" s="408" customFormat="1" x14ac:dyDescent="0.3"/>
    <row r="25" spans="1:10" s="408" customFormat="1" x14ac:dyDescent="0.3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B1" zoomScale="80" zoomScaleSheetLayoutView="80" workbookViewId="0">
      <selection activeCell="G8" sqref="G8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63" t="s">
        <v>296</v>
      </c>
      <c r="B1" s="65"/>
      <c r="C1" s="719" t="s">
        <v>109</v>
      </c>
      <c r="D1" s="719"/>
      <c r="E1" s="94"/>
    </row>
    <row r="2" spans="1:7" x14ac:dyDescent="0.3">
      <c r="A2" s="65" t="s">
        <v>140</v>
      </c>
      <c r="B2" s="65"/>
      <c r="C2" s="717" t="str">
        <f>'ფორმა N1'!L2</f>
        <v>01/01/-12/31/2019</v>
      </c>
      <c r="D2" s="718"/>
      <c r="E2" s="94"/>
    </row>
    <row r="3" spans="1:7" x14ac:dyDescent="0.3">
      <c r="A3" s="63"/>
      <c r="B3" s="65"/>
      <c r="C3" s="64"/>
      <c r="D3" s="64"/>
      <c r="E3" s="94"/>
    </row>
    <row r="4" spans="1:7" x14ac:dyDescent="0.3">
      <c r="A4" s="66" t="s">
        <v>269</v>
      </c>
      <c r="B4" s="88"/>
      <c r="C4" s="89"/>
      <c r="D4" s="65"/>
      <c r="E4" s="94"/>
    </row>
    <row r="5" spans="1:7" x14ac:dyDescent="0.3">
      <c r="A5" s="195" t="str">
        <f>'ფორმა N1'!A5</f>
        <v>ეროვნულ-დემოკრატიული პარტია</v>
      </c>
      <c r="B5" s="12"/>
      <c r="C5" s="12"/>
      <c r="E5" s="94"/>
    </row>
    <row r="6" spans="1:7" x14ac:dyDescent="0.3">
      <c r="A6" s="90"/>
      <c r="B6" s="90"/>
      <c r="C6" s="90"/>
      <c r="D6" s="91"/>
      <c r="E6" s="94"/>
    </row>
    <row r="7" spans="1:7" x14ac:dyDescent="0.3">
      <c r="A7" s="65"/>
      <c r="B7" s="65"/>
      <c r="C7" s="65"/>
      <c r="D7" s="65"/>
      <c r="E7" s="94"/>
    </row>
    <row r="8" spans="1:7" s="6" customFormat="1" ht="39" customHeight="1" x14ac:dyDescent="0.3">
      <c r="A8" s="92" t="s">
        <v>64</v>
      </c>
      <c r="B8" s="68" t="s">
        <v>244</v>
      </c>
      <c r="C8" s="68" t="s">
        <v>66</v>
      </c>
      <c r="D8" s="68" t="s">
        <v>67</v>
      </c>
      <c r="E8" s="94"/>
    </row>
    <row r="9" spans="1:7" s="7" customFormat="1" ht="16.5" customHeight="1" x14ac:dyDescent="0.3">
      <c r="A9" s="196">
        <v>1</v>
      </c>
      <c r="B9" s="196" t="s">
        <v>65</v>
      </c>
      <c r="C9" s="460">
        <f>SUM(C10,C26)</f>
        <v>373551.8</v>
      </c>
      <c r="D9" s="460">
        <f>SUM(D10,D26)</f>
        <v>373551.8</v>
      </c>
      <c r="E9" s="94"/>
    </row>
    <row r="10" spans="1:7" s="7" customFormat="1" ht="16.5" customHeight="1" x14ac:dyDescent="0.3">
      <c r="A10" s="74">
        <v>1.1000000000000001</v>
      </c>
      <c r="B10" s="74" t="s">
        <v>80</v>
      </c>
      <c r="C10" s="460">
        <f>SUM(C11,C12,C16,C19,C25,C26)</f>
        <v>373551.8</v>
      </c>
      <c r="D10" s="460">
        <f>SUM(D11,D12,D16,D19,D24,D25)</f>
        <v>373551.8</v>
      </c>
      <c r="E10" s="94"/>
    </row>
    <row r="11" spans="1:7" s="9" customFormat="1" ht="16.5" customHeight="1" x14ac:dyDescent="0.3">
      <c r="A11" s="75" t="s">
        <v>30</v>
      </c>
      <c r="B11" s="75" t="s">
        <v>79</v>
      </c>
      <c r="C11" s="459"/>
      <c r="D11" s="459"/>
      <c r="E11" s="94"/>
    </row>
    <row r="12" spans="1:7" s="10" customFormat="1" ht="16.5" customHeight="1" x14ac:dyDescent="0.3">
      <c r="A12" s="75" t="s">
        <v>31</v>
      </c>
      <c r="B12" s="75" t="s">
        <v>302</v>
      </c>
      <c r="C12" s="461">
        <f>SUM(C13:C15)</f>
        <v>1805</v>
      </c>
      <c r="D12" s="461">
        <f>SUM(D13:D15)</f>
        <v>1805</v>
      </c>
      <c r="E12" s="94"/>
      <c r="G12" s="57"/>
    </row>
    <row r="13" spans="1:7" s="3" customFormat="1" ht="16.5" customHeight="1" x14ac:dyDescent="0.3">
      <c r="A13" s="84" t="s">
        <v>81</v>
      </c>
      <c r="B13" s="84" t="s">
        <v>305</v>
      </c>
      <c r="C13" s="459">
        <v>1805</v>
      </c>
      <c r="D13" s="459">
        <v>1805</v>
      </c>
      <c r="E13" s="94"/>
    </row>
    <row r="14" spans="1:7" s="3" customFormat="1" ht="16.5" customHeight="1" x14ac:dyDescent="0.3">
      <c r="A14" s="84" t="s">
        <v>470</v>
      </c>
      <c r="B14" s="84" t="s">
        <v>469</v>
      </c>
      <c r="C14" s="463"/>
      <c r="D14" s="463"/>
      <c r="E14" s="94"/>
    </row>
    <row r="15" spans="1:7" s="3" customFormat="1" ht="16.5" customHeight="1" x14ac:dyDescent="0.3">
      <c r="A15" s="84" t="s">
        <v>471</v>
      </c>
      <c r="B15" s="84" t="s">
        <v>97</v>
      </c>
      <c r="C15" s="463"/>
      <c r="D15" s="463"/>
      <c r="E15" s="94"/>
    </row>
    <row r="16" spans="1:7" s="3" customFormat="1" ht="16.5" customHeight="1" x14ac:dyDescent="0.3">
      <c r="A16" s="75" t="s">
        <v>82</v>
      </c>
      <c r="B16" s="75" t="s">
        <v>83</v>
      </c>
      <c r="C16" s="464">
        <f>SUM(C17:C18)</f>
        <v>368307</v>
      </c>
      <c r="D16" s="464">
        <f>SUM(D17:D18)</f>
        <v>368307</v>
      </c>
      <c r="E16" s="94"/>
    </row>
    <row r="17" spans="1:5" s="3" customFormat="1" ht="16.5" customHeight="1" x14ac:dyDescent="0.3">
      <c r="A17" s="84" t="s">
        <v>84</v>
      </c>
      <c r="B17" s="84" t="s">
        <v>86</v>
      </c>
      <c r="C17" s="463">
        <v>368307</v>
      </c>
      <c r="D17" s="463">
        <v>368307</v>
      </c>
      <c r="E17" s="94"/>
    </row>
    <row r="18" spans="1:5" s="3" customFormat="1" ht="30" x14ac:dyDescent="0.3">
      <c r="A18" s="84" t="s">
        <v>85</v>
      </c>
      <c r="B18" s="84" t="s">
        <v>110</v>
      </c>
      <c r="C18" s="463"/>
      <c r="D18" s="463"/>
      <c r="E18" s="94"/>
    </row>
    <row r="19" spans="1:5" s="3" customFormat="1" ht="16.5" customHeight="1" x14ac:dyDescent="0.3">
      <c r="A19" s="75" t="s">
        <v>87</v>
      </c>
      <c r="B19" s="75" t="s">
        <v>395</v>
      </c>
      <c r="C19" s="464">
        <f>SUM(C20:C23)</f>
        <v>0</v>
      </c>
      <c r="D19" s="464">
        <f>SUM(D20:D23)</f>
        <v>0</v>
      </c>
      <c r="E19" s="94"/>
    </row>
    <row r="20" spans="1:5" s="3" customFormat="1" ht="16.5" customHeight="1" x14ac:dyDescent="0.3">
      <c r="A20" s="84" t="s">
        <v>88</v>
      </c>
      <c r="B20" s="84" t="s">
        <v>89</v>
      </c>
      <c r="C20" s="463"/>
      <c r="D20" s="463"/>
      <c r="E20" s="94"/>
    </row>
    <row r="21" spans="1:5" s="3" customFormat="1" ht="30" x14ac:dyDescent="0.3">
      <c r="A21" s="84" t="s">
        <v>92</v>
      </c>
      <c r="B21" s="84" t="s">
        <v>90</v>
      </c>
      <c r="C21" s="463"/>
      <c r="D21" s="463"/>
      <c r="E21" s="94"/>
    </row>
    <row r="22" spans="1:5" s="3" customFormat="1" ht="16.5" customHeight="1" x14ac:dyDescent="0.3">
      <c r="A22" s="84" t="s">
        <v>93</v>
      </c>
      <c r="B22" s="84" t="s">
        <v>91</v>
      </c>
      <c r="C22" s="463"/>
      <c r="D22" s="463"/>
      <c r="E22" s="94"/>
    </row>
    <row r="23" spans="1:5" s="3" customFormat="1" ht="16.5" customHeight="1" x14ac:dyDescent="0.3">
      <c r="A23" s="84" t="s">
        <v>94</v>
      </c>
      <c r="B23" s="84" t="s">
        <v>412</v>
      </c>
      <c r="C23" s="463"/>
      <c r="D23" s="463"/>
      <c r="E23" s="94"/>
    </row>
    <row r="24" spans="1:5" s="3" customFormat="1" ht="16.5" customHeight="1" x14ac:dyDescent="0.3">
      <c r="A24" s="75" t="s">
        <v>95</v>
      </c>
      <c r="B24" s="75" t="s">
        <v>413</v>
      </c>
      <c r="C24" s="465"/>
      <c r="D24" s="463"/>
      <c r="E24" s="94"/>
    </row>
    <row r="25" spans="1:5" s="3" customFormat="1" x14ac:dyDescent="0.3">
      <c r="A25" s="75" t="s">
        <v>246</v>
      </c>
      <c r="B25" s="75" t="s">
        <v>419</v>
      </c>
      <c r="C25" s="459">
        <v>3439.8</v>
      </c>
      <c r="D25" s="459">
        <v>3439.8</v>
      </c>
      <c r="E25" s="94"/>
    </row>
    <row r="26" spans="1:5" ht="16.5" customHeight="1" x14ac:dyDescent="0.3">
      <c r="A26" s="74">
        <v>1.2</v>
      </c>
      <c r="B26" s="74" t="s">
        <v>96</v>
      </c>
      <c r="C26" s="462">
        <f>SUM(C27,C35)</f>
        <v>0</v>
      </c>
      <c r="D26" s="462">
        <f>SUM(D27,D35)</f>
        <v>0</v>
      </c>
      <c r="E26" s="94"/>
    </row>
    <row r="27" spans="1:5" ht="16.5" customHeight="1" x14ac:dyDescent="0.3">
      <c r="A27" s="75" t="s">
        <v>32</v>
      </c>
      <c r="B27" s="75" t="s">
        <v>305</v>
      </c>
      <c r="C27" s="464">
        <f>SUM(C28:C30)</f>
        <v>0</v>
      </c>
      <c r="D27" s="464">
        <f>SUM(D28:D30)</f>
        <v>0</v>
      </c>
      <c r="E27" s="94"/>
    </row>
    <row r="28" spans="1:5" x14ac:dyDescent="0.3">
      <c r="A28" s="202" t="s">
        <v>98</v>
      </c>
      <c r="B28" s="202" t="s">
        <v>303</v>
      </c>
      <c r="C28" s="463"/>
      <c r="D28" s="463"/>
      <c r="E28" s="94"/>
    </row>
    <row r="29" spans="1:5" x14ac:dyDescent="0.3">
      <c r="A29" s="202" t="s">
        <v>99</v>
      </c>
      <c r="B29" s="202" t="s">
        <v>306</v>
      </c>
      <c r="C29" s="463"/>
      <c r="D29" s="463"/>
      <c r="E29" s="94"/>
    </row>
    <row r="30" spans="1:5" x14ac:dyDescent="0.3">
      <c r="A30" s="202" t="s">
        <v>421</v>
      </c>
      <c r="B30" s="202" t="s">
        <v>304</v>
      </c>
      <c r="C30" s="463"/>
      <c r="D30" s="463"/>
      <c r="E30" s="94"/>
    </row>
    <row r="31" spans="1:5" x14ac:dyDescent="0.3">
      <c r="A31" s="75" t="s">
        <v>33</v>
      </c>
      <c r="B31" s="75" t="s">
        <v>469</v>
      </c>
      <c r="C31" s="464">
        <f>SUM(C32:C34)</f>
        <v>0</v>
      </c>
      <c r="D31" s="464">
        <f>SUM(D32:D34)</f>
        <v>0</v>
      </c>
      <c r="E31" s="94"/>
    </row>
    <row r="32" spans="1:5" x14ac:dyDescent="0.3">
      <c r="A32" s="202" t="s">
        <v>12</v>
      </c>
      <c r="B32" s="202" t="s">
        <v>472</v>
      </c>
      <c r="C32" s="463"/>
      <c r="D32" s="463"/>
      <c r="E32" s="94"/>
    </row>
    <row r="33" spans="1:9" x14ac:dyDescent="0.3">
      <c r="A33" s="202" t="s">
        <v>13</v>
      </c>
      <c r="B33" s="202" t="s">
        <v>473</v>
      </c>
      <c r="C33" s="463"/>
      <c r="D33" s="463"/>
      <c r="E33" s="94"/>
    </row>
    <row r="34" spans="1:9" x14ac:dyDescent="0.3">
      <c r="A34" s="202" t="s">
        <v>276</v>
      </c>
      <c r="B34" s="202" t="s">
        <v>474</v>
      </c>
      <c r="C34" s="463"/>
      <c r="D34" s="463"/>
      <c r="E34" s="94"/>
    </row>
    <row r="35" spans="1:9" x14ac:dyDescent="0.3">
      <c r="A35" s="75" t="s">
        <v>34</v>
      </c>
      <c r="B35" s="213" t="s">
        <v>418</v>
      </c>
      <c r="C35" s="463"/>
      <c r="D35" s="463"/>
      <c r="E35" s="94"/>
    </row>
    <row r="36" spans="1:9" x14ac:dyDescent="0.3">
      <c r="D36" s="26"/>
      <c r="E36" s="95"/>
      <c r="F36" s="26"/>
    </row>
    <row r="37" spans="1:9" x14ac:dyDescent="0.3">
      <c r="A37" s="1"/>
      <c r="D37" s="26"/>
      <c r="E37" s="95"/>
      <c r="F37" s="26"/>
    </row>
    <row r="38" spans="1:9" x14ac:dyDescent="0.3">
      <c r="D38" s="26"/>
      <c r="E38" s="95"/>
      <c r="F38" s="26"/>
    </row>
    <row r="39" spans="1:9" x14ac:dyDescent="0.3">
      <c r="D39" s="26"/>
      <c r="E39" s="95"/>
      <c r="F39" s="26"/>
    </row>
    <row r="40" spans="1:9" x14ac:dyDescent="0.3">
      <c r="A40" s="58" t="s">
        <v>107</v>
      </c>
      <c r="D40" s="26"/>
      <c r="E40" s="95"/>
      <c r="F40" s="26"/>
    </row>
    <row r="41" spans="1:9" x14ac:dyDescent="0.3">
      <c r="D41" s="26"/>
      <c r="E41" s="96"/>
      <c r="F41" s="96"/>
      <c r="G41"/>
      <c r="H41"/>
      <c r="I41"/>
    </row>
    <row r="42" spans="1:9" x14ac:dyDescent="0.3">
      <c r="D42" s="97"/>
      <c r="E42" s="96"/>
      <c r="F42" s="96"/>
      <c r="G42"/>
      <c r="H42"/>
      <c r="I42"/>
    </row>
    <row r="43" spans="1:9" x14ac:dyDescent="0.3">
      <c r="A43"/>
      <c r="B43" s="58" t="s">
        <v>266</v>
      </c>
      <c r="D43" s="97"/>
      <c r="E43" s="96"/>
      <c r="F43" s="96"/>
      <c r="G43"/>
      <c r="H43"/>
      <c r="I43"/>
    </row>
    <row r="44" spans="1:9" x14ac:dyDescent="0.3">
      <c r="A44"/>
      <c r="B44" s="2" t="s">
        <v>265</v>
      </c>
      <c r="D44" s="97"/>
      <c r="E44" s="96"/>
      <c r="F44" s="96"/>
      <c r="G44"/>
      <c r="H44"/>
      <c r="I44"/>
    </row>
    <row r="45" spans="1:9" customFormat="1" ht="12.75" x14ac:dyDescent="0.2">
      <c r="B45" s="55" t="s">
        <v>139</v>
      </c>
      <c r="D45" s="96"/>
      <c r="E45" s="96"/>
      <c r="F45" s="96"/>
    </row>
    <row r="46" spans="1:9" x14ac:dyDescent="0.3">
      <c r="D46" s="26"/>
      <c r="E46" s="95"/>
      <c r="F46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SheetLayoutView="80" workbookViewId="0">
      <selection activeCell="F15" sqref="F15"/>
    </sheetView>
  </sheetViews>
  <sheetFormatPr defaultRowHeight="15" x14ac:dyDescent="0.3"/>
  <cols>
    <col min="1" max="1" width="12" style="158" customWidth="1"/>
    <col min="2" max="2" width="13.28515625" style="158" customWidth="1"/>
    <col min="3" max="3" width="21.42578125" style="158" customWidth="1"/>
    <col min="4" max="4" width="17.85546875" style="158" customWidth="1"/>
    <col min="5" max="5" width="12.7109375" style="158" customWidth="1"/>
    <col min="6" max="6" width="36.85546875" style="158" customWidth="1"/>
    <col min="7" max="7" width="22.28515625" style="158" customWidth="1"/>
    <col min="8" max="8" width="0.5703125" style="158" customWidth="1"/>
    <col min="9" max="16384" width="9.140625" style="158"/>
  </cols>
  <sheetData>
    <row r="1" spans="1:8" x14ac:dyDescent="0.3">
      <c r="A1" s="63" t="s">
        <v>356</v>
      </c>
      <c r="B1" s="65"/>
      <c r="C1" s="65"/>
      <c r="D1" s="65"/>
      <c r="E1" s="65"/>
      <c r="F1" s="65"/>
      <c r="G1" s="137" t="s">
        <v>109</v>
      </c>
      <c r="H1" s="138"/>
    </row>
    <row r="2" spans="1:8" x14ac:dyDescent="0.3">
      <c r="A2" s="65" t="s">
        <v>140</v>
      </c>
      <c r="B2" s="65"/>
      <c r="C2" s="65"/>
      <c r="D2" s="65"/>
      <c r="E2" s="65"/>
      <c r="F2" s="65"/>
      <c r="G2" s="139" t="str">
        <f>'ფორმა N1'!L2</f>
        <v>01/01/-12/31/2019</v>
      </c>
      <c r="H2" s="138"/>
    </row>
    <row r="3" spans="1:8" x14ac:dyDescent="0.3">
      <c r="A3" s="65"/>
      <c r="B3" s="65"/>
      <c r="C3" s="65"/>
      <c r="D3" s="65"/>
      <c r="E3" s="65"/>
      <c r="F3" s="65"/>
      <c r="G3" s="88"/>
      <c r="H3" s="138"/>
    </row>
    <row r="4" spans="1:8" x14ac:dyDescent="0.3">
      <c r="A4" s="66" t="str">
        <f>'[2]ფორმა N2'!A4</f>
        <v>ანგარიშვალდებული პირის დასახელება:</v>
      </c>
      <c r="B4" s="65"/>
      <c r="C4" s="65"/>
      <c r="D4" s="65"/>
      <c r="E4" s="65"/>
      <c r="F4" s="65"/>
      <c r="G4" s="65"/>
      <c r="H4" s="90"/>
    </row>
    <row r="5" spans="1:8" x14ac:dyDescent="0.3">
      <c r="A5" s="183" t="str">
        <f>'ფორმა N1'!A5</f>
        <v>ეროვნულ-დემოკრატიული პარტია</v>
      </c>
      <c r="B5" s="183"/>
      <c r="C5" s="183"/>
      <c r="D5" s="183"/>
      <c r="E5" s="183"/>
      <c r="F5" s="183"/>
      <c r="G5" s="183"/>
      <c r="H5" s="90"/>
    </row>
    <row r="6" spans="1:8" x14ac:dyDescent="0.3">
      <c r="A6" s="66"/>
      <c r="B6" s="65"/>
      <c r="C6" s="65"/>
      <c r="D6" s="65"/>
      <c r="E6" s="65"/>
      <c r="F6" s="65"/>
      <c r="G6" s="65"/>
      <c r="H6" s="90"/>
    </row>
    <row r="7" spans="1:8" x14ac:dyDescent="0.3">
      <c r="A7" s="65"/>
      <c r="B7" s="65"/>
      <c r="C7" s="65"/>
      <c r="D7" s="65"/>
      <c r="E7" s="65"/>
      <c r="F7" s="65"/>
      <c r="G7" s="65"/>
      <c r="H7" s="91"/>
    </row>
    <row r="8" spans="1:8" ht="45.75" customHeight="1" x14ac:dyDescent="0.3">
      <c r="A8" s="140" t="s">
        <v>307</v>
      </c>
      <c r="B8" s="140" t="s">
        <v>141</v>
      </c>
      <c r="C8" s="141" t="s">
        <v>354</v>
      </c>
      <c r="D8" s="141" t="s">
        <v>355</v>
      </c>
      <c r="E8" s="141" t="s">
        <v>270</v>
      </c>
      <c r="F8" s="140" t="s">
        <v>312</v>
      </c>
      <c r="G8" s="141" t="s">
        <v>308</v>
      </c>
      <c r="H8" s="91"/>
    </row>
    <row r="9" spans="1:8" x14ac:dyDescent="0.3">
      <c r="A9" s="142" t="s">
        <v>309</v>
      </c>
      <c r="B9" s="143"/>
      <c r="C9" s="144"/>
      <c r="D9" s="145"/>
      <c r="E9" s="145"/>
      <c r="F9" s="145"/>
      <c r="G9" s="146"/>
      <c r="H9" s="91"/>
    </row>
    <row r="10" spans="1:8" ht="30" x14ac:dyDescent="0.3">
      <c r="A10" s="143">
        <v>1</v>
      </c>
      <c r="B10" s="452" t="s">
        <v>555</v>
      </c>
      <c r="C10" s="453">
        <v>26381.599999999999</v>
      </c>
      <c r="D10" s="453">
        <v>26381.599999999999</v>
      </c>
      <c r="E10" s="148" t="s">
        <v>221</v>
      </c>
      <c r="F10" s="148" t="s">
        <v>556</v>
      </c>
      <c r="G10" s="457">
        <f>IF(ISBLANK(B10),"",G9+C10-D10)</f>
        <v>0</v>
      </c>
      <c r="H10" s="91"/>
    </row>
    <row r="11" spans="1:8" x14ac:dyDescent="0.3">
      <c r="A11" s="143">
        <v>2</v>
      </c>
      <c r="B11" s="452">
        <v>43602</v>
      </c>
      <c r="C11" s="453">
        <v>7173.6</v>
      </c>
      <c r="D11" s="453">
        <v>7173.6</v>
      </c>
      <c r="E11" s="148" t="s">
        <v>221</v>
      </c>
      <c r="F11" s="148" t="s">
        <v>556</v>
      </c>
      <c r="G11" s="457">
        <f t="shared" ref="G11:G38" si="0">IF(ISBLANK(B11),"",G10+C11-D11)</f>
        <v>0</v>
      </c>
      <c r="H11" s="91"/>
    </row>
    <row r="12" spans="1:8" ht="30" x14ac:dyDescent="0.3">
      <c r="A12" s="143">
        <v>3</v>
      </c>
      <c r="B12" s="455">
        <v>43668</v>
      </c>
      <c r="C12" s="454">
        <v>5</v>
      </c>
      <c r="D12" s="453">
        <v>4.0999999999999996</v>
      </c>
      <c r="E12" s="148" t="s">
        <v>221</v>
      </c>
      <c r="F12" s="148" t="s">
        <v>557</v>
      </c>
      <c r="G12" s="457">
        <f t="shared" si="0"/>
        <v>0.90000000000000036</v>
      </c>
      <c r="H12" s="91"/>
    </row>
    <row r="13" spans="1:8" ht="30" x14ac:dyDescent="0.3">
      <c r="A13" s="143">
        <v>4</v>
      </c>
      <c r="B13" s="456">
        <v>43719</v>
      </c>
      <c r="C13" s="143">
        <v>5</v>
      </c>
      <c r="D13" s="453">
        <v>4.0999999999999996</v>
      </c>
      <c r="E13" s="148" t="s">
        <v>221</v>
      </c>
      <c r="F13" s="148" t="s">
        <v>557</v>
      </c>
      <c r="G13" s="457">
        <f t="shared" si="0"/>
        <v>1.8000000000000007</v>
      </c>
      <c r="H13" s="91"/>
    </row>
    <row r="14" spans="1:8" x14ac:dyDescent="0.3">
      <c r="A14" s="143">
        <v>5</v>
      </c>
      <c r="B14" s="452">
        <v>43788</v>
      </c>
      <c r="C14" s="143">
        <v>75</v>
      </c>
      <c r="D14" s="143">
        <v>75</v>
      </c>
      <c r="E14" s="148" t="s">
        <v>221</v>
      </c>
      <c r="F14" s="148" t="s">
        <v>558</v>
      </c>
      <c r="G14" s="457">
        <f t="shared" si="0"/>
        <v>1.7999999999999972</v>
      </c>
      <c r="H14" s="91"/>
    </row>
    <row r="15" spans="1:8" ht="15.75" x14ac:dyDescent="0.3">
      <c r="A15" s="143">
        <v>6</v>
      </c>
      <c r="B15" s="131"/>
      <c r="C15" s="147"/>
      <c r="D15" s="148"/>
      <c r="E15" s="148"/>
      <c r="F15" s="148"/>
      <c r="G15" s="149" t="str">
        <f t="shared" si="0"/>
        <v/>
      </c>
      <c r="H15" s="91"/>
    </row>
    <row r="16" spans="1:8" ht="15.75" x14ac:dyDescent="0.3">
      <c r="A16" s="143">
        <v>7</v>
      </c>
      <c r="B16" s="131"/>
      <c r="C16" s="147"/>
      <c r="D16" s="148"/>
      <c r="E16" s="148"/>
      <c r="F16" s="148"/>
      <c r="G16" s="149" t="str">
        <f t="shared" si="0"/>
        <v/>
      </c>
      <c r="H16" s="91"/>
    </row>
    <row r="17" spans="1:8" ht="15.75" x14ac:dyDescent="0.3">
      <c r="A17" s="143">
        <v>8</v>
      </c>
      <c r="B17" s="131"/>
      <c r="C17" s="147"/>
      <c r="D17" s="148"/>
      <c r="E17" s="148"/>
      <c r="F17" s="148"/>
      <c r="G17" s="149" t="str">
        <f t="shared" si="0"/>
        <v/>
      </c>
      <c r="H17" s="91"/>
    </row>
    <row r="18" spans="1:8" ht="15.75" x14ac:dyDescent="0.3">
      <c r="A18" s="143">
        <v>9</v>
      </c>
      <c r="B18" s="131"/>
      <c r="C18" s="147"/>
      <c r="D18" s="148"/>
      <c r="E18" s="148"/>
      <c r="F18" s="148"/>
      <c r="G18" s="149" t="str">
        <f t="shared" si="0"/>
        <v/>
      </c>
      <c r="H18" s="91"/>
    </row>
    <row r="19" spans="1:8" ht="15.75" x14ac:dyDescent="0.3">
      <c r="A19" s="143">
        <v>10</v>
      </c>
      <c r="B19" s="131"/>
      <c r="C19" s="147"/>
      <c r="D19" s="148"/>
      <c r="E19" s="148"/>
      <c r="F19" s="148"/>
      <c r="G19" s="149" t="str">
        <f t="shared" si="0"/>
        <v/>
      </c>
      <c r="H19" s="91"/>
    </row>
    <row r="20" spans="1:8" ht="15.75" x14ac:dyDescent="0.3">
      <c r="A20" s="143">
        <v>11</v>
      </c>
      <c r="B20" s="131"/>
      <c r="C20" s="147"/>
      <c r="D20" s="148"/>
      <c r="E20" s="148"/>
      <c r="F20" s="148"/>
      <c r="G20" s="149" t="str">
        <f t="shared" si="0"/>
        <v/>
      </c>
      <c r="H20" s="91"/>
    </row>
    <row r="21" spans="1:8" ht="15.75" x14ac:dyDescent="0.3">
      <c r="A21" s="143">
        <v>12</v>
      </c>
      <c r="B21" s="131"/>
      <c r="C21" s="147"/>
      <c r="D21" s="148"/>
      <c r="E21" s="148"/>
      <c r="F21" s="148"/>
      <c r="G21" s="149" t="str">
        <f t="shared" si="0"/>
        <v/>
      </c>
      <c r="H21" s="91"/>
    </row>
    <row r="22" spans="1:8" ht="15.75" x14ac:dyDescent="0.3">
      <c r="A22" s="143">
        <v>13</v>
      </c>
      <c r="B22" s="131"/>
      <c r="C22" s="147"/>
      <c r="D22" s="148"/>
      <c r="E22" s="148"/>
      <c r="F22" s="148"/>
      <c r="G22" s="149" t="str">
        <f t="shared" si="0"/>
        <v/>
      </c>
      <c r="H22" s="91"/>
    </row>
    <row r="23" spans="1:8" ht="15.75" x14ac:dyDescent="0.3">
      <c r="A23" s="143">
        <v>14</v>
      </c>
      <c r="B23" s="131"/>
      <c r="C23" s="147"/>
      <c r="D23" s="148"/>
      <c r="E23" s="148"/>
      <c r="F23" s="148"/>
      <c r="G23" s="149" t="str">
        <f t="shared" si="0"/>
        <v/>
      </c>
      <c r="H23" s="91"/>
    </row>
    <row r="24" spans="1:8" ht="15.75" x14ac:dyDescent="0.3">
      <c r="A24" s="143">
        <v>15</v>
      </c>
      <c r="B24" s="131"/>
      <c r="C24" s="147"/>
      <c r="D24" s="148"/>
      <c r="E24" s="148"/>
      <c r="F24" s="148"/>
      <c r="G24" s="149" t="str">
        <f t="shared" si="0"/>
        <v/>
      </c>
      <c r="H24" s="91"/>
    </row>
    <row r="25" spans="1:8" ht="15.75" x14ac:dyDescent="0.3">
      <c r="A25" s="143">
        <v>16</v>
      </c>
      <c r="B25" s="131"/>
      <c r="C25" s="147"/>
      <c r="D25" s="148"/>
      <c r="E25" s="148"/>
      <c r="F25" s="148"/>
      <c r="G25" s="149" t="str">
        <f t="shared" si="0"/>
        <v/>
      </c>
      <c r="H25" s="91"/>
    </row>
    <row r="26" spans="1:8" ht="15.75" x14ac:dyDescent="0.3">
      <c r="A26" s="143">
        <v>17</v>
      </c>
      <c r="B26" s="131"/>
      <c r="C26" s="147"/>
      <c r="D26" s="148"/>
      <c r="E26" s="148"/>
      <c r="F26" s="148"/>
      <c r="G26" s="149" t="str">
        <f t="shared" si="0"/>
        <v/>
      </c>
      <c r="H26" s="91"/>
    </row>
    <row r="27" spans="1:8" ht="15.75" x14ac:dyDescent="0.3">
      <c r="A27" s="143">
        <v>18</v>
      </c>
      <c r="B27" s="131"/>
      <c r="C27" s="147"/>
      <c r="D27" s="148"/>
      <c r="E27" s="148"/>
      <c r="F27" s="148"/>
      <c r="G27" s="149" t="str">
        <f t="shared" si="0"/>
        <v/>
      </c>
      <c r="H27" s="91"/>
    </row>
    <row r="28" spans="1:8" ht="15.75" x14ac:dyDescent="0.3">
      <c r="A28" s="143">
        <v>19</v>
      </c>
      <c r="B28" s="131"/>
      <c r="C28" s="147"/>
      <c r="D28" s="148"/>
      <c r="E28" s="148"/>
      <c r="F28" s="148"/>
      <c r="G28" s="149" t="str">
        <f t="shared" si="0"/>
        <v/>
      </c>
      <c r="H28" s="91"/>
    </row>
    <row r="29" spans="1:8" ht="15.75" x14ac:dyDescent="0.3">
      <c r="A29" s="143">
        <v>20</v>
      </c>
      <c r="B29" s="131"/>
      <c r="C29" s="147"/>
      <c r="D29" s="148"/>
      <c r="E29" s="148"/>
      <c r="F29" s="148"/>
      <c r="G29" s="149" t="str">
        <f t="shared" si="0"/>
        <v/>
      </c>
      <c r="H29" s="91"/>
    </row>
    <row r="30" spans="1:8" ht="15.75" x14ac:dyDescent="0.3">
      <c r="A30" s="143">
        <v>21</v>
      </c>
      <c r="B30" s="131"/>
      <c r="C30" s="150"/>
      <c r="D30" s="151"/>
      <c r="E30" s="151"/>
      <c r="F30" s="151"/>
      <c r="G30" s="149" t="str">
        <f t="shared" si="0"/>
        <v/>
      </c>
      <c r="H30" s="91"/>
    </row>
    <row r="31" spans="1:8" ht="15.75" x14ac:dyDescent="0.3">
      <c r="A31" s="143">
        <v>22</v>
      </c>
      <c r="B31" s="131"/>
      <c r="C31" s="150"/>
      <c r="D31" s="151"/>
      <c r="E31" s="151"/>
      <c r="F31" s="151"/>
      <c r="G31" s="149" t="str">
        <f t="shared" si="0"/>
        <v/>
      </c>
      <c r="H31" s="91"/>
    </row>
    <row r="32" spans="1:8" ht="15.75" x14ac:dyDescent="0.3">
      <c r="A32" s="143">
        <v>23</v>
      </c>
      <c r="B32" s="131"/>
      <c r="C32" s="150"/>
      <c r="D32" s="151"/>
      <c r="E32" s="151"/>
      <c r="F32" s="151"/>
      <c r="G32" s="149" t="str">
        <f t="shared" si="0"/>
        <v/>
      </c>
      <c r="H32" s="91"/>
    </row>
    <row r="33" spans="1:10" ht="15.75" x14ac:dyDescent="0.3">
      <c r="A33" s="143">
        <v>24</v>
      </c>
      <c r="B33" s="131"/>
      <c r="C33" s="150"/>
      <c r="D33" s="151"/>
      <c r="E33" s="151"/>
      <c r="F33" s="151"/>
      <c r="G33" s="149" t="str">
        <f t="shared" si="0"/>
        <v/>
      </c>
      <c r="H33" s="91"/>
    </row>
    <row r="34" spans="1:10" ht="15.75" x14ac:dyDescent="0.3">
      <c r="A34" s="143">
        <v>25</v>
      </c>
      <c r="B34" s="131"/>
      <c r="C34" s="150"/>
      <c r="D34" s="151"/>
      <c r="E34" s="151"/>
      <c r="F34" s="151"/>
      <c r="G34" s="149" t="str">
        <f t="shared" si="0"/>
        <v/>
      </c>
      <c r="H34" s="91"/>
    </row>
    <row r="35" spans="1:10" ht="15.75" x14ac:dyDescent="0.3">
      <c r="A35" s="143">
        <v>26</v>
      </c>
      <c r="B35" s="131"/>
      <c r="C35" s="150"/>
      <c r="D35" s="151"/>
      <c r="E35" s="151"/>
      <c r="F35" s="151"/>
      <c r="G35" s="149" t="str">
        <f t="shared" si="0"/>
        <v/>
      </c>
      <c r="H35" s="91"/>
    </row>
    <row r="36" spans="1:10" ht="15.75" x14ac:dyDescent="0.3">
      <c r="A36" s="143">
        <v>27</v>
      </c>
      <c r="B36" s="131"/>
      <c r="C36" s="150"/>
      <c r="D36" s="151"/>
      <c r="E36" s="151"/>
      <c r="F36" s="151"/>
      <c r="G36" s="149" t="str">
        <f t="shared" si="0"/>
        <v/>
      </c>
      <c r="H36" s="91"/>
    </row>
    <row r="37" spans="1:10" ht="15.75" x14ac:dyDescent="0.3">
      <c r="A37" s="143">
        <v>28</v>
      </c>
      <c r="B37" s="131"/>
      <c r="C37" s="150"/>
      <c r="D37" s="151"/>
      <c r="E37" s="151"/>
      <c r="F37" s="151"/>
      <c r="G37" s="149" t="str">
        <f t="shared" si="0"/>
        <v/>
      </c>
      <c r="H37" s="91"/>
    </row>
    <row r="38" spans="1:10" ht="15.75" x14ac:dyDescent="0.3">
      <c r="A38" s="143">
        <v>29</v>
      </c>
      <c r="B38" s="131"/>
      <c r="C38" s="150"/>
      <c r="D38" s="151"/>
      <c r="E38" s="151"/>
      <c r="F38" s="151"/>
      <c r="G38" s="149" t="str">
        <f t="shared" si="0"/>
        <v/>
      </c>
      <c r="H38" s="91"/>
    </row>
    <row r="39" spans="1:10" ht="15.75" x14ac:dyDescent="0.3">
      <c r="A39" s="143" t="s">
        <v>273</v>
      </c>
      <c r="B39" s="131"/>
      <c r="C39" s="150"/>
      <c r="D39" s="151"/>
      <c r="E39" s="151"/>
      <c r="F39" s="151"/>
      <c r="G39" s="149" t="str">
        <f>IF(ISBLANK(B39),"",#REF!+C39-D39)</f>
        <v/>
      </c>
      <c r="H39" s="91"/>
    </row>
    <row r="40" spans="1:10" x14ac:dyDescent="0.3">
      <c r="A40" s="152" t="s">
        <v>310</v>
      </c>
      <c r="B40" s="153"/>
      <c r="C40" s="154"/>
      <c r="D40" s="155"/>
      <c r="E40" s="155"/>
      <c r="F40" s="156"/>
      <c r="G40" s="157" t="str">
        <f>G39</f>
        <v/>
      </c>
      <c r="H40" s="91"/>
    </row>
    <row r="44" spans="1:10" x14ac:dyDescent="0.3">
      <c r="B44" s="160" t="s">
        <v>107</v>
      </c>
      <c r="F44" s="161"/>
    </row>
    <row r="45" spans="1:10" x14ac:dyDescent="0.3">
      <c r="F45" s="159"/>
      <c r="G45" s="159"/>
      <c r="H45" s="159"/>
      <c r="I45" s="159"/>
      <c r="J45" s="159"/>
    </row>
    <row r="46" spans="1:10" x14ac:dyDescent="0.3">
      <c r="C46" s="162"/>
      <c r="F46" s="162"/>
      <c r="G46" s="163"/>
      <c r="H46" s="159"/>
      <c r="I46" s="159"/>
      <c r="J46" s="159"/>
    </row>
    <row r="47" spans="1:10" x14ac:dyDescent="0.3">
      <c r="A47" s="159"/>
      <c r="C47" s="164" t="s">
        <v>263</v>
      </c>
      <c r="F47" s="165" t="s">
        <v>268</v>
      </c>
      <c r="G47" s="163"/>
      <c r="H47" s="159"/>
      <c r="I47" s="159"/>
      <c r="J47" s="159"/>
    </row>
    <row r="48" spans="1:10" x14ac:dyDescent="0.3">
      <c r="A48" s="159"/>
      <c r="C48" s="166" t="s">
        <v>139</v>
      </c>
      <c r="F48" s="158" t="s">
        <v>264</v>
      </c>
      <c r="G48" s="159"/>
      <c r="H48" s="159"/>
      <c r="I48" s="159"/>
      <c r="J48" s="159"/>
    </row>
    <row r="49" spans="2:2" s="159" customFormat="1" x14ac:dyDescent="0.3">
      <c r="B49" s="158"/>
    </row>
    <row r="50" spans="2:2" s="159" customFormat="1" ht="12.75" x14ac:dyDescent="0.2"/>
    <row r="51" spans="2:2" s="159" customFormat="1" ht="12.75" x14ac:dyDescent="0.2"/>
    <row r="52" spans="2:2" s="159" customFormat="1" ht="12.75" x14ac:dyDescent="0.2"/>
    <row r="53" spans="2:2" s="159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SheetLayoutView="80" workbookViewId="0">
      <selection activeCell="J17" sqref="J17"/>
    </sheetView>
  </sheetViews>
  <sheetFormatPr defaultRowHeight="12.75" x14ac:dyDescent="0.2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 x14ac:dyDescent="0.2">
      <c r="A1" s="116" t="s">
        <v>299</v>
      </c>
      <c r="B1" s="117"/>
      <c r="C1" s="117"/>
      <c r="D1" s="117"/>
      <c r="E1" s="117"/>
      <c r="F1" s="67"/>
      <c r="G1" s="67"/>
      <c r="H1" s="67"/>
      <c r="I1" s="739" t="s">
        <v>109</v>
      </c>
      <c r="J1" s="739"/>
      <c r="K1" s="123"/>
    </row>
    <row r="2" spans="1:12" s="22" customFormat="1" ht="15" x14ac:dyDescent="0.3">
      <c r="A2" s="91" t="s">
        <v>140</v>
      </c>
      <c r="B2" s="117"/>
      <c r="C2" s="117"/>
      <c r="D2" s="117"/>
      <c r="E2" s="117"/>
      <c r="F2" s="118"/>
      <c r="G2" s="119"/>
      <c r="H2" s="119"/>
      <c r="I2" s="717" t="str">
        <f>'ფორმა N1'!L2</f>
        <v>01/01/-12/31/2019</v>
      </c>
      <c r="J2" s="718"/>
      <c r="K2" s="123"/>
    </row>
    <row r="3" spans="1:12" s="22" customFormat="1" ht="15" x14ac:dyDescent="0.2">
      <c r="A3" s="117"/>
      <c r="B3" s="117"/>
      <c r="C3" s="117"/>
      <c r="D3" s="117"/>
      <c r="E3" s="117"/>
      <c r="F3" s="118"/>
      <c r="G3" s="119"/>
      <c r="H3" s="119"/>
      <c r="I3" s="120"/>
      <c r="J3" s="64"/>
      <c r="K3" s="123"/>
    </row>
    <row r="4" spans="1:12" s="2" customFormat="1" ht="1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65"/>
      <c r="F4" s="66"/>
      <c r="G4" s="66"/>
      <c r="H4" s="66"/>
      <c r="I4" s="110"/>
      <c r="J4" s="65"/>
      <c r="K4" s="91"/>
      <c r="L4" s="22"/>
    </row>
    <row r="5" spans="1:12" s="2" customFormat="1" ht="15" x14ac:dyDescent="0.3">
      <c r="A5" s="103" t="str">
        <f>'ფორმა N1'!A5</f>
        <v>ეროვნულ-დემოკრატიული პარტია</v>
      </c>
      <c r="B5" s="104"/>
      <c r="C5" s="104"/>
      <c r="D5" s="104"/>
      <c r="E5" s="104"/>
      <c r="F5" s="50"/>
      <c r="G5" s="50"/>
      <c r="H5" s="50"/>
      <c r="I5" s="111"/>
      <c r="J5" s="50"/>
      <c r="K5" s="91"/>
    </row>
    <row r="6" spans="1:12" s="22" customFormat="1" ht="13.5" x14ac:dyDescent="0.2">
      <c r="A6" s="121"/>
      <c r="B6" s="122"/>
      <c r="C6" s="122"/>
      <c r="D6" s="117"/>
      <c r="E6" s="117"/>
      <c r="F6" s="117"/>
      <c r="G6" s="117"/>
      <c r="H6" s="117"/>
      <c r="I6" s="117"/>
      <c r="J6" s="117"/>
      <c r="K6" s="123"/>
    </row>
    <row r="7" spans="1:12" ht="45" x14ac:dyDescent="0.2">
      <c r="A7" s="112"/>
      <c r="B7" s="743" t="s">
        <v>220</v>
      </c>
      <c r="C7" s="743"/>
      <c r="D7" s="743" t="s">
        <v>287</v>
      </c>
      <c r="E7" s="743"/>
      <c r="F7" s="743" t="s">
        <v>288</v>
      </c>
      <c r="G7" s="743"/>
      <c r="H7" s="130" t="s">
        <v>274</v>
      </c>
      <c r="I7" s="743" t="s">
        <v>223</v>
      </c>
      <c r="J7" s="743"/>
      <c r="K7" s="124"/>
    </row>
    <row r="8" spans="1:12" ht="15" x14ac:dyDescent="0.2">
      <c r="A8" s="113" t="s">
        <v>115</v>
      </c>
      <c r="B8" s="114" t="s">
        <v>222</v>
      </c>
      <c r="C8" s="115" t="s">
        <v>221</v>
      </c>
      <c r="D8" s="114" t="s">
        <v>222</v>
      </c>
      <c r="E8" s="115" t="s">
        <v>221</v>
      </c>
      <c r="F8" s="114" t="s">
        <v>222</v>
      </c>
      <c r="G8" s="115" t="s">
        <v>221</v>
      </c>
      <c r="H8" s="115" t="s">
        <v>221</v>
      </c>
      <c r="I8" s="114" t="s">
        <v>222</v>
      </c>
      <c r="J8" s="115" t="s">
        <v>221</v>
      </c>
      <c r="K8" s="124"/>
    </row>
    <row r="9" spans="1:12" ht="15" x14ac:dyDescent="0.2">
      <c r="A9" s="51" t="s">
        <v>116</v>
      </c>
      <c r="B9" s="71">
        <f>SUM(B10,B14,B17)</f>
        <v>48</v>
      </c>
      <c r="C9" s="71">
        <f>SUM(C10,C14,C17)</f>
        <v>56266</v>
      </c>
      <c r="D9" s="71">
        <f t="shared" ref="D9:J9" si="0">SUM(D10,D14,D17)</f>
        <v>31</v>
      </c>
      <c r="E9" s="71">
        <f>SUM(E10,E14,E17)</f>
        <v>49440</v>
      </c>
      <c r="F9" s="71">
        <f t="shared" si="0"/>
        <v>0</v>
      </c>
      <c r="G9" s="71">
        <f>SUM(G10,G14,G17)</f>
        <v>0</v>
      </c>
      <c r="H9" s="71">
        <f>SUM(H10,H14,H17)</f>
        <v>0</v>
      </c>
      <c r="I9" s="71">
        <f>SUM(I10,I14,I17)</f>
        <v>74</v>
      </c>
      <c r="J9" s="71">
        <f t="shared" si="0"/>
        <v>105706</v>
      </c>
      <c r="K9" s="124"/>
    </row>
    <row r="10" spans="1:12" ht="15" x14ac:dyDescent="0.2">
      <c r="A10" s="52" t="s">
        <v>117</v>
      </c>
      <c r="B10" s="112">
        <f>SUM(B11:B13)</f>
        <v>0</v>
      </c>
      <c r="C10" s="112">
        <f>SUM(C11:C13)</f>
        <v>0</v>
      </c>
      <c r="D10" s="112">
        <f t="shared" ref="D10:J10" si="1">SUM(D11:D13)</f>
        <v>0</v>
      </c>
      <c r="E10" s="112">
        <f>SUM(E11:E13)</f>
        <v>0</v>
      </c>
      <c r="F10" s="112">
        <f t="shared" si="1"/>
        <v>0</v>
      </c>
      <c r="G10" s="112">
        <f>SUM(G11:G13)</f>
        <v>0</v>
      </c>
      <c r="H10" s="112">
        <f>SUM(H11:H13)</f>
        <v>0</v>
      </c>
      <c r="I10" s="112">
        <f>SUM(I11:I13)</f>
        <v>0</v>
      </c>
      <c r="J10" s="112">
        <f t="shared" si="1"/>
        <v>0</v>
      </c>
      <c r="K10" s="124"/>
    </row>
    <row r="11" spans="1:12" ht="15" x14ac:dyDescent="0.2">
      <c r="A11" s="52" t="s">
        <v>118</v>
      </c>
      <c r="B11" s="25"/>
      <c r="C11" s="25"/>
      <c r="D11" s="25"/>
      <c r="E11" s="25"/>
      <c r="F11" s="25"/>
      <c r="G11" s="25"/>
      <c r="H11" s="25"/>
      <c r="I11" s="25"/>
      <c r="J11" s="25"/>
      <c r="K11" s="124"/>
    </row>
    <row r="12" spans="1:12" ht="15" x14ac:dyDescent="0.2">
      <c r="A12" s="52" t="s">
        <v>119</v>
      </c>
      <c r="B12" s="25"/>
      <c r="C12" s="25"/>
      <c r="D12" s="25"/>
      <c r="E12" s="25"/>
      <c r="F12" s="25"/>
      <c r="G12" s="25"/>
      <c r="H12" s="25"/>
      <c r="I12" s="25"/>
      <c r="J12" s="25"/>
      <c r="K12" s="124"/>
    </row>
    <row r="13" spans="1:12" ht="15" x14ac:dyDescent="0.2">
      <c r="A13" s="52" t="s">
        <v>120</v>
      </c>
      <c r="B13" s="25"/>
      <c r="C13" s="25"/>
      <c r="D13" s="25"/>
      <c r="E13" s="25"/>
      <c r="F13" s="25"/>
      <c r="G13" s="25"/>
      <c r="H13" s="25"/>
      <c r="I13" s="25"/>
      <c r="J13" s="25"/>
      <c r="K13" s="124"/>
    </row>
    <row r="14" spans="1:12" ht="15" x14ac:dyDescent="0.2">
      <c r="A14" s="52" t="s">
        <v>121</v>
      </c>
      <c r="B14" s="112">
        <f>SUM(B15:B16)</f>
        <v>48</v>
      </c>
      <c r="C14" s="112">
        <f>SUM(C15:C16)</f>
        <v>56266</v>
      </c>
      <c r="D14" s="112">
        <f t="shared" ref="D14:J14" si="2">SUM(D15:D16)</f>
        <v>31</v>
      </c>
      <c r="E14" s="112">
        <f>SUM(E15:E16)</f>
        <v>49440</v>
      </c>
      <c r="F14" s="112">
        <f t="shared" si="2"/>
        <v>0</v>
      </c>
      <c r="G14" s="112">
        <f>SUM(G15:G16)</f>
        <v>0</v>
      </c>
      <c r="H14" s="112">
        <f>SUM(H15:H16)</f>
        <v>0</v>
      </c>
      <c r="I14" s="112">
        <f>SUM(I15:I16)</f>
        <v>74</v>
      </c>
      <c r="J14" s="112">
        <f t="shared" si="2"/>
        <v>105706</v>
      </c>
      <c r="K14" s="124"/>
    </row>
    <row r="15" spans="1:12" ht="15" x14ac:dyDescent="0.2">
      <c r="A15" s="52" t="s">
        <v>122</v>
      </c>
      <c r="B15" s="25">
        <v>2</v>
      </c>
      <c r="C15" s="25">
        <v>28000</v>
      </c>
      <c r="D15" s="25">
        <v>1</v>
      </c>
      <c r="E15" s="25">
        <v>5900</v>
      </c>
      <c r="F15" s="25"/>
      <c r="G15" s="25"/>
      <c r="H15" s="25"/>
      <c r="I15" s="25">
        <v>1</v>
      </c>
      <c r="J15" s="25">
        <v>33900</v>
      </c>
      <c r="K15" s="124"/>
    </row>
    <row r="16" spans="1:12" ht="15" x14ac:dyDescent="0.2">
      <c r="A16" s="52" t="s">
        <v>123</v>
      </c>
      <c r="B16" s="25">
        <v>46</v>
      </c>
      <c r="C16" s="25">
        <v>28266</v>
      </c>
      <c r="D16" s="25">
        <v>30</v>
      </c>
      <c r="E16" s="25">
        <v>43540</v>
      </c>
      <c r="F16" s="25"/>
      <c r="G16" s="25"/>
      <c r="H16" s="25"/>
      <c r="I16" s="25">
        <v>73</v>
      </c>
      <c r="J16" s="25">
        <v>71806</v>
      </c>
      <c r="K16" s="124"/>
    </row>
    <row r="17" spans="1:11" ht="15" x14ac:dyDescent="0.2">
      <c r="A17" s="52" t="s">
        <v>124</v>
      </c>
      <c r="B17" s="112">
        <f>SUM(B18:B19,B22,B23)</f>
        <v>0</v>
      </c>
      <c r="C17" s="112">
        <f>SUM(C18:C19,C22,C23)</f>
        <v>0</v>
      </c>
      <c r="D17" s="112">
        <f t="shared" ref="D17:J17" si="3">SUM(D18:D19,D22,D23)</f>
        <v>0</v>
      </c>
      <c r="E17" s="112">
        <f>SUM(E18:E19,E22,E23)</f>
        <v>0</v>
      </c>
      <c r="F17" s="112">
        <f t="shared" si="3"/>
        <v>0</v>
      </c>
      <c r="G17" s="112">
        <f>SUM(G18:G19,G22,G23)</f>
        <v>0</v>
      </c>
      <c r="H17" s="112">
        <f>SUM(H18:H19,H22,H23)</f>
        <v>0</v>
      </c>
      <c r="I17" s="112">
        <f>SUM(I18:I19,I22,I23)</f>
        <v>0</v>
      </c>
      <c r="J17" s="112">
        <f t="shared" si="3"/>
        <v>0</v>
      </c>
      <c r="K17" s="124"/>
    </row>
    <row r="18" spans="1:11" ht="15" x14ac:dyDescent="0.2">
      <c r="A18" s="52" t="s">
        <v>125</v>
      </c>
      <c r="B18" s="25"/>
      <c r="C18" s="25"/>
      <c r="D18" s="25"/>
      <c r="E18" s="25"/>
      <c r="F18" s="25"/>
      <c r="G18" s="25"/>
      <c r="H18" s="25"/>
      <c r="I18" s="25"/>
      <c r="J18" s="25"/>
      <c r="K18" s="124"/>
    </row>
    <row r="19" spans="1:11" ht="15" x14ac:dyDescent="0.2">
      <c r="A19" s="52" t="s">
        <v>126</v>
      </c>
      <c r="B19" s="112">
        <f>SUM(B20:B21)</f>
        <v>0</v>
      </c>
      <c r="C19" s="112">
        <f>SUM(C20:C21)</f>
        <v>0</v>
      </c>
      <c r="D19" s="112">
        <f t="shared" ref="D19:J19" si="4">SUM(D20:D21)</f>
        <v>0</v>
      </c>
      <c r="E19" s="112">
        <f>SUM(E20:E21)</f>
        <v>0</v>
      </c>
      <c r="F19" s="112">
        <f t="shared" si="4"/>
        <v>0</v>
      </c>
      <c r="G19" s="112">
        <f>SUM(G20:G21)</f>
        <v>0</v>
      </c>
      <c r="H19" s="112">
        <f>SUM(H20:H21)</f>
        <v>0</v>
      </c>
      <c r="I19" s="112">
        <f>SUM(I20:I21)</f>
        <v>0</v>
      </c>
      <c r="J19" s="112">
        <f t="shared" si="4"/>
        <v>0</v>
      </c>
      <c r="K19" s="124"/>
    </row>
    <row r="20" spans="1:11" ht="15" x14ac:dyDescent="0.2">
      <c r="A20" s="52" t="s">
        <v>127</v>
      </c>
      <c r="B20" s="25"/>
      <c r="C20" s="25"/>
      <c r="D20" s="25"/>
      <c r="E20" s="25"/>
      <c r="F20" s="25"/>
      <c r="G20" s="25"/>
      <c r="H20" s="25"/>
      <c r="I20" s="25"/>
      <c r="J20" s="25"/>
      <c r="K20" s="124"/>
    </row>
    <row r="21" spans="1:11" ht="15" x14ac:dyDescent="0.2">
      <c r="A21" s="52" t="s">
        <v>128</v>
      </c>
      <c r="B21" s="25"/>
      <c r="C21" s="25"/>
      <c r="D21" s="25"/>
      <c r="E21" s="25"/>
      <c r="F21" s="25"/>
      <c r="G21" s="25"/>
      <c r="H21" s="25"/>
      <c r="I21" s="25"/>
      <c r="J21" s="25"/>
      <c r="K21" s="124"/>
    </row>
    <row r="22" spans="1:11" ht="15" x14ac:dyDescent="0.2">
      <c r="A22" s="52" t="s">
        <v>129</v>
      </c>
      <c r="B22" s="25"/>
      <c r="C22" s="25"/>
      <c r="D22" s="25"/>
      <c r="E22" s="25"/>
      <c r="F22" s="25"/>
      <c r="G22" s="25"/>
      <c r="H22" s="25"/>
      <c r="I22" s="25"/>
      <c r="J22" s="25"/>
      <c r="K22" s="124"/>
    </row>
    <row r="23" spans="1:11" ht="15" x14ac:dyDescent="0.2">
      <c r="A23" s="52" t="s">
        <v>130</v>
      </c>
      <c r="B23" s="25"/>
      <c r="C23" s="25"/>
      <c r="D23" s="25"/>
      <c r="E23" s="25"/>
      <c r="F23" s="25"/>
      <c r="G23" s="25"/>
      <c r="H23" s="25"/>
      <c r="I23" s="25"/>
      <c r="J23" s="25"/>
      <c r="K23" s="124"/>
    </row>
    <row r="24" spans="1:11" ht="15" x14ac:dyDescent="0.2">
      <c r="A24" s="51" t="s">
        <v>131</v>
      </c>
      <c r="B24" s="71">
        <f>SUM(B25:B31)</f>
        <v>0</v>
      </c>
      <c r="C24" s="71">
        <f t="shared" ref="C24:J24" si="5">SUM(C25:C31)</f>
        <v>0</v>
      </c>
      <c r="D24" s="71">
        <f t="shared" si="5"/>
        <v>0</v>
      </c>
      <c r="E24" s="71">
        <f t="shared" si="5"/>
        <v>0</v>
      </c>
      <c r="F24" s="71">
        <f t="shared" si="5"/>
        <v>0</v>
      </c>
      <c r="G24" s="71">
        <f t="shared" si="5"/>
        <v>0</v>
      </c>
      <c r="H24" s="71">
        <f t="shared" si="5"/>
        <v>0</v>
      </c>
      <c r="I24" s="71">
        <f t="shared" si="5"/>
        <v>0</v>
      </c>
      <c r="J24" s="71">
        <f t="shared" si="5"/>
        <v>0</v>
      </c>
      <c r="K24" s="124"/>
    </row>
    <row r="25" spans="1:11" ht="15" x14ac:dyDescent="0.2">
      <c r="A25" s="52" t="s">
        <v>253</v>
      </c>
      <c r="B25" s="25"/>
      <c r="C25" s="25"/>
      <c r="D25" s="25"/>
      <c r="E25" s="25"/>
      <c r="F25" s="25"/>
      <c r="G25" s="25"/>
      <c r="H25" s="25"/>
      <c r="I25" s="25"/>
      <c r="J25" s="25"/>
      <c r="K25" s="124"/>
    </row>
    <row r="26" spans="1:11" ht="15" x14ac:dyDescent="0.2">
      <c r="A26" s="52" t="s">
        <v>254</v>
      </c>
      <c r="B26" s="25"/>
      <c r="C26" s="25"/>
      <c r="D26" s="25"/>
      <c r="E26" s="25"/>
      <c r="F26" s="25"/>
      <c r="G26" s="25"/>
      <c r="H26" s="25"/>
      <c r="I26" s="25"/>
      <c r="J26" s="25"/>
      <c r="K26" s="124"/>
    </row>
    <row r="27" spans="1:11" ht="15" x14ac:dyDescent="0.2">
      <c r="A27" s="52" t="s">
        <v>255</v>
      </c>
      <c r="B27" s="25"/>
      <c r="C27" s="25"/>
      <c r="D27" s="25"/>
      <c r="E27" s="25"/>
      <c r="F27" s="25"/>
      <c r="G27" s="25"/>
      <c r="H27" s="25"/>
      <c r="I27" s="25"/>
      <c r="J27" s="25"/>
      <c r="K27" s="124"/>
    </row>
    <row r="28" spans="1:11" ht="15" x14ac:dyDescent="0.2">
      <c r="A28" s="52" t="s">
        <v>256</v>
      </c>
      <c r="B28" s="25"/>
      <c r="C28" s="25"/>
      <c r="D28" s="25"/>
      <c r="E28" s="25"/>
      <c r="F28" s="25"/>
      <c r="G28" s="25"/>
      <c r="H28" s="25"/>
      <c r="I28" s="25"/>
      <c r="J28" s="25"/>
      <c r="K28" s="124"/>
    </row>
    <row r="29" spans="1:11" ht="15" x14ac:dyDescent="0.2">
      <c r="A29" s="52" t="s">
        <v>257</v>
      </c>
      <c r="B29" s="25"/>
      <c r="C29" s="25"/>
      <c r="D29" s="25"/>
      <c r="E29" s="25"/>
      <c r="F29" s="25"/>
      <c r="G29" s="25"/>
      <c r="H29" s="25"/>
      <c r="I29" s="25"/>
      <c r="J29" s="25"/>
      <c r="K29" s="124"/>
    </row>
    <row r="30" spans="1:11" ht="15" x14ac:dyDescent="0.2">
      <c r="A30" s="52" t="s">
        <v>258</v>
      </c>
      <c r="B30" s="25"/>
      <c r="C30" s="25"/>
      <c r="D30" s="25"/>
      <c r="E30" s="25"/>
      <c r="F30" s="25"/>
      <c r="G30" s="25"/>
      <c r="H30" s="25"/>
      <c r="I30" s="25"/>
      <c r="J30" s="25"/>
      <c r="K30" s="124"/>
    </row>
    <row r="31" spans="1:11" ht="15" x14ac:dyDescent="0.2">
      <c r="A31" s="52" t="s">
        <v>259</v>
      </c>
      <c r="B31" s="25"/>
      <c r="C31" s="25"/>
      <c r="D31" s="25"/>
      <c r="E31" s="25"/>
      <c r="F31" s="25"/>
      <c r="G31" s="25"/>
      <c r="H31" s="25"/>
      <c r="I31" s="25"/>
      <c r="J31" s="25"/>
      <c r="K31" s="124"/>
    </row>
    <row r="32" spans="1:11" ht="15" x14ac:dyDescent="0.2">
      <c r="A32" s="51" t="s">
        <v>132</v>
      </c>
      <c r="B32" s="71">
        <f>SUM(B33:B35)</f>
        <v>0</v>
      </c>
      <c r="C32" s="71">
        <f>SUM(C33:C35)</f>
        <v>0</v>
      </c>
      <c r="D32" s="71">
        <f t="shared" ref="D32:J32" si="6">SUM(D33:D35)</f>
        <v>0</v>
      </c>
      <c r="E32" s="71">
        <f>SUM(E33:E35)</f>
        <v>0</v>
      </c>
      <c r="F32" s="71">
        <f t="shared" si="6"/>
        <v>0</v>
      </c>
      <c r="G32" s="71">
        <f>SUM(G33:G35)</f>
        <v>0</v>
      </c>
      <c r="H32" s="71">
        <f>SUM(H33:H35)</f>
        <v>0</v>
      </c>
      <c r="I32" s="71">
        <f>SUM(I33:I35)</f>
        <v>0</v>
      </c>
      <c r="J32" s="71">
        <f t="shared" si="6"/>
        <v>0</v>
      </c>
      <c r="K32" s="124"/>
    </row>
    <row r="33" spans="1:11" ht="15" x14ac:dyDescent="0.2">
      <c r="A33" s="52" t="s">
        <v>260</v>
      </c>
      <c r="B33" s="25"/>
      <c r="C33" s="25"/>
      <c r="D33" s="25"/>
      <c r="E33" s="25"/>
      <c r="F33" s="25"/>
      <c r="G33" s="25"/>
      <c r="H33" s="25"/>
      <c r="I33" s="25"/>
      <c r="J33" s="25"/>
      <c r="K33" s="124"/>
    </row>
    <row r="34" spans="1:11" ht="15" x14ac:dyDescent="0.2">
      <c r="A34" s="52" t="s">
        <v>261</v>
      </c>
      <c r="B34" s="25"/>
      <c r="C34" s="25"/>
      <c r="D34" s="25"/>
      <c r="E34" s="25"/>
      <c r="F34" s="25"/>
      <c r="G34" s="25"/>
      <c r="H34" s="25"/>
      <c r="I34" s="25"/>
      <c r="J34" s="25"/>
      <c r="K34" s="124"/>
    </row>
    <row r="35" spans="1:11" ht="15" x14ac:dyDescent="0.2">
      <c r="A35" s="52" t="s">
        <v>262</v>
      </c>
      <c r="B35" s="25"/>
      <c r="C35" s="25"/>
      <c r="D35" s="25"/>
      <c r="E35" s="25"/>
      <c r="F35" s="25"/>
      <c r="G35" s="25"/>
      <c r="H35" s="25"/>
      <c r="I35" s="25"/>
      <c r="J35" s="25"/>
      <c r="K35" s="124"/>
    </row>
    <row r="36" spans="1:11" ht="15" x14ac:dyDescent="0.2">
      <c r="A36" s="51" t="s">
        <v>133</v>
      </c>
      <c r="B36" s="71">
        <f t="shared" ref="B36:J36" si="7">SUM(B37:B39,B42)</f>
        <v>0</v>
      </c>
      <c r="C36" s="71">
        <f t="shared" si="7"/>
        <v>0</v>
      </c>
      <c r="D36" s="71">
        <f t="shared" si="7"/>
        <v>0</v>
      </c>
      <c r="E36" s="71">
        <f t="shared" si="7"/>
        <v>0</v>
      </c>
      <c r="F36" s="71">
        <f t="shared" si="7"/>
        <v>0</v>
      </c>
      <c r="G36" s="71">
        <f t="shared" si="7"/>
        <v>0</v>
      </c>
      <c r="H36" s="71">
        <f t="shared" si="7"/>
        <v>0</v>
      </c>
      <c r="I36" s="71">
        <f t="shared" si="7"/>
        <v>0</v>
      </c>
      <c r="J36" s="71">
        <f t="shared" si="7"/>
        <v>0</v>
      </c>
      <c r="K36" s="124"/>
    </row>
    <row r="37" spans="1:11" ht="15" x14ac:dyDescent="0.2">
      <c r="A37" s="52" t="s">
        <v>134</v>
      </c>
      <c r="B37" s="25"/>
      <c r="C37" s="25"/>
      <c r="D37" s="25"/>
      <c r="E37" s="25"/>
      <c r="F37" s="25"/>
      <c r="G37" s="25"/>
      <c r="H37" s="25"/>
      <c r="I37" s="25"/>
      <c r="J37" s="25"/>
      <c r="K37" s="124"/>
    </row>
    <row r="38" spans="1:11" ht="15" x14ac:dyDescent="0.2">
      <c r="A38" s="52" t="s">
        <v>135</v>
      </c>
      <c r="B38" s="25"/>
      <c r="C38" s="25"/>
      <c r="D38" s="25"/>
      <c r="E38" s="25"/>
      <c r="F38" s="25"/>
      <c r="G38" s="25"/>
      <c r="H38" s="25"/>
      <c r="I38" s="25"/>
      <c r="J38" s="25"/>
      <c r="K38" s="124"/>
    </row>
    <row r="39" spans="1:11" ht="15" x14ac:dyDescent="0.2">
      <c r="A39" s="52" t="s">
        <v>136</v>
      </c>
      <c r="B39" s="112">
        <f t="shared" ref="B39:J39" si="8">SUM(B40:B41)</f>
        <v>0</v>
      </c>
      <c r="C39" s="112">
        <f t="shared" si="8"/>
        <v>0</v>
      </c>
      <c r="D39" s="112">
        <f t="shared" si="8"/>
        <v>0</v>
      </c>
      <c r="E39" s="112">
        <f t="shared" si="8"/>
        <v>0</v>
      </c>
      <c r="F39" s="112">
        <f t="shared" si="8"/>
        <v>0</v>
      </c>
      <c r="G39" s="112">
        <f t="shared" si="8"/>
        <v>0</v>
      </c>
      <c r="H39" s="112">
        <f t="shared" si="8"/>
        <v>0</v>
      </c>
      <c r="I39" s="112">
        <f t="shared" si="8"/>
        <v>0</v>
      </c>
      <c r="J39" s="112">
        <f t="shared" si="8"/>
        <v>0</v>
      </c>
      <c r="K39" s="124"/>
    </row>
    <row r="40" spans="1:11" ht="30" x14ac:dyDescent="0.2">
      <c r="A40" s="52" t="s">
        <v>404</v>
      </c>
      <c r="B40" s="25"/>
      <c r="C40" s="25"/>
      <c r="D40" s="25"/>
      <c r="E40" s="25"/>
      <c r="F40" s="25"/>
      <c r="G40" s="25"/>
      <c r="H40" s="25"/>
      <c r="I40" s="25"/>
      <c r="J40" s="25"/>
      <c r="K40" s="124"/>
    </row>
    <row r="41" spans="1:11" ht="15" x14ac:dyDescent="0.2">
      <c r="A41" s="52" t="s">
        <v>137</v>
      </c>
      <c r="B41" s="25"/>
      <c r="C41" s="25"/>
      <c r="D41" s="25"/>
      <c r="E41" s="25"/>
      <c r="F41" s="25"/>
      <c r="G41" s="25"/>
      <c r="H41" s="25"/>
      <c r="I41" s="25"/>
      <c r="J41" s="25"/>
      <c r="K41" s="124"/>
    </row>
    <row r="42" spans="1:11" ht="15" x14ac:dyDescent="0.2">
      <c r="A42" s="52" t="s">
        <v>138</v>
      </c>
      <c r="B42" s="25"/>
      <c r="C42" s="25"/>
      <c r="D42" s="25"/>
      <c r="E42" s="25"/>
      <c r="F42" s="25"/>
      <c r="G42" s="25"/>
      <c r="H42" s="25"/>
      <c r="I42" s="25"/>
      <c r="J42" s="25"/>
      <c r="K42" s="124"/>
    </row>
    <row r="43" spans="1:11" ht="15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 x14ac:dyDescent="0.2"/>
    <row r="45" spans="1:11" s="22" customFormat="1" x14ac:dyDescent="0.2">
      <c r="A45" s="24"/>
    </row>
    <row r="46" spans="1:11" s="2" customFormat="1" ht="15" x14ac:dyDescent="0.3">
      <c r="A46" s="60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59"/>
      <c r="C48" s="59"/>
      <c r="F48" s="59"/>
      <c r="G48" s="62"/>
      <c r="H48" s="59"/>
      <c r="I48"/>
      <c r="J48"/>
    </row>
    <row r="49" spans="1:10" s="2" customFormat="1" ht="15" x14ac:dyDescent="0.3">
      <c r="B49" s="58" t="s">
        <v>263</v>
      </c>
      <c r="F49" s="12" t="s">
        <v>268</v>
      </c>
      <c r="G49" s="61"/>
      <c r="I49"/>
      <c r="J49"/>
    </row>
    <row r="50" spans="1:10" s="2" customFormat="1" ht="15" x14ac:dyDescent="0.3">
      <c r="B50" s="55" t="s">
        <v>139</v>
      </c>
      <c r="F50" s="2" t="s">
        <v>264</v>
      </c>
      <c r="G50"/>
      <c r="I50"/>
      <c r="J50"/>
    </row>
    <row r="51" spans="1:10" customFormat="1" ht="15" x14ac:dyDescent="0.3">
      <c r="A51" s="2"/>
      <c r="B51" s="24"/>
      <c r="H51" s="24"/>
    </row>
    <row r="52" spans="1:10" s="2" customFormat="1" ht="15" x14ac:dyDescent="0.3">
      <c r="A52" s="11"/>
      <c r="B52" s="11"/>
      <c r="C52" s="11"/>
    </row>
    <row r="53" spans="1:10" ht="15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I3" sqref="I3"/>
    </sheetView>
  </sheetViews>
  <sheetFormatPr defaultRowHeight="12.75" x14ac:dyDescent="0.2"/>
  <cols>
    <col min="1" max="1" width="6" style="174" customWidth="1"/>
    <col min="2" max="2" width="21.140625" style="174" customWidth="1"/>
    <col min="3" max="3" width="25.140625" style="174" bestFit="1" customWidth="1"/>
    <col min="4" max="4" width="18.42578125" style="174" customWidth="1"/>
    <col min="5" max="5" width="19.5703125" style="174" customWidth="1"/>
    <col min="6" max="6" width="22" style="174" customWidth="1"/>
    <col min="7" max="7" width="25.28515625" style="174" customWidth="1"/>
    <col min="8" max="8" width="18.28515625" style="174" customWidth="1"/>
    <col min="9" max="9" width="17.140625" style="174" customWidth="1"/>
    <col min="10" max="16384" width="9.140625" style="174"/>
  </cols>
  <sheetData>
    <row r="1" spans="1:9" ht="15" x14ac:dyDescent="0.2">
      <c r="A1" s="167" t="s">
        <v>494</v>
      </c>
      <c r="B1" s="167"/>
      <c r="C1" s="168"/>
      <c r="D1" s="168"/>
      <c r="E1" s="168"/>
      <c r="F1" s="168"/>
      <c r="G1" s="168"/>
      <c r="H1" s="168"/>
      <c r="I1" s="326" t="s">
        <v>109</v>
      </c>
    </row>
    <row r="2" spans="1:9" ht="15" x14ac:dyDescent="0.3">
      <c r="A2" s="127" t="s">
        <v>140</v>
      </c>
      <c r="B2" s="127"/>
      <c r="C2" s="168"/>
      <c r="D2" s="168"/>
      <c r="E2" s="168"/>
      <c r="F2" s="168"/>
      <c r="G2" s="168"/>
      <c r="H2" s="168"/>
      <c r="I2" s="323" t="str">
        <f>'ფორმა N1'!L2</f>
        <v>01/01/-12/31/2019</v>
      </c>
    </row>
    <row r="3" spans="1:9" ht="15" x14ac:dyDescent="0.2">
      <c r="A3" s="168"/>
      <c r="B3" s="168"/>
      <c r="C3" s="168"/>
      <c r="D3" s="168"/>
      <c r="E3" s="168"/>
      <c r="F3" s="168"/>
      <c r="G3" s="168"/>
      <c r="H3" s="168"/>
      <c r="I3" s="120"/>
    </row>
    <row r="4" spans="1:9" ht="15" x14ac:dyDescent="0.3">
      <c r="A4" s="100" t="s">
        <v>269</v>
      </c>
      <c r="B4" s="100"/>
      <c r="C4" s="100"/>
      <c r="D4" s="100"/>
      <c r="E4" s="335"/>
      <c r="F4" s="169"/>
      <c r="G4" s="168"/>
      <c r="H4" s="168"/>
      <c r="I4" s="169"/>
    </row>
    <row r="5" spans="1:9" s="340" customFormat="1" ht="15" x14ac:dyDescent="0.3">
      <c r="A5" s="336" t="str">
        <f>'ფორმა N1'!A5</f>
        <v>ეროვნულ-დემოკრატიული პარტია</v>
      </c>
      <c r="B5" s="336"/>
      <c r="C5" s="337"/>
      <c r="D5" s="337"/>
      <c r="E5" s="337"/>
      <c r="F5" s="338"/>
      <c r="G5" s="339"/>
      <c r="H5" s="339"/>
      <c r="I5" s="338"/>
    </row>
    <row r="6" spans="1:9" ht="13.5" x14ac:dyDescent="0.2">
      <c r="A6" s="121"/>
      <c r="B6" s="121"/>
      <c r="C6" s="341"/>
      <c r="D6" s="341"/>
      <c r="E6" s="341"/>
      <c r="F6" s="168"/>
      <c r="G6" s="168"/>
      <c r="H6" s="168"/>
      <c r="I6" s="168"/>
    </row>
    <row r="7" spans="1:9" ht="60" x14ac:dyDescent="0.2">
      <c r="A7" s="342" t="s">
        <v>64</v>
      </c>
      <c r="B7" s="342" t="s">
        <v>485</v>
      </c>
      <c r="C7" s="343" t="s">
        <v>486</v>
      </c>
      <c r="D7" s="343" t="s">
        <v>487</v>
      </c>
      <c r="E7" s="343" t="s">
        <v>488</v>
      </c>
      <c r="F7" s="343" t="s">
        <v>365</v>
      </c>
      <c r="G7" s="343" t="s">
        <v>489</v>
      </c>
      <c r="H7" s="343" t="s">
        <v>490</v>
      </c>
      <c r="I7" s="343" t="s">
        <v>491</v>
      </c>
    </row>
    <row r="8" spans="1:9" ht="15" x14ac:dyDescent="0.2">
      <c r="A8" s="342">
        <v>1</v>
      </c>
      <c r="B8" s="342">
        <v>2</v>
      </c>
      <c r="C8" s="342">
        <v>3</v>
      </c>
      <c r="D8" s="343">
        <v>4</v>
      </c>
      <c r="E8" s="342">
        <v>5</v>
      </c>
      <c r="F8" s="343">
        <v>6</v>
      </c>
      <c r="G8" s="342">
        <v>7</v>
      </c>
      <c r="H8" s="343">
        <v>8</v>
      </c>
      <c r="I8" s="343">
        <v>9</v>
      </c>
    </row>
    <row r="9" spans="1:9" ht="15" x14ac:dyDescent="0.2">
      <c r="A9" s="344">
        <v>1</v>
      </c>
      <c r="B9" s="344"/>
      <c r="C9" s="345"/>
      <c r="D9" s="345"/>
      <c r="E9" s="345"/>
      <c r="F9" s="345"/>
      <c r="G9" s="345"/>
      <c r="H9" s="345"/>
      <c r="I9" s="345"/>
    </row>
    <row r="10" spans="1:9" ht="15" x14ac:dyDescent="0.2">
      <c r="A10" s="344">
        <v>2</v>
      </c>
      <c r="B10" s="344"/>
      <c r="C10" s="345"/>
      <c r="D10" s="345"/>
      <c r="E10" s="345"/>
      <c r="F10" s="345"/>
      <c r="G10" s="345"/>
      <c r="H10" s="345"/>
      <c r="I10" s="345"/>
    </row>
    <row r="11" spans="1:9" ht="15" x14ac:dyDescent="0.2">
      <c r="A11" s="344">
        <v>3</v>
      </c>
      <c r="B11" s="344"/>
      <c r="C11" s="345"/>
      <c r="D11" s="345"/>
      <c r="E11" s="345"/>
      <c r="F11" s="345"/>
      <c r="G11" s="345"/>
      <c r="H11" s="345"/>
      <c r="I11" s="345"/>
    </row>
    <row r="12" spans="1:9" ht="15" x14ac:dyDescent="0.2">
      <c r="A12" s="344">
        <v>4</v>
      </c>
      <c r="B12" s="344"/>
      <c r="C12" s="345"/>
      <c r="D12" s="345"/>
      <c r="E12" s="345"/>
      <c r="F12" s="345"/>
      <c r="G12" s="345"/>
      <c r="H12" s="345"/>
      <c r="I12" s="345"/>
    </row>
    <row r="13" spans="1:9" ht="15" x14ac:dyDescent="0.2">
      <c r="A13" s="344">
        <v>5</v>
      </c>
      <c r="B13" s="344"/>
      <c r="C13" s="345"/>
      <c r="D13" s="345"/>
      <c r="E13" s="345"/>
      <c r="F13" s="345"/>
      <c r="G13" s="345"/>
      <c r="H13" s="345"/>
      <c r="I13" s="345"/>
    </row>
    <row r="14" spans="1:9" ht="15" x14ac:dyDescent="0.2">
      <c r="A14" s="344">
        <v>6</v>
      </c>
      <c r="B14" s="344"/>
      <c r="C14" s="345"/>
      <c r="D14" s="345"/>
      <c r="E14" s="345"/>
      <c r="F14" s="345"/>
      <c r="G14" s="345"/>
      <c r="H14" s="345"/>
      <c r="I14" s="345"/>
    </row>
    <row r="15" spans="1:9" ht="15" x14ac:dyDescent="0.2">
      <c r="A15" s="344">
        <v>7</v>
      </c>
      <c r="B15" s="344"/>
      <c r="C15" s="345"/>
      <c r="D15" s="345"/>
      <c r="E15" s="345"/>
      <c r="F15" s="345"/>
      <c r="G15" s="345"/>
      <c r="H15" s="345"/>
      <c r="I15" s="345"/>
    </row>
    <row r="16" spans="1:9" ht="15" x14ac:dyDescent="0.2">
      <c r="A16" s="344">
        <v>8</v>
      </c>
      <c r="B16" s="344"/>
      <c r="C16" s="345"/>
      <c r="D16" s="345"/>
      <c r="E16" s="345"/>
      <c r="F16" s="345"/>
      <c r="G16" s="345"/>
      <c r="H16" s="345"/>
      <c r="I16" s="345"/>
    </row>
    <row r="17" spans="1:9" ht="15" x14ac:dyDescent="0.2">
      <c r="A17" s="344">
        <v>9</v>
      </c>
      <c r="B17" s="344"/>
      <c r="C17" s="345"/>
      <c r="D17" s="345"/>
      <c r="E17" s="345"/>
      <c r="F17" s="345"/>
      <c r="G17" s="345"/>
      <c r="H17" s="345"/>
      <c r="I17" s="345"/>
    </row>
    <row r="18" spans="1:9" ht="15" x14ac:dyDescent="0.2">
      <c r="A18" s="344">
        <v>10</v>
      </c>
      <c r="B18" s="344"/>
      <c r="C18" s="345"/>
      <c r="D18" s="345"/>
      <c r="E18" s="345"/>
      <c r="F18" s="345"/>
      <c r="G18" s="345"/>
      <c r="H18" s="345"/>
      <c r="I18" s="345"/>
    </row>
    <row r="19" spans="1:9" ht="15" x14ac:dyDescent="0.2">
      <c r="A19" s="344">
        <v>11</v>
      </c>
      <c r="B19" s="344"/>
      <c r="C19" s="345"/>
      <c r="D19" s="345"/>
      <c r="E19" s="345"/>
      <c r="F19" s="345"/>
      <c r="G19" s="345"/>
      <c r="H19" s="345"/>
      <c r="I19" s="345"/>
    </row>
    <row r="20" spans="1:9" ht="15" x14ac:dyDescent="0.2">
      <c r="A20" s="344">
        <v>12</v>
      </c>
      <c r="B20" s="344"/>
      <c r="C20" s="345"/>
      <c r="D20" s="345"/>
      <c r="E20" s="345"/>
      <c r="F20" s="345"/>
      <c r="G20" s="345"/>
      <c r="H20" s="345"/>
      <c r="I20" s="345"/>
    </row>
    <row r="21" spans="1:9" ht="15" x14ac:dyDescent="0.2">
      <c r="A21" s="344">
        <v>13</v>
      </c>
      <c r="B21" s="344"/>
      <c r="C21" s="345"/>
      <c r="D21" s="345"/>
      <c r="E21" s="345"/>
      <c r="F21" s="345"/>
      <c r="G21" s="345"/>
      <c r="H21" s="345"/>
      <c r="I21" s="345"/>
    </row>
    <row r="22" spans="1:9" ht="15" x14ac:dyDescent="0.2">
      <c r="A22" s="344">
        <v>14</v>
      </c>
      <c r="B22" s="344"/>
      <c r="C22" s="345"/>
      <c r="D22" s="345"/>
      <c r="E22" s="345"/>
      <c r="F22" s="345"/>
      <c r="G22" s="345"/>
      <c r="H22" s="345"/>
      <c r="I22" s="345"/>
    </row>
    <row r="23" spans="1:9" ht="15" x14ac:dyDescent="0.2">
      <c r="A23" s="344">
        <v>15</v>
      </c>
      <c r="B23" s="344"/>
      <c r="C23" s="345"/>
      <c r="D23" s="345"/>
      <c r="E23" s="345"/>
      <c r="F23" s="345"/>
      <c r="G23" s="345"/>
      <c r="H23" s="345"/>
      <c r="I23" s="345"/>
    </row>
    <row r="24" spans="1:9" ht="15" x14ac:dyDescent="0.2">
      <c r="A24" s="344">
        <v>16</v>
      </c>
      <c r="B24" s="344"/>
      <c r="C24" s="345"/>
      <c r="D24" s="345"/>
      <c r="E24" s="345"/>
      <c r="F24" s="345"/>
      <c r="G24" s="345"/>
      <c r="H24" s="345"/>
      <c r="I24" s="345"/>
    </row>
    <row r="25" spans="1:9" ht="15" x14ac:dyDescent="0.2">
      <c r="A25" s="344">
        <v>17</v>
      </c>
      <c r="B25" s="344"/>
      <c r="C25" s="345"/>
      <c r="D25" s="345"/>
      <c r="E25" s="345"/>
      <c r="F25" s="345"/>
      <c r="G25" s="345"/>
      <c r="H25" s="345"/>
      <c r="I25" s="345"/>
    </row>
    <row r="26" spans="1:9" ht="15" x14ac:dyDescent="0.2">
      <c r="A26" s="344">
        <v>18</v>
      </c>
      <c r="B26" s="344"/>
      <c r="C26" s="345"/>
      <c r="D26" s="345"/>
      <c r="E26" s="345"/>
      <c r="F26" s="345"/>
      <c r="G26" s="345"/>
      <c r="H26" s="345"/>
      <c r="I26" s="345"/>
    </row>
    <row r="27" spans="1:9" ht="15" x14ac:dyDescent="0.2">
      <c r="A27" s="344" t="s">
        <v>273</v>
      </c>
      <c r="B27" s="344"/>
      <c r="C27" s="345"/>
      <c r="D27" s="345"/>
      <c r="E27" s="345"/>
      <c r="F27" s="345"/>
      <c r="G27" s="345"/>
      <c r="H27" s="345"/>
      <c r="I27" s="345"/>
    </row>
    <row r="28" spans="1:9" x14ac:dyDescent="0.2">
      <c r="A28" s="170"/>
      <c r="B28" s="170"/>
      <c r="C28" s="170"/>
      <c r="D28" s="170"/>
      <c r="E28" s="170"/>
      <c r="F28" s="170"/>
      <c r="G28" s="170"/>
      <c r="H28" s="170"/>
      <c r="I28" s="170"/>
    </row>
    <row r="29" spans="1:9" x14ac:dyDescent="0.2">
      <c r="A29" s="170"/>
      <c r="B29" s="170"/>
      <c r="C29" s="170"/>
      <c r="D29" s="170"/>
      <c r="E29" s="170"/>
      <c r="F29" s="170"/>
      <c r="G29" s="170"/>
      <c r="H29" s="170"/>
      <c r="I29" s="170"/>
    </row>
    <row r="30" spans="1:9" x14ac:dyDescent="0.2">
      <c r="A30" s="346"/>
      <c r="B30" s="346"/>
      <c r="C30" s="170"/>
      <c r="D30" s="170"/>
      <c r="E30" s="170"/>
      <c r="F30" s="170"/>
      <c r="G30" s="170"/>
      <c r="H30" s="170"/>
      <c r="I30" s="170"/>
    </row>
    <row r="31" spans="1:9" ht="15" x14ac:dyDescent="0.3">
      <c r="A31" s="21"/>
      <c r="B31" s="21"/>
      <c r="C31" s="347" t="s">
        <v>107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744"/>
      <c r="E32" s="744"/>
      <c r="G32" s="173"/>
      <c r="H32" s="348"/>
    </row>
    <row r="33" spans="3:8" ht="15" x14ac:dyDescent="0.3">
      <c r="C33" s="21"/>
      <c r="D33" s="745" t="s">
        <v>263</v>
      </c>
      <c r="E33" s="745"/>
      <c r="G33" s="746" t="s">
        <v>492</v>
      </c>
      <c r="H33" s="746"/>
    </row>
    <row r="34" spans="3:8" ht="15" x14ac:dyDescent="0.3">
      <c r="C34" s="21"/>
      <c r="D34" s="21"/>
      <c r="E34" s="21"/>
      <c r="G34" s="747"/>
      <c r="H34" s="747"/>
    </row>
    <row r="35" spans="3:8" ht="15" x14ac:dyDescent="0.3">
      <c r="C35" s="21"/>
      <c r="D35" s="748" t="s">
        <v>139</v>
      </c>
      <c r="E35" s="748"/>
      <c r="G35" s="747"/>
      <c r="H35" s="747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SheetLayoutView="80" workbookViewId="0">
      <selection activeCell="C10" sqref="C10"/>
    </sheetView>
  </sheetViews>
  <sheetFormatPr defaultRowHeight="12.75" x14ac:dyDescent="0.2"/>
  <cols>
    <col min="1" max="1" width="6.85546875" style="340" customWidth="1"/>
    <col min="2" max="2" width="14.85546875" style="340" customWidth="1"/>
    <col min="3" max="3" width="21.140625" style="340" customWidth="1"/>
    <col min="4" max="5" width="12.7109375" style="340" customWidth="1"/>
    <col min="6" max="6" width="13.42578125" style="340" bestFit="1" customWidth="1"/>
    <col min="7" max="7" width="15.28515625" style="340" customWidth="1"/>
    <col min="8" max="8" width="23.85546875" style="340" customWidth="1"/>
    <col min="9" max="9" width="12.140625" style="340" bestFit="1" customWidth="1"/>
    <col min="10" max="10" width="19" style="340" customWidth="1"/>
    <col min="11" max="11" width="17.7109375" style="340" customWidth="1"/>
    <col min="12" max="16384" width="9.140625" style="340"/>
  </cols>
  <sheetData>
    <row r="1" spans="1:12" s="174" customFormat="1" ht="15" x14ac:dyDescent="0.2">
      <c r="A1" s="167" t="s">
        <v>300</v>
      </c>
      <c r="B1" s="167"/>
      <c r="C1" s="167"/>
      <c r="D1" s="168"/>
      <c r="E1" s="168"/>
      <c r="F1" s="168"/>
      <c r="G1" s="168"/>
      <c r="H1" s="168"/>
      <c r="I1" s="168"/>
      <c r="J1" s="168"/>
      <c r="K1" s="326" t="s">
        <v>109</v>
      </c>
    </row>
    <row r="2" spans="1:12" s="174" customFormat="1" ht="15" x14ac:dyDescent="0.3">
      <c r="A2" s="127" t="s">
        <v>140</v>
      </c>
      <c r="B2" s="127"/>
      <c r="C2" s="127"/>
      <c r="D2" s="168"/>
      <c r="E2" s="168"/>
      <c r="F2" s="168"/>
      <c r="G2" s="168"/>
      <c r="H2" s="168"/>
      <c r="I2" s="168"/>
      <c r="J2" s="168"/>
      <c r="K2" s="323" t="str">
        <f>'ფორმა N1'!L2</f>
        <v>01/01/-12/31/2019</v>
      </c>
    </row>
    <row r="3" spans="1:12" s="174" customFormat="1" ht="15" x14ac:dyDescent="0.2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20"/>
      <c r="L3" s="340"/>
    </row>
    <row r="4" spans="1:12" s="174" customFormat="1" ht="15" x14ac:dyDescent="0.3">
      <c r="A4" s="100" t="s">
        <v>269</v>
      </c>
      <c r="B4" s="100"/>
      <c r="C4" s="100"/>
      <c r="D4" s="100"/>
      <c r="E4" s="100"/>
      <c r="F4" s="335"/>
      <c r="G4" s="169"/>
      <c r="H4" s="168"/>
      <c r="I4" s="168"/>
      <c r="J4" s="168"/>
      <c r="K4" s="168"/>
    </row>
    <row r="5" spans="1:12" ht="15" x14ac:dyDescent="0.3">
      <c r="A5" s="336" t="str">
        <f>'ფორმა N1'!A5</f>
        <v>ეროვნულ-დემოკრატიული პარტია</v>
      </c>
      <c r="B5" s="336"/>
      <c r="C5" s="336"/>
      <c r="D5" s="337"/>
      <c r="E5" s="337"/>
      <c r="F5" s="337"/>
      <c r="G5" s="338"/>
      <c r="H5" s="339"/>
      <c r="I5" s="339"/>
      <c r="J5" s="339"/>
      <c r="K5" s="338"/>
    </row>
    <row r="6" spans="1:12" s="174" customFormat="1" ht="13.5" x14ac:dyDescent="0.2">
      <c r="A6" s="121"/>
      <c r="B6" s="121"/>
      <c r="C6" s="121"/>
      <c r="D6" s="341"/>
      <c r="E6" s="341"/>
      <c r="F6" s="341"/>
      <c r="G6" s="168"/>
      <c r="H6" s="168"/>
      <c r="I6" s="168"/>
      <c r="J6" s="168"/>
      <c r="K6" s="168"/>
    </row>
    <row r="7" spans="1:12" s="174" customFormat="1" ht="60" x14ac:dyDescent="0.2">
      <c r="A7" s="342" t="s">
        <v>64</v>
      </c>
      <c r="B7" s="342" t="s">
        <v>485</v>
      </c>
      <c r="C7" s="342" t="s">
        <v>243</v>
      </c>
      <c r="D7" s="343" t="s">
        <v>240</v>
      </c>
      <c r="E7" s="343" t="s">
        <v>241</v>
      </c>
      <c r="F7" s="343" t="s">
        <v>340</v>
      </c>
      <c r="G7" s="343" t="s">
        <v>242</v>
      </c>
      <c r="H7" s="343" t="s">
        <v>493</v>
      </c>
      <c r="I7" s="343" t="s">
        <v>239</v>
      </c>
      <c r="J7" s="343" t="s">
        <v>490</v>
      </c>
      <c r="K7" s="343" t="s">
        <v>491</v>
      </c>
    </row>
    <row r="8" spans="1:12" s="174" customFormat="1" ht="15" x14ac:dyDescent="0.2">
      <c r="A8" s="342">
        <v>1</v>
      </c>
      <c r="B8" s="342">
        <v>2</v>
      </c>
      <c r="C8" s="342">
        <v>3</v>
      </c>
      <c r="D8" s="343">
        <v>4</v>
      </c>
      <c r="E8" s="342">
        <v>5</v>
      </c>
      <c r="F8" s="343">
        <v>6</v>
      </c>
      <c r="G8" s="342">
        <v>7</v>
      </c>
      <c r="H8" s="343">
        <v>8</v>
      </c>
      <c r="I8" s="342">
        <v>9</v>
      </c>
      <c r="J8" s="342">
        <v>10</v>
      </c>
      <c r="K8" s="343">
        <v>11</v>
      </c>
    </row>
    <row r="9" spans="1:12" s="174" customFormat="1" ht="15" x14ac:dyDescent="0.3">
      <c r="A9" s="344">
        <v>1</v>
      </c>
      <c r="B9" s="344" t="s">
        <v>544</v>
      </c>
      <c r="C9" s="447" t="s">
        <v>545</v>
      </c>
      <c r="D9" s="448" t="s">
        <v>546</v>
      </c>
      <c r="E9" s="448" t="s">
        <v>547</v>
      </c>
      <c r="F9" s="448">
        <v>2006</v>
      </c>
      <c r="G9" s="448" t="s">
        <v>548</v>
      </c>
      <c r="H9" s="448">
        <v>13000</v>
      </c>
      <c r="I9" s="449">
        <v>41572</v>
      </c>
      <c r="J9" s="345"/>
      <c r="K9" s="345"/>
    </row>
    <row r="10" spans="1:12" s="174" customFormat="1" ht="30" x14ac:dyDescent="0.2">
      <c r="A10" s="344">
        <v>2</v>
      </c>
      <c r="B10" s="344" t="s">
        <v>544</v>
      </c>
      <c r="C10" s="447" t="s">
        <v>545</v>
      </c>
      <c r="D10" s="448" t="s">
        <v>549</v>
      </c>
      <c r="E10" s="448" t="s">
        <v>550</v>
      </c>
      <c r="F10" s="448">
        <v>2002</v>
      </c>
      <c r="G10" s="448" t="s">
        <v>551</v>
      </c>
      <c r="H10" s="448">
        <v>15000</v>
      </c>
      <c r="I10" s="450">
        <v>43423</v>
      </c>
      <c r="J10" s="345"/>
      <c r="K10" s="345"/>
    </row>
    <row r="11" spans="1:12" s="174" customFormat="1" ht="15" x14ac:dyDescent="0.2">
      <c r="A11" s="344">
        <v>3</v>
      </c>
      <c r="B11" s="344" t="s">
        <v>544</v>
      </c>
      <c r="C11" s="344" t="s">
        <v>545</v>
      </c>
      <c r="D11" s="345" t="s">
        <v>552</v>
      </c>
      <c r="E11" s="345" t="s">
        <v>553</v>
      </c>
      <c r="F11" s="345">
        <v>1999</v>
      </c>
      <c r="G11" s="345" t="s">
        <v>554</v>
      </c>
      <c r="H11" s="345">
        <v>5900</v>
      </c>
      <c r="I11" s="451">
        <v>43572</v>
      </c>
      <c r="J11" s="345"/>
      <c r="K11" s="345"/>
    </row>
    <row r="12" spans="1:12" s="174" customFormat="1" ht="15" x14ac:dyDescent="0.2">
      <c r="A12" s="344">
        <v>4</v>
      </c>
      <c r="B12" s="344"/>
      <c r="C12" s="344"/>
      <c r="D12" s="345"/>
      <c r="E12" s="345"/>
      <c r="F12" s="345"/>
      <c r="G12" s="345"/>
      <c r="H12" s="345"/>
      <c r="I12" s="345"/>
      <c r="J12" s="345"/>
      <c r="K12" s="345"/>
    </row>
    <row r="13" spans="1:12" s="174" customFormat="1" ht="15" x14ac:dyDescent="0.2">
      <c r="A13" s="344">
        <v>5</v>
      </c>
      <c r="B13" s="344"/>
      <c r="C13" s="344"/>
      <c r="D13" s="345"/>
      <c r="E13" s="345"/>
      <c r="F13" s="345"/>
      <c r="G13" s="345"/>
      <c r="H13" s="345"/>
      <c r="I13" s="345"/>
      <c r="J13" s="345"/>
      <c r="K13" s="345"/>
    </row>
    <row r="14" spans="1:12" s="174" customFormat="1" ht="15" x14ac:dyDescent="0.2">
      <c r="A14" s="344">
        <v>6</v>
      </c>
      <c r="B14" s="344"/>
      <c r="C14" s="344"/>
      <c r="D14" s="345"/>
      <c r="E14" s="345"/>
      <c r="F14" s="345"/>
      <c r="G14" s="345"/>
      <c r="H14" s="345"/>
      <c r="I14" s="345"/>
      <c r="J14" s="345"/>
      <c r="K14" s="345"/>
    </row>
    <row r="15" spans="1:12" s="174" customFormat="1" ht="15" x14ac:dyDescent="0.2">
      <c r="A15" s="344">
        <v>7</v>
      </c>
      <c r="B15" s="344"/>
      <c r="C15" s="344"/>
      <c r="D15" s="345"/>
      <c r="E15" s="345"/>
      <c r="F15" s="345"/>
      <c r="G15" s="345"/>
      <c r="H15" s="345"/>
      <c r="I15" s="345"/>
      <c r="J15" s="345"/>
      <c r="K15" s="345"/>
    </row>
    <row r="16" spans="1:12" s="174" customFormat="1" ht="15" x14ac:dyDescent="0.2">
      <c r="A16" s="344">
        <v>8</v>
      </c>
      <c r="B16" s="344"/>
      <c r="C16" s="344"/>
      <c r="D16" s="345"/>
      <c r="E16" s="345"/>
      <c r="F16" s="345"/>
      <c r="G16" s="345"/>
      <c r="H16" s="345"/>
      <c r="I16" s="345"/>
      <c r="J16" s="345"/>
      <c r="K16" s="345"/>
    </row>
    <row r="17" spans="1:11" s="174" customFormat="1" ht="15" x14ac:dyDescent="0.2">
      <c r="A17" s="344">
        <v>9</v>
      </c>
      <c r="B17" s="344"/>
      <c r="C17" s="344"/>
      <c r="D17" s="345"/>
      <c r="E17" s="345"/>
      <c r="F17" s="345"/>
      <c r="G17" s="345"/>
      <c r="H17" s="345"/>
      <c r="I17" s="345"/>
      <c r="J17" s="345"/>
      <c r="K17" s="345"/>
    </row>
    <row r="18" spans="1:11" s="174" customFormat="1" ht="15" x14ac:dyDescent="0.2">
      <c r="A18" s="344">
        <v>10</v>
      </c>
      <c r="B18" s="344"/>
      <c r="C18" s="344"/>
      <c r="D18" s="345"/>
      <c r="E18" s="345"/>
      <c r="F18" s="345"/>
      <c r="G18" s="345"/>
      <c r="H18" s="345"/>
      <c r="I18" s="345"/>
      <c r="J18" s="345"/>
      <c r="K18" s="345"/>
    </row>
    <row r="19" spans="1:11" s="174" customFormat="1" ht="15" x14ac:dyDescent="0.2">
      <c r="A19" s="344">
        <v>11</v>
      </c>
      <c r="B19" s="344"/>
      <c r="C19" s="344"/>
      <c r="D19" s="345"/>
      <c r="E19" s="345"/>
      <c r="F19" s="345"/>
      <c r="G19" s="345"/>
      <c r="H19" s="345"/>
      <c r="I19" s="345"/>
      <c r="J19" s="345"/>
      <c r="K19" s="345"/>
    </row>
    <row r="20" spans="1:11" s="174" customFormat="1" ht="15" x14ac:dyDescent="0.2">
      <c r="A20" s="344">
        <v>12</v>
      </c>
      <c r="B20" s="344"/>
      <c r="C20" s="344"/>
      <c r="D20" s="345"/>
      <c r="E20" s="345"/>
      <c r="F20" s="345"/>
      <c r="G20" s="345"/>
      <c r="H20" s="345"/>
      <c r="I20" s="345"/>
      <c r="J20" s="345"/>
      <c r="K20" s="345"/>
    </row>
    <row r="21" spans="1:11" s="174" customFormat="1" ht="15" x14ac:dyDescent="0.2">
      <c r="A21" s="344">
        <v>13</v>
      </c>
      <c r="B21" s="344"/>
      <c r="C21" s="344"/>
      <c r="D21" s="345"/>
      <c r="E21" s="345"/>
      <c r="F21" s="345"/>
      <c r="G21" s="345"/>
      <c r="H21" s="345"/>
      <c r="I21" s="345"/>
      <c r="J21" s="345"/>
      <c r="K21" s="345"/>
    </row>
    <row r="22" spans="1:11" s="174" customFormat="1" ht="15" x14ac:dyDescent="0.2">
      <c r="A22" s="344">
        <v>14</v>
      </c>
      <c r="B22" s="344"/>
      <c r="C22" s="344"/>
      <c r="D22" s="345"/>
      <c r="E22" s="345"/>
      <c r="F22" s="345"/>
      <c r="G22" s="345"/>
      <c r="H22" s="345"/>
      <c r="I22" s="345"/>
      <c r="J22" s="345"/>
      <c r="K22" s="345"/>
    </row>
    <row r="23" spans="1:11" s="174" customFormat="1" ht="15" x14ac:dyDescent="0.2">
      <c r="A23" s="344">
        <v>15</v>
      </c>
      <c r="B23" s="344"/>
      <c r="C23" s="344"/>
      <c r="D23" s="345"/>
      <c r="E23" s="345"/>
      <c r="F23" s="345"/>
      <c r="G23" s="345"/>
      <c r="H23" s="345"/>
      <c r="I23" s="345"/>
      <c r="J23" s="345"/>
      <c r="K23" s="345"/>
    </row>
    <row r="24" spans="1:11" s="174" customFormat="1" ht="15" x14ac:dyDescent="0.2">
      <c r="A24" s="344">
        <v>16</v>
      </c>
      <c r="B24" s="344"/>
      <c r="C24" s="344"/>
      <c r="D24" s="345"/>
      <c r="E24" s="345"/>
      <c r="F24" s="345"/>
      <c r="G24" s="345"/>
      <c r="H24" s="345"/>
      <c r="I24" s="345"/>
      <c r="J24" s="345"/>
      <c r="K24" s="345"/>
    </row>
    <row r="25" spans="1:11" s="174" customFormat="1" ht="15" x14ac:dyDescent="0.2">
      <c r="A25" s="344">
        <v>17</v>
      </c>
      <c r="B25" s="344"/>
      <c r="C25" s="344"/>
      <c r="D25" s="345"/>
      <c r="E25" s="345"/>
      <c r="F25" s="345"/>
      <c r="G25" s="345"/>
      <c r="H25" s="345"/>
      <c r="I25" s="345"/>
      <c r="J25" s="345"/>
      <c r="K25" s="345"/>
    </row>
    <row r="26" spans="1:11" s="174" customFormat="1" ht="15" x14ac:dyDescent="0.2">
      <c r="A26" s="344">
        <v>18</v>
      </c>
      <c r="B26" s="344"/>
      <c r="C26" s="344"/>
      <c r="D26" s="345"/>
      <c r="E26" s="345"/>
      <c r="F26" s="345"/>
      <c r="G26" s="345"/>
      <c r="H26" s="345"/>
      <c r="I26" s="345"/>
      <c r="J26" s="345"/>
      <c r="K26" s="345"/>
    </row>
    <row r="27" spans="1:11" s="174" customFormat="1" ht="15" x14ac:dyDescent="0.2">
      <c r="A27" s="344" t="s">
        <v>273</v>
      </c>
      <c r="B27" s="344"/>
      <c r="C27" s="344"/>
      <c r="D27" s="345"/>
      <c r="E27" s="345"/>
      <c r="F27" s="345"/>
      <c r="G27" s="345"/>
      <c r="H27" s="345"/>
      <c r="I27" s="345"/>
      <c r="J27" s="345"/>
      <c r="K27" s="345"/>
    </row>
    <row r="28" spans="1:11" x14ac:dyDescent="0.2">
      <c r="A28" s="349"/>
      <c r="B28" s="349"/>
      <c r="C28" s="349"/>
      <c r="D28" s="349"/>
      <c r="E28" s="349"/>
      <c r="F28" s="349"/>
      <c r="G28" s="349"/>
      <c r="H28" s="349"/>
      <c r="I28" s="349"/>
      <c r="J28" s="349"/>
      <c r="K28" s="349"/>
    </row>
    <row r="29" spans="1:11" x14ac:dyDescent="0.2">
      <c r="A29" s="349"/>
      <c r="B29" s="349"/>
      <c r="C29" s="349"/>
      <c r="D29" s="349"/>
      <c r="E29" s="349"/>
      <c r="F29" s="349"/>
      <c r="G29" s="349"/>
      <c r="H29" s="349"/>
      <c r="I29" s="349"/>
      <c r="J29" s="349"/>
      <c r="K29" s="349"/>
    </row>
    <row r="30" spans="1:11" x14ac:dyDescent="0.2">
      <c r="A30" s="350"/>
      <c r="B30" s="350"/>
      <c r="C30" s="350"/>
      <c r="D30" s="349"/>
      <c r="E30" s="349"/>
      <c r="F30" s="349"/>
      <c r="G30" s="349"/>
      <c r="H30" s="349"/>
      <c r="I30" s="349"/>
      <c r="J30" s="349"/>
      <c r="K30" s="349"/>
    </row>
    <row r="31" spans="1:11" ht="15" x14ac:dyDescent="0.3">
      <c r="A31" s="351"/>
      <c r="B31" s="351"/>
      <c r="C31" s="351"/>
      <c r="D31" s="352" t="s">
        <v>107</v>
      </c>
      <c r="E31" s="351"/>
      <c r="F31" s="351"/>
      <c r="G31" s="353"/>
      <c r="H31" s="351"/>
      <c r="I31" s="351"/>
      <c r="J31" s="351"/>
      <c r="K31" s="351"/>
    </row>
    <row r="32" spans="1:11" ht="15" x14ac:dyDescent="0.3">
      <c r="A32" s="351"/>
      <c r="B32" s="351"/>
      <c r="C32" s="351"/>
      <c r="D32" s="351"/>
      <c r="E32" s="354"/>
      <c r="F32" s="351"/>
      <c r="H32" s="354"/>
      <c r="I32" s="354"/>
      <c r="J32" s="355"/>
    </row>
    <row r="33" spans="4:9" ht="15" x14ac:dyDescent="0.3">
      <c r="D33" s="351"/>
      <c r="E33" s="356" t="s">
        <v>263</v>
      </c>
      <c r="F33" s="351"/>
      <c r="H33" s="357" t="s">
        <v>268</v>
      </c>
      <c r="I33" s="357"/>
    </row>
    <row r="34" spans="4:9" ht="15" x14ac:dyDescent="0.3">
      <c r="D34" s="351"/>
      <c r="E34" s="358" t="s">
        <v>139</v>
      </c>
      <c r="F34" s="351"/>
      <c r="H34" s="351" t="s">
        <v>264</v>
      </c>
      <c r="I34" s="351"/>
    </row>
    <row r="35" spans="4:9" ht="15" x14ac:dyDescent="0.3">
      <c r="D35" s="351"/>
      <c r="E35" s="358"/>
    </row>
  </sheetData>
  <dataValidations count="2">
    <dataValidation type="list" allowBlank="1" showInputMessage="1" showErrorMessage="1" sqref="B9:B27">
      <formula1>"იჯარა, საკუთრება"</formula1>
    </dataValidation>
    <dataValidation allowBlank="1" showInputMessage="1" showErrorMessage="1" error="თვე/დღე/წელი" prompt="თვე/დღე/წელი" sqref="I9"/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RowHeight="12.75" x14ac:dyDescent="0.2"/>
  <cols>
    <col min="1" max="1" width="11.7109375" style="159" customWidth="1"/>
    <col min="2" max="2" width="21.5703125" style="159" customWidth="1"/>
    <col min="3" max="3" width="19.140625" style="159" customWidth="1"/>
    <col min="4" max="4" width="23.7109375" style="159" customWidth="1"/>
    <col min="5" max="6" width="16.5703125" style="159" bestFit="1" customWidth="1"/>
    <col min="7" max="7" width="17" style="159" customWidth="1"/>
    <col min="8" max="8" width="19" style="159" customWidth="1"/>
    <col min="9" max="9" width="24.42578125" style="159" customWidth="1"/>
    <col min="10" max="16384" width="9.140625" style="159"/>
  </cols>
  <sheetData>
    <row r="1" spans="1:13" customFormat="1" ht="15" x14ac:dyDescent="0.2">
      <c r="A1" s="116" t="s">
        <v>427</v>
      </c>
      <c r="B1" s="117"/>
      <c r="C1" s="117"/>
      <c r="D1" s="117"/>
      <c r="E1" s="117"/>
      <c r="F1" s="117"/>
      <c r="G1" s="117"/>
      <c r="H1" s="123"/>
      <c r="I1" s="67" t="s">
        <v>109</v>
      </c>
    </row>
    <row r="2" spans="1:13" customFormat="1" ht="15" x14ac:dyDescent="0.3">
      <c r="A2" s="91" t="s">
        <v>140</v>
      </c>
      <c r="B2" s="117"/>
      <c r="C2" s="117"/>
      <c r="D2" s="117"/>
      <c r="E2" s="117"/>
      <c r="F2" s="117"/>
      <c r="G2" s="117"/>
      <c r="H2" s="123"/>
      <c r="I2" s="181" t="str">
        <f>'ფორმა N1'!L2</f>
        <v>01/01/-12/31/2019</v>
      </c>
    </row>
    <row r="3" spans="1:13" customFormat="1" ht="15" x14ac:dyDescent="0.2">
      <c r="A3" s="117"/>
      <c r="B3" s="117"/>
      <c r="C3" s="117"/>
      <c r="D3" s="117"/>
      <c r="E3" s="117"/>
      <c r="F3" s="117"/>
      <c r="G3" s="117"/>
      <c r="H3" s="120"/>
      <c r="I3" s="120"/>
      <c r="M3" s="159"/>
    </row>
    <row r="4" spans="1:13" customFormat="1" ht="1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117"/>
      <c r="E4" s="117"/>
      <c r="F4" s="117"/>
      <c r="G4" s="117"/>
      <c r="H4" s="117"/>
      <c r="I4" s="125"/>
    </row>
    <row r="5" spans="1:13" ht="15" x14ac:dyDescent="0.3">
      <c r="A5" s="183" t="str">
        <f>'ფორმა N1'!A5</f>
        <v>ეროვნულ-დემოკრატიული პარტია</v>
      </c>
      <c r="B5" s="69"/>
      <c r="C5" s="69"/>
      <c r="D5" s="185"/>
      <c r="E5" s="185"/>
      <c r="F5" s="185"/>
      <c r="G5" s="185"/>
      <c r="H5" s="185"/>
      <c r="I5" s="184"/>
    </row>
    <row r="6" spans="1:13" customFormat="1" ht="13.5" x14ac:dyDescent="0.2">
      <c r="A6" s="121"/>
      <c r="B6" s="122"/>
      <c r="C6" s="122"/>
      <c r="D6" s="117"/>
      <c r="E6" s="117"/>
      <c r="F6" s="117"/>
      <c r="G6" s="117"/>
      <c r="H6" s="117"/>
      <c r="I6" s="117"/>
    </row>
    <row r="7" spans="1:13" customFormat="1" ht="75" x14ac:dyDescent="0.2">
      <c r="A7" s="126" t="s">
        <v>64</v>
      </c>
      <c r="B7" s="115" t="s">
        <v>366</v>
      </c>
      <c r="C7" s="115" t="s">
        <v>367</v>
      </c>
      <c r="D7" s="115" t="s">
        <v>372</v>
      </c>
      <c r="E7" s="115" t="s">
        <v>373</v>
      </c>
      <c r="F7" s="115" t="s">
        <v>368</v>
      </c>
      <c r="G7" s="115" t="s">
        <v>369</v>
      </c>
      <c r="H7" s="115" t="s">
        <v>380</v>
      </c>
      <c r="I7" s="115" t="s">
        <v>370</v>
      </c>
    </row>
    <row r="8" spans="1:13" customFormat="1" ht="15" x14ac:dyDescent="0.2">
      <c r="A8" s="113">
        <v>1</v>
      </c>
      <c r="B8" s="113">
        <v>2</v>
      </c>
      <c r="C8" s="115">
        <v>3</v>
      </c>
      <c r="D8" s="113">
        <v>6</v>
      </c>
      <c r="E8" s="115">
        <v>7</v>
      </c>
      <c r="F8" s="113">
        <v>8</v>
      </c>
      <c r="G8" s="113">
        <v>9</v>
      </c>
      <c r="H8" s="113">
        <v>10</v>
      </c>
      <c r="I8" s="115">
        <v>11</v>
      </c>
    </row>
    <row r="9" spans="1:13" customFormat="1" ht="15" x14ac:dyDescent="0.2">
      <c r="A9" s="56">
        <v>1</v>
      </c>
      <c r="B9" s="25"/>
      <c r="C9" s="25"/>
      <c r="D9" s="25"/>
      <c r="E9" s="25"/>
      <c r="F9" s="180"/>
      <c r="G9" s="180"/>
      <c r="H9" s="180"/>
      <c r="I9" s="25"/>
    </row>
    <row r="10" spans="1:13" customFormat="1" ht="15" x14ac:dyDescent="0.2">
      <c r="A10" s="56">
        <v>2</v>
      </c>
      <c r="B10" s="25"/>
      <c r="C10" s="25"/>
      <c r="D10" s="25"/>
      <c r="E10" s="25"/>
      <c r="F10" s="180"/>
      <c r="G10" s="180"/>
      <c r="H10" s="180"/>
      <c r="I10" s="25"/>
    </row>
    <row r="11" spans="1:13" customFormat="1" ht="15" x14ac:dyDescent="0.2">
      <c r="A11" s="56">
        <v>3</v>
      </c>
      <c r="B11" s="25"/>
      <c r="C11" s="25"/>
      <c r="D11" s="25"/>
      <c r="E11" s="25"/>
      <c r="F11" s="180"/>
      <c r="G11" s="180"/>
      <c r="H11" s="180"/>
      <c r="I11" s="25"/>
    </row>
    <row r="12" spans="1:13" customFormat="1" ht="15" x14ac:dyDescent="0.2">
      <c r="A12" s="56">
        <v>4</v>
      </c>
      <c r="B12" s="25"/>
      <c r="C12" s="25"/>
      <c r="D12" s="25"/>
      <c r="E12" s="25"/>
      <c r="F12" s="180"/>
      <c r="G12" s="180"/>
      <c r="H12" s="180"/>
      <c r="I12" s="25"/>
    </row>
    <row r="13" spans="1:13" customFormat="1" ht="15" x14ac:dyDescent="0.2">
      <c r="A13" s="56">
        <v>5</v>
      </c>
      <c r="B13" s="25"/>
      <c r="C13" s="25"/>
      <c r="D13" s="25"/>
      <c r="E13" s="25"/>
      <c r="F13" s="180"/>
      <c r="G13" s="180"/>
      <c r="H13" s="180"/>
      <c r="I13" s="25"/>
    </row>
    <row r="14" spans="1:13" customFormat="1" ht="15" x14ac:dyDescent="0.2">
      <c r="A14" s="56">
        <v>6</v>
      </c>
      <c r="B14" s="25"/>
      <c r="C14" s="25"/>
      <c r="D14" s="25"/>
      <c r="E14" s="25"/>
      <c r="F14" s="180"/>
      <c r="G14" s="180"/>
      <c r="H14" s="180"/>
      <c r="I14" s="25"/>
    </row>
    <row r="15" spans="1:13" customFormat="1" ht="15" x14ac:dyDescent="0.2">
      <c r="A15" s="56">
        <v>7</v>
      </c>
      <c r="B15" s="25"/>
      <c r="C15" s="25"/>
      <c r="D15" s="25"/>
      <c r="E15" s="25"/>
      <c r="F15" s="180"/>
      <c r="G15" s="180"/>
      <c r="H15" s="180"/>
      <c r="I15" s="25"/>
    </row>
    <row r="16" spans="1:13" customFormat="1" ht="15" x14ac:dyDescent="0.2">
      <c r="A16" s="56">
        <v>8</v>
      </c>
      <c r="B16" s="25"/>
      <c r="C16" s="25"/>
      <c r="D16" s="25"/>
      <c r="E16" s="25"/>
      <c r="F16" s="180"/>
      <c r="G16" s="180"/>
      <c r="H16" s="180"/>
      <c r="I16" s="25"/>
    </row>
    <row r="17" spans="1:9" customFormat="1" ht="15" x14ac:dyDescent="0.2">
      <c r="A17" s="56">
        <v>9</v>
      </c>
      <c r="B17" s="25"/>
      <c r="C17" s="25"/>
      <c r="D17" s="25"/>
      <c r="E17" s="25"/>
      <c r="F17" s="180"/>
      <c r="G17" s="180"/>
      <c r="H17" s="180"/>
      <c r="I17" s="25"/>
    </row>
    <row r="18" spans="1:9" customFormat="1" ht="15" x14ac:dyDescent="0.2">
      <c r="A18" s="56">
        <v>10</v>
      </c>
      <c r="B18" s="25"/>
      <c r="C18" s="25"/>
      <c r="D18" s="25"/>
      <c r="E18" s="25"/>
      <c r="F18" s="180"/>
      <c r="G18" s="180"/>
      <c r="H18" s="180"/>
      <c r="I18" s="25"/>
    </row>
    <row r="19" spans="1:9" customFormat="1" ht="15" x14ac:dyDescent="0.2">
      <c r="A19" s="56">
        <v>11</v>
      </c>
      <c r="B19" s="25"/>
      <c r="C19" s="25"/>
      <c r="D19" s="25"/>
      <c r="E19" s="25"/>
      <c r="F19" s="180"/>
      <c r="G19" s="180"/>
      <c r="H19" s="180"/>
      <c r="I19" s="25"/>
    </row>
    <row r="20" spans="1:9" customFormat="1" ht="15" x14ac:dyDescent="0.2">
      <c r="A20" s="56">
        <v>12</v>
      </c>
      <c r="B20" s="25"/>
      <c r="C20" s="25"/>
      <c r="D20" s="25"/>
      <c r="E20" s="25"/>
      <c r="F20" s="180"/>
      <c r="G20" s="180"/>
      <c r="H20" s="180"/>
      <c r="I20" s="25"/>
    </row>
    <row r="21" spans="1:9" customFormat="1" ht="15" x14ac:dyDescent="0.2">
      <c r="A21" s="56">
        <v>13</v>
      </c>
      <c r="B21" s="25"/>
      <c r="C21" s="25"/>
      <c r="D21" s="25"/>
      <c r="E21" s="25"/>
      <c r="F21" s="180"/>
      <c r="G21" s="180"/>
      <c r="H21" s="180"/>
      <c r="I21" s="25"/>
    </row>
    <row r="22" spans="1:9" customFormat="1" ht="15" x14ac:dyDescent="0.2">
      <c r="A22" s="56">
        <v>14</v>
      </c>
      <c r="B22" s="25"/>
      <c r="C22" s="25"/>
      <c r="D22" s="25"/>
      <c r="E22" s="25"/>
      <c r="F22" s="180"/>
      <c r="G22" s="180"/>
      <c r="H22" s="180"/>
      <c r="I22" s="25"/>
    </row>
    <row r="23" spans="1:9" customFormat="1" ht="15" x14ac:dyDescent="0.2">
      <c r="A23" s="56">
        <v>15</v>
      </c>
      <c r="B23" s="25"/>
      <c r="C23" s="25"/>
      <c r="D23" s="25"/>
      <c r="E23" s="25"/>
      <c r="F23" s="180"/>
      <c r="G23" s="180"/>
      <c r="H23" s="180"/>
      <c r="I23" s="25"/>
    </row>
    <row r="24" spans="1:9" customFormat="1" ht="15" x14ac:dyDescent="0.2">
      <c r="A24" s="56">
        <v>16</v>
      </c>
      <c r="B24" s="25"/>
      <c r="C24" s="25"/>
      <c r="D24" s="25"/>
      <c r="E24" s="25"/>
      <c r="F24" s="180"/>
      <c r="G24" s="180"/>
      <c r="H24" s="180"/>
      <c r="I24" s="25"/>
    </row>
    <row r="25" spans="1:9" customFormat="1" ht="15" x14ac:dyDescent="0.2">
      <c r="A25" s="56">
        <v>17</v>
      </c>
      <c r="B25" s="25"/>
      <c r="C25" s="25"/>
      <c r="D25" s="25"/>
      <c r="E25" s="25"/>
      <c r="F25" s="180"/>
      <c r="G25" s="180"/>
      <c r="H25" s="180"/>
      <c r="I25" s="25"/>
    </row>
    <row r="26" spans="1:9" customFormat="1" ht="15" x14ac:dyDescent="0.2">
      <c r="A26" s="56">
        <v>18</v>
      </c>
      <c r="B26" s="25"/>
      <c r="C26" s="25"/>
      <c r="D26" s="25"/>
      <c r="E26" s="25"/>
      <c r="F26" s="180"/>
      <c r="G26" s="180"/>
      <c r="H26" s="180"/>
      <c r="I26" s="25"/>
    </row>
    <row r="27" spans="1:9" customFormat="1" ht="15" x14ac:dyDescent="0.2">
      <c r="A27" s="56" t="s">
        <v>273</v>
      </c>
      <c r="B27" s="25"/>
      <c r="C27" s="25"/>
      <c r="D27" s="25"/>
      <c r="E27" s="25"/>
      <c r="F27" s="180"/>
      <c r="G27" s="180"/>
      <c r="H27" s="180"/>
      <c r="I27" s="25"/>
    </row>
    <row r="28" spans="1:9" x14ac:dyDescent="0.2">
      <c r="A28" s="187"/>
      <c r="B28" s="187"/>
      <c r="C28" s="187"/>
      <c r="D28" s="187"/>
      <c r="E28" s="187"/>
      <c r="F28" s="187"/>
      <c r="G28" s="187"/>
      <c r="H28" s="187"/>
      <c r="I28" s="187"/>
    </row>
    <row r="29" spans="1:9" x14ac:dyDescent="0.2">
      <c r="A29" s="187"/>
      <c r="B29" s="187"/>
      <c r="C29" s="187"/>
      <c r="D29" s="187"/>
      <c r="E29" s="187"/>
      <c r="F29" s="187"/>
      <c r="G29" s="187"/>
      <c r="H29" s="187"/>
      <c r="I29" s="187"/>
    </row>
    <row r="30" spans="1:9" x14ac:dyDescent="0.2">
      <c r="A30" s="188"/>
      <c r="B30" s="187"/>
      <c r="C30" s="187"/>
      <c r="D30" s="187"/>
      <c r="E30" s="187"/>
      <c r="F30" s="187"/>
      <c r="G30" s="187"/>
      <c r="H30" s="187"/>
      <c r="I30" s="187"/>
    </row>
    <row r="31" spans="1:9" ht="15" x14ac:dyDescent="0.3">
      <c r="A31" s="158"/>
      <c r="B31" s="160" t="s">
        <v>107</v>
      </c>
      <c r="C31" s="158"/>
      <c r="D31" s="158"/>
      <c r="E31" s="161"/>
      <c r="F31" s="158"/>
      <c r="G31" s="158"/>
      <c r="H31" s="158"/>
      <c r="I31" s="158"/>
    </row>
    <row r="32" spans="1:9" ht="15" x14ac:dyDescent="0.3">
      <c r="A32" s="158"/>
      <c r="B32" s="158"/>
      <c r="C32" s="162"/>
      <c r="D32" s="158"/>
      <c r="F32" s="162"/>
      <c r="G32" s="192"/>
    </row>
    <row r="33" spans="2:6" ht="15" x14ac:dyDescent="0.3">
      <c r="B33" s="158"/>
      <c r="C33" s="164" t="s">
        <v>263</v>
      </c>
      <c r="D33" s="158"/>
      <c r="F33" s="165" t="s">
        <v>268</v>
      </c>
    </row>
    <row r="34" spans="2:6" ht="15" x14ac:dyDescent="0.3">
      <c r="B34" s="158"/>
      <c r="C34" s="166" t="s">
        <v>139</v>
      </c>
      <c r="D34" s="158"/>
      <c r="F34" s="158" t="s">
        <v>264</v>
      </c>
    </row>
    <row r="35" spans="2:6" ht="15" x14ac:dyDescent="0.3">
      <c r="B35" s="158"/>
      <c r="C35" s="166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SheetLayoutView="80" workbookViewId="0">
      <selection activeCell="I3" sqref="I3"/>
    </sheetView>
  </sheetViews>
  <sheetFormatPr defaultRowHeight="15" x14ac:dyDescent="0.3"/>
  <cols>
    <col min="1" max="1" width="10" style="158" customWidth="1"/>
    <col min="2" max="2" width="20.28515625" style="158" customWidth="1"/>
    <col min="3" max="3" width="30" style="158" customWidth="1"/>
    <col min="4" max="4" width="29" style="158" customWidth="1"/>
    <col min="5" max="5" width="22.5703125" style="158" customWidth="1"/>
    <col min="6" max="6" width="20" style="158" customWidth="1"/>
    <col min="7" max="7" width="29.28515625" style="158" customWidth="1"/>
    <col min="8" max="8" width="27.140625" style="158" customWidth="1"/>
    <col min="9" max="9" width="26.42578125" style="158" customWidth="1"/>
    <col min="10" max="10" width="0.5703125" style="158" customWidth="1"/>
    <col min="11" max="16384" width="9.140625" style="158"/>
  </cols>
  <sheetData>
    <row r="1" spans="1:10" x14ac:dyDescent="0.3">
      <c r="A1" s="63" t="s">
        <v>385</v>
      </c>
      <c r="B1" s="65"/>
      <c r="C1" s="65"/>
      <c r="D1" s="65"/>
      <c r="E1" s="65"/>
      <c r="F1" s="65"/>
      <c r="G1" s="65"/>
      <c r="H1" s="65"/>
      <c r="I1" s="137" t="s">
        <v>198</v>
      </c>
      <c r="J1" s="138"/>
    </row>
    <row r="2" spans="1:10" x14ac:dyDescent="0.3">
      <c r="A2" s="65" t="s">
        <v>140</v>
      </c>
      <c r="B2" s="65"/>
      <c r="C2" s="65"/>
      <c r="D2" s="65"/>
      <c r="E2" s="65"/>
      <c r="F2" s="65"/>
      <c r="G2" s="65"/>
      <c r="H2" s="65"/>
      <c r="I2" s="139" t="str">
        <f>'ფორმა N1'!L2</f>
        <v>01/01/-12/31/2019</v>
      </c>
      <c r="J2" s="138"/>
    </row>
    <row r="3" spans="1:10" x14ac:dyDescent="0.3">
      <c r="A3" s="65"/>
      <c r="B3" s="65"/>
      <c r="C3" s="65"/>
      <c r="D3" s="65"/>
      <c r="E3" s="65"/>
      <c r="F3" s="65"/>
      <c r="G3" s="65"/>
      <c r="H3" s="65"/>
      <c r="I3" s="88"/>
      <c r="J3" s="138"/>
    </row>
    <row r="4" spans="1:10" x14ac:dyDescent="0.3">
      <c r="A4" s="66" t="str">
        <f>'[2]ფორმა N2'!A4</f>
        <v>ანგარიშვალდებული პირის დასახელება:</v>
      </c>
      <c r="B4" s="65"/>
      <c r="C4" s="65"/>
      <c r="D4" s="65"/>
      <c r="E4" s="65"/>
      <c r="F4" s="65"/>
      <c r="G4" s="65"/>
      <c r="H4" s="65"/>
      <c r="I4" s="65"/>
      <c r="J4" s="90"/>
    </row>
    <row r="5" spans="1:10" x14ac:dyDescent="0.3">
      <c r="A5" s="183" t="str">
        <f>'ფორმა N1'!A5</f>
        <v>ეროვნულ-დემოკრატიული პარტია</v>
      </c>
      <c r="B5" s="183"/>
      <c r="C5" s="183"/>
      <c r="D5" s="183"/>
      <c r="E5" s="183"/>
      <c r="F5" s="183"/>
      <c r="G5" s="183"/>
      <c r="H5" s="183"/>
      <c r="I5" s="183"/>
      <c r="J5" s="165"/>
    </row>
    <row r="6" spans="1:10" x14ac:dyDescent="0.3">
      <c r="A6" s="66"/>
      <c r="B6" s="65"/>
      <c r="C6" s="65"/>
      <c r="D6" s="65"/>
      <c r="E6" s="65"/>
      <c r="F6" s="65"/>
      <c r="G6" s="65"/>
      <c r="H6" s="65"/>
      <c r="I6" s="65"/>
      <c r="J6" s="90"/>
    </row>
    <row r="7" spans="1:10" x14ac:dyDescent="0.3">
      <c r="A7" s="65"/>
      <c r="B7" s="65"/>
      <c r="C7" s="65"/>
      <c r="D7" s="65"/>
      <c r="E7" s="65"/>
      <c r="F7" s="65"/>
      <c r="G7" s="65"/>
      <c r="H7" s="65"/>
      <c r="I7" s="65"/>
      <c r="J7" s="91"/>
    </row>
    <row r="8" spans="1:10" ht="63.75" customHeight="1" x14ac:dyDescent="0.3">
      <c r="A8" s="140" t="s">
        <v>64</v>
      </c>
      <c r="B8" s="318" t="s">
        <v>363</v>
      </c>
      <c r="C8" s="319" t="s">
        <v>405</v>
      </c>
      <c r="D8" s="319" t="s">
        <v>406</v>
      </c>
      <c r="E8" s="319" t="s">
        <v>364</v>
      </c>
      <c r="F8" s="319" t="s">
        <v>377</v>
      </c>
      <c r="G8" s="319" t="s">
        <v>378</v>
      </c>
      <c r="H8" s="319" t="s">
        <v>410</v>
      </c>
      <c r="I8" s="141" t="s">
        <v>379</v>
      </c>
      <c r="J8" s="91"/>
    </row>
    <row r="9" spans="1:10" x14ac:dyDescent="0.3">
      <c r="A9" s="143">
        <v>1</v>
      </c>
      <c r="B9" s="171"/>
      <c r="C9" s="148"/>
      <c r="D9" s="148"/>
      <c r="E9" s="147"/>
      <c r="F9" s="147"/>
      <c r="G9" s="147"/>
      <c r="H9" s="147"/>
      <c r="I9" s="147"/>
      <c r="J9" s="91"/>
    </row>
    <row r="10" spans="1:10" x14ac:dyDescent="0.3">
      <c r="A10" s="143">
        <v>2</v>
      </c>
      <c r="B10" s="171"/>
      <c r="C10" s="148"/>
      <c r="D10" s="148"/>
      <c r="E10" s="147"/>
      <c r="F10" s="147"/>
      <c r="G10" s="147"/>
      <c r="H10" s="147"/>
      <c r="I10" s="147"/>
      <c r="J10" s="91"/>
    </row>
    <row r="11" spans="1:10" x14ac:dyDescent="0.3">
      <c r="A11" s="143">
        <v>3</v>
      </c>
      <c r="B11" s="171"/>
      <c r="C11" s="148"/>
      <c r="D11" s="148"/>
      <c r="E11" s="147"/>
      <c r="F11" s="147"/>
      <c r="G11" s="147"/>
      <c r="H11" s="147"/>
      <c r="I11" s="147"/>
      <c r="J11" s="91"/>
    </row>
    <row r="12" spans="1:10" x14ac:dyDescent="0.3">
      <c r="A12" s="143">
        <v>4</v>
      </c>
      <c r="B12" s="171"/>
      <c r="C12" s="148"/>
      <c r="D12" s="148"/>
      <c r="E12" s="147"/>
      <c r="F12" s="147"/>
      <c r="G12" s="147"/>
      <c r="H12" s="147"/>
      <c r="I12" s="147"/>
      <c r="J12" s="91"/>
    </row>
    <row r="13" spans="1:10" x14ac:dyDescent="0.3">
      <c r="A13" s="143">
        <v>5</v>
      </c>
      <c r="B13" s="171"/>
      <c r="C13" s="148"/>
      <c r="D13" s="148"/>
      <c r="E13" s="147"/>
      <c r="F13" s="147"/>
      <c r="G13" s="147"/>
      <c r="H13" s="147"/>
      <c r="I13" s="147"/>
      <c r="J13" s="91"/>
    </row>
    <row r="14" spans="1:10" x14ac:dyDescent="0.3">
      <c r="A14" s="143">
        <v>6</v>
      </c>
      <c r="B14" s="171"/>
      <c r="C14" s="148"/>
      <c r="D14" s="148"/>
      <c r="E14" s="147"/>
      <c r="F14" s="147"/>
      <c r="G14" s="147"/>
      <c r="H14" s="147"/>
      <c r="I14" s="147"/>
      <c r="J14" s="91"/>
    </row>
    <row r="15" spans="1:10" x14ac:dyDescent="0.3">
      <c r="A15" s="143">
        <v>7</v>
      </c>
      <c r="B15" s="171"/>
      <c r="C15" s="148"/>
      <c r="D15" s="148"/>
      <c r="E15" s="147"/>
      <c r="F15" s="147"/>
      <c r="G15" s="147"/>
      <c r="H15" s="147"/>
      <c r="I15" s="147"/>
      <c r="J15" s="91"/>
    </row>
    <row r="16" spans="1:10" x14ac:dyDescent="0.3">
      <c r="A16" s="143">
        <v>8</v>
      </c>
      <c r="B16" s="171"/>
      <c r="C16" s="148"/>
      <c r="D16" s="148"/>
      <c r="E16" s="147"/>
      <c r="F16" s="147"/>
      <c r="G16" s="147"/>
      <c r="H16" s="147"/>
      <c r="I16" s="147"/>
      <c r="J16" s="91"/>
    </row>
    <row r="17" spans="1:10" x14ac:dyDescent="0.3">
      <c r="A17" s="143">
        <v>9</v>
      </c>
      <c r="B17" s="171"/>
      <c r="C17" s="148"/>
      <c r="D17" s="148"/>
      <c r="E17" s="147"/>
      <c r="F17" s="147"/>
      <c r="G17" s="147"/>
      <c r="H17" s="147"/>
      <c r="I17" s="147"/>
      <c r="J17" s="91"/>
    </row>
    <row r="18" spans="1:10" x14ac:dyDescent="0.3">
      <c r="A18" s="143">
        <v>10</v>
      </c>
      <c r="B18" s="171"/>
      <c r="C18" s="148"/>
      <c r="D18" s="148"/>
      <c r="E18" s="147"/>
      <c r="F18" s="147"/>
      <c r="G18" s="147"/>
      <c r="H18" s="147"/>
      <c r="I18" s="147"/>
      <c r="J18" s="91"/>
    </row>
    <row r="19" spans="1:10" x14ac:dyDescent="0.3">
      <c r="A19" s="143">
        <v>11</v>
      </c>
      <c r="B19" s="171"/>
      <c r="C19" s="148"/>
      <c r="D19" s="148"/>
      <c r="E19" s="147"/>
      <c r="F19" s="147"/>
      <c r="G19" s="147"/>
      <c r="H19" s="147"/>
      <c r="I19" s="147"/>
      <c r="J19" s="91"/>
    </row>
    <row r="20" spans="1:10" x14ac:dyDescent="0.3">
      <c r="A20" s="143">
        <v>12</v>
      </c>
      <c r="B20" s="171"/>
      <c r="C20" s="148"/>
      <c r="D20" s="148"/>
      <c r="E20" s="147"/>
      <c r="F20" s="147"/>
      <c r="G20" s="147"/>
      <c r="H20" s="147"/>
      <c r="I20" s="147"/>
      <c r="J20" s="91"/>
    </row>
    <row r="21" spans="1:10" x14ac:dyDescent="0.3">
      <c r="A21" s="143">
        <v>13</v>
      </c>
      <c r="B21" s="171"/>
      <c r="C21" s="148"/>
      <c r="D21" s="148"/>
      <c r="E21" s="147"/>
      <c r="F21" s="147"/>
      <c r="G21" s="147"/>
      <c r="H21" s="147"/>
      <c r="I21" s="147"/>
      <c r="J21" s="91"/>
    </row>
    <row r="22" spans="1:10" x14ac:dyDescent="0.3">
      <c r="A22" s="143">
        <v>14</v>
      </c>
      <c r="B22" s="171"/>
      <c r="C22" s="148"/>
      <c r="D22" s="148"/>
      <c r="E22" s="147"/>
      <c r="F22" s="147"/>
      <c r="G22" s="147"/>
      <c r="H22" s="147"/>
      <c r="I22" s="147"/>
      <c r="J22" s="91"/>
    </row>
    <row r="23" spans="1:10" x14ac:dyDescent="0.3">
      <c r="A23" s="143">
        <v>15</v>
      </c>
      <c r="B23" s="171"/>
      <c r="C23" s="148"/>
      <c r="D23" s="148"/>
      <c r="E23" s="147"/>
      <c r="F23" s="147"/>
      <c r="G23" s="147"/>
      <c r="H23" s="147"/>
      <c r="I23" s="147"/>
      <c r="J23" s="91"/>
    </row>
    <row r="24" spans="1:10" x14ac:dyDescent="0.3">
      <c r="A24" s="143">
        <v>16</v>
      </c>
      <c r="B24" s="171"/>
      <c r="C24" s="148"/>
      <c r="D24" s="148"/>
      <c r="E24" s="147"/>
      <c r="F24" s="147"/>
      <c r="G24" s="147"/>
      <c r="H24" s="147"/>
      <c r="I24" s="147"/>
      <c r="J24" s="91"/>
    </row>
    <row r="25" spans="1:10" x14ac:dyDescent="0.3">
      <c r="A25" s="143">
        <v>17</v>
      </c>
      <c r="B25" s="171"/>
      <c r="C25" s="148"/>
      <c r="D25" s="148"/>
      <c r="E25" s="147"/>
      <c r="F25" s="147"/>
      <c r="G25" s="147"/>
      <c r="H25" s="147"/>
      <c r="I25" s="147"/>
      <c r="J25" s="91"/>
    </row>
    <row r="26" spans="1:10" x14ac:dyDescent="0.3">
      <c r="A26" s="143">
        <v>18</v>
      </c>
      <c r="B26" s="171"/>
      <c r="C26" s="148"/>
      <c r="D26" s="148"/>
      <c r="E26" s="147"/>
      <c r="F26" s="147"/>
      <c r="G26" s="147"/>
      <c r="H26" s="147"/>
      <c r="I26" s="147"/>
      <c r="J26" s="91"/>
    </row>
    <row r="27" spans="1:10" x14ac:dyDescent="0.3">
      <c r="A27" s="143">
        <v>19</v>
      </c>
      <c r="B27" s="171"/>
      <c r="C27" s="148"/>
      <c r="D27" s="148"/>
      <c r="E27" s="147"/>
      <c r="F27" s="147"/>
      <c r="G27" s="147"/>
      <c r="H27" s="147"/>
      <c r="I27" s="147"/>
      <c r="J27" s="91"/>
    </row>
    <row r="28" spans="1:10" x14ac:dyDescent="0.3">
      <c r="A28" s="143">
        <v>20</v>
      </c>
      <c r="B28" s="171"/>
      <c r="C28" s="148"/>
      <c r="D28" s="148"/>
      <c r="E28" s="147"/>
      <c r="F28" s="147"/>
      <c r="G28" s="147"/>
      <c r="H28" s="147"/>
      <c r="I28" s="147"/>
      <c r="J28" s="91"/>
    </row>
    <row r="29" spans="1:10" x14ac:dyDescent="0.3">
      <c r="A29" s="143">
        <v>21</v>
      </c>
      <c r="B29" s="171"/>
      <c r="C29" s="151"/>
      <c r="D29" s="151"/>
      <c r="E29" s="150"/>
      <c r="F29" s="150"/>
      <c r="G29" s="150"/>
      <c r="H29" s="215"/>
      <c r="I29" s="147"/>
      <c r="J29" s="91"/>
    </row>
    <row r="30" spans="1:10" x14ac:dyDescent="0.3">
      <c r="A30" s="143">
        <v>22</v>
      </c>
      <c r="B30" s="171"/>
      <c r="C30" s="151"/>
      <c r="D30" s="151"/>
      <c r="E30" s="150"/>
      <c r="F30" s="150"/>
      <c r="G30" s="150"/>
      <c r="H30" s="215"/>
      <c r="I30" s="147"/>
      <c r="J30" s="91"/>
    </row>
    <row r="31" spans="1:10" x14ac:dyDescent="0.3">
      <c r="A31" s="143">
        <v>23</v>
      </c>
      <c r="B31" s="171"/>
      <c r="C31" s="151"/>
      <c r="D31" s="151"/>
      <c r="E31" s="150"/>
      <c r="F31" s="150"/>
      <c r="G31" s="150"/>
      <c r="H31" s="215"/>
      <c r="I31" s="147"/>
      <c r="J31" s="91"/>
    </row>
    <row r="32" spans="1:10" x14ac:dyDescent="0.3">
      <c r="A32" s="143">
        <v>24</v>
      </c>
      <c r="B32" s="171"/>
      <c r="C32" s="151"/>
      <c r="D32" s="151"/>
      <c r="E32" s="150"/>
      <c r="F32" s="150"/>
      <c r="G32" s="150"/>
      <c r="H32" s="215"/>
      <c r="I32" s="147"/>
      <c r="J32" s="91"/>
    </row>
    <row r="33" spans="1:12" x14ac:dyDescent="0.3">
      <c r="A33" s="143">
        <v>25</v>
      </c>
      <c r="B33" s="171"/>
      <c r="C33" s="151"/>
      <c r="D33" s="151"/>
      <c r="E33" s="150"/>
      <c r="F33" s="150"/>
      <c r="G33" s="150"/>
      <c r="H33" s="215"/>
      <c r="I33" s="147"/>
      <c r="J33" s="91"/>
    </row>
    <row r="34" spans="1:12" x14ac:dyDescent="0.3">
      <c r="A34" s="143">
        <v>26</v>
      </c>
      <c r="B34" s="171"/>
      <c r="C34" s="151"/>
      <c r="D34" s="151"/>
      <c r="E34" s="150"/>
      <c r="F34" s="150"/>
      <c r="G34" s="150"/>
      <c r="H34" s="215"/>
      <c r="I34" s="147"/>
      <c r="J34" s="91"/>
    </row>
    <row r="35" spans="1:12" x14ac:dyDescent="0.3">
      <c r="A35" s="143">
        <v>27</v>
      </c>
      <c r="B35" s="171"/>
      <c r="C35" s="151"/>
      <c r="D35" s="151"/>
      <c r="E35" s="150"/>
      <c r="F35" s="150"/>
      <c r="G35" s="150"/>
      <c r="H35" s="215"/>
      <c r="I35" s="147"/>
      <c r="J35" s="91"/>
    </row>
    <row r="36" spans="1:12" x14ac:dyDescent="0.3">
      <c r="A36" s="143">
        <v>28</v>
      </c>
      <c r="B36" s="171"/>
      <c r="C36" s="151"/>
      <c r="D36" s="151"/>
      <c r="E36" s="150"/>
      <c r="F36" s="150"/>
      <c r="G36" s="150"/>
      <c r="H36" s="215"/>
      <c r="I36" s="147"/>
      <c r="J36" s="91"/>
    </row>
    <row r="37" spans="1:12" x14ac:dyDescent="0.3">
      <c r="A37" s="143">
        <v>29</v>
      </c>
      <c r="B37" s="171"/>
      <c r="C37" s="151"/>
      <c r="D37" s="151"/>
      <c r="E37" s="150"/>
      <c r="F37" s="150"/>
      <c r="G37" s="150"/>
      <c r="H37" s="215"/>
      <c r="I37" s="147"/>
      <c r="J37" s="91"/>
    </row>
    <row r="38" spans="1:12" x14ac:dyDescent="0.3">
      <c r="A38" s="143" t="s">
        <v>273</v>
      </c>
      <c r="B38" s="171"/>
      <c r="C38" s="151"/>
      <c r="D38" s="151"/>
      <c r="E38" s="150"/>
      <c r="F38" s="150"/>
      <c r="G38" s="216"/>
      <c r="H38" s="220" t="s">
        <v>398</v>
      </c>
      <c r="I38" s="321">
        <f>SUM(I9:I37)</f>
        <v>0</v>
      </c>
      <c r="J38" s="91"/>
    </row>
    <row r="40" spans="1:12" x14ac:dyDescent="0.3">
      <c r="A40" s="158" t="s">
        <v>428</v>
      </c>
    </row>
    <row r="42" spans="1:12" x14ac:dyDescent="0.3">
      <c r="B42" s="160" t="s">
        <v>107</v>
      </c>
      <c r="F42" s="161"/>
    </row>
    <row r="43" spans="1:12" x14ac:dyDescent="0.3">
      <c r="F43" s="159"/>
      <c r="I43" s="159"/>
      <c r="J43" s="159"/>
      <c r="K43" s="159"/>
      <c r="L43" s="159"/>
    </row>
    <row r="44" spans="1:12" x14ac:dyDescent="0.3">
      <c r="C44" s="162"/>
      <c r="F44" s="162"/>
      <c r="G44" s="162"/>
      <c r="H44" s="165"/>
      <c r="I44" s="163"/>
      <c r="J44" s="159"/>
      <c r="K44" s="159"/>
      <c r="L44" s="159"/>
    </row>
    <row r="45" spans="1:12" x14ac:dyDescent="0.3">
      <c r="A45" s="159"/>
      <c r="C45" s="164" t="s">
        <v>263</v>
      </c>
      <c r="F45" s="165" t="s">
        <v>268</v>
      </c>
      <c r="G45" s="164"/>
      <c r="H45" s="164"/>
      <c r="I45" s="163"/>
      <c r="J45" s="159"/>
      <c r="K45" s="159"/>
      <c r="L45" s="159"/>
    </row>
    <row r="46" spans="1:12" x14ac:dyDescent="0.3">
      <c r="A46" s="159"/>
      <c r="C46" s="166" t="s">
        <v>139</v>
      </c>
      <c r="F46" s="158" t="s">
        <v>264</v>
      </c>
      <c r="I46" s="159"/>
      <c r="J46" s="159"/>
      <c r="K46" s="159"/>
      <c r="L46" s="159"/>
    </row>
    <row r="47" spans="1:12" s="159" customFormat="1" x14ac:dyDescent="0.3">
      <c r="B47" s="158"/>
      <c r="C47" s="166"/>
      <c r="G47" s="166"/>
      <c r="H47" s="166"/>
    </row>
    <row r="48" spans="1:12" s="159" customFormat="1" ht="12.75" x14ac:dyDescent="0.2"/>
    <row r="49" s="159" customFormat="1" ht="12.75" x14ac:dyDescent="0.2"/>
    <row r="50" s="159" customFormat="1" ht="12.75" x14ac:dyDescent="0.2"/>
    <row r="51" s="159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7" zoomScaleSheetLayoutView="100" workbookViewId="0">
      <selection activeCell="B12" sqref="B12"/>
    </sheetView>
  </sheetViews>
  <sheetFormatPr defaultRowHeight="12.75" x14ac:dyDescent="0.2"/>
  <cols>
    <col min="1" max="1" width="7.28515625" style="174" customWidth="1"/>
    <col min="2" max="2" width="57.28515625" style="174" customWidth="1"/>
    <col min="3" max="3" width="24.140625" style="174" customWidth="1"/>
    <col min="4" max="16384" width="9.140625" style="174"/>
  </cols>
  <sheetData>
    <row r="1" spans="1:3" s="6" customFormat="1" ht="18.75" customHeight="1" x14ac:dyDescent="0.3">
      <c r="A1" s="750" t="s">
        <v>495</v>
      </c>
      <c r="B1" s="750"/>
      <c r="C1" s="326" t="s">
        <v>109</v>
      </c>
    </row>
    <row r="2" spans="1:3" s="6" customFormat="1" ht="15" x14ac:dyDescent="0.3">
      <c r="A2" s="750"/>
      <c r="B2" s="750"/>
      <c r="C2" s="323" t="str">
        <f>'ფორმა N1'!L2</f>
        <v>01/01/-12/31/2019</v>
      </c>
    </row>
    <row r="3" spans="1:3" s="6" customFormat="1" ht="15" x14ac:dyDescent="0.3">
      <c r="A3" s="359" t="s">
        <v>140</v>
      </c>
      <c r="B3" s="324"/>
      <c r="C3" s="325"/>
    </row>
    <row r="4" spans="1:3" s="6" customFormat="1" ht="15" x14ac:dyDescent="0.3">
      <c r="A4" s="100"/>
      <c r="B4" s="324"/>
      <c r="C4" s="325"/>
    </row>
    <row r="5" spans="1:3" s="21" customFormat="1" ht="15" x14ac:dyDescent="0.3">
      <c r="A5" s="751" t="s">
        <v>269</v>
      </c>
      <c r="B5" s="751"/>
      <c r="C5" s="100"/>
    </row>
    <row r="6" spans="1:3" s="21" customFormat="1" ht="15" x14ac:dyDescent="0.3">
      <c r="A6" s="752" t="str">
        <f>'ფორმა N1'!A5</f>
        <v>ეროვნულ-დემოკრატიული პარტია</v>
      </c>
      <c r="B6" s="752"/>
      <c r="C6" s="100"/>
    </row>
    <row r="7" spans="1:3" x14ac:dyDescent="0.2">
      <c r="A7" s="360"/>
      <c r="B7" s="360"/>
      <c r="C7" s="360"/>
    </row>
    <row r="8" spans="1:3" x14ac:dyDescent="0.2">
      <c r="A8" s="360"/>
      <c r="B8" s="360"/>
      <c r="C8" s="360"/>
    </row>
    <row r="9" spans="1:3" ht="30" customHeight="1" x14ac:dyDescent="0.2">
      <c r="A9" s="361" t="s">
        <v>64</v>
      </c>
      <c r="B9" s="361" t="s">
        <v>11</v>
      </c>
      <c r="C9" s="362" t="s">
        <v>9</v>
      </c>
    </row>
    <row r="10" spans="1:3" ht="15" x14ac:dyDescent="0.3">
      <c r="A10" s="363">
        <v>1</v>
      </c>
      <c r="B10" s="364" t="s">
        <v>57</v>
      </c>
      <c r="C10" s="587">
        <f>'ფორმა N4'!D11+'ფორმა N5'!D9+'ფორმა N6'!D10</f>
        <v>531748.14000000013</v>
      </c>
    </row>
    <row r="11" spans="1:3" ht="15" x14ac:dyDescent="0.3">
      <c r="A11" s="365">
        <v>1.1000000000000001</v>
      </c>
      <c r="B11" s="364" t="s">
        <v>496</v>
      </c>
      <c r="C11" s="588">
        <f>'ფორმა N4'!D39+'ფორმა N5'!D37</f>
        <v>36717.94</v>
      </c>
    </row>
    <row r="12" spans="1:3" ht="15" x14ac:dyDescent="0.3">
      <c r="A12" s="366" t="s">
        <v>30</v>
      </c>
      <c r="B12" s="364" t="s">
        <v>497</v>
      </c>
      <c r="C12" s="588">
        <f>'ფორმა N4'!D40+'ფორმა N5'!D38</f>
        <v>0</v>
      </c>
    </row>
    <row r="13" spans="1:3" ht="15" x14ac:dyDescent="0.3">
      <c r="A13" s="365">
        <v>1.2</v>
      </c>
      <c r="B13" s="364" t="s">
        <v>58</v>
      </c>
      <c r="C13" s="588">
        <f>'ფორმა N4'!D12+'ფორმა N5'!D10</f>
        <v>275314.66000000003</v>
      </c>
    </row>
    <row r="14" spans="1:3" ht="15" x14ac:dyDescent="0.3">
      <c r="A14" s="365">
        <v>1.3</v>
      </c>
      <c r="B14" s="364" t="s">
        <v>498</v>
      </c>
      <c r="C14" s="588">
        <f>'ფორმა N4'!D17+'ფორმა N5'!D15+'ფორმა N6'!D17</f>
        <v>9180.5</v>
      </c>
    </row>
    <row r="15" spans="1:3" ht="15" x14ac:dyDescent="0.2">
      <c r="A15" s="749"/>
      <c r="B15" s="749"/>
      <c r="C15" s="749"/>
    </row>
    <row r="16" spans="1:3" ht="30" customHeight="1" x14ac:dyDescent="0.2">
      <c r="A16" s="361" t="s">
        <v>64</v>
      </c>
      <c r="B16" s="361" t="s">
        <v>244</v>
      </c>
      <c r="C16" s="362" t="s">
        <v>67</v>
      </c>
    </row>
    <row r="17" spans="1:4" ht="15" x14ac:dyDescent="0.3">
      <c r="A17" s="363">
        <v>2</v>
      </c>
      <c r="B17" s="364" t="s">
        <v>499</v>
      </c>
      <c r="C17" s="589">
        <f>'ფორმა N2'!D9+'ფორმა N2'!C26+'ფორმა N3'!D9+'ფორმა N3'!C26</f>
        <v>539672</v>
      </c>
    </row>
    <row r="18" spans="1:4" ht="15" x14ac:dyDescent="0.3">
      <c r="A18" s="367">
        <v>2.1</v>
      </c>
      <c r="B18" s="364" t="s">
        <v>500</v>
      </c>
      <c r="C18" s="590">
        <f>'ფორმა N2'!D17+'ფორმა N3'!D17</f>
        <v>533876</v>
      </c>
    </row>
    <row r="19" spans="1:4" ht="15" x14ac:dyDescent="0.3">
      <c r="A19" s="367">
        <v>2.2000000000000002</v>
      </c>
      <c r="B19" s="364" t="s">
        <v>501</v>
      </c>
      <c r="C19" s="590">
        <f>'ფორმა N2'!D18+'ფორმა N3'!D18</f>
        <v>0</v>
      </c>
    </row>
    <row r="20" spans="1:4" ht="15" x14ac:dyDescent="0.3">
      <c r="A20" s="367">
        <v>2.2999999999999998</v>
      </c>
      <c r="B20" s="364" t="s">
        <v>502</v>
      </c>
      <c r="C20" s="591">
        <f>SUM(C21:C25)</f>
        <v>1805</v>
      </c>
    </row>
    <row r="21" spans="1:4" ht="15" x14ac:dyDescent="0.3">
      <c r="A21" s="366" t="s">
        <v>503</v>
      </c>
      <c r="B21" s="368" t="s">
        <v>504</v>
      </c>
      <c r="C21" s="590">
        <f>'ფორმა N2'!D13+'ფორმა N3'!D13</f>
        <v>1805</v>
      </c>
    </row>
    <row r="22" spans="1:4" ht="15" x14ac:dyDescent="0.3">
      <c r="A22" s="366" t="s">
        <v>505</v>
      </c>
      <c r="B22" s="368" t="s">
        <v>506</v>
      </c>
      <c r="C22" s="590">
        <f>'ფორმა N2'!C27+'ფორმა N3'!C27</f>
        <v>0</v>
      </c>
    </row>
    <row r="23" spans="1:4" ht="15" x14ac:dyDescent="0.3">
      <c r="A23" s="366" t="s">
        <v>507</v>
      </c>
      <c r="B23" s="368" t="s">
        <v>508</v>
      </c>
      <c r="C23" s="590">
        <f>'ფორმა N2'!D14+'ფორმა N3'!D14</f>
        <v>0</v>
      </c>
    </row>
    <row r="24" spans="1:4" ht="15" x14ac:dyDescent="0.3">
      <c r="A24" s="366" t="s">
        <v>509</v>
      </c>
      <c r="B24" s="368" t="s">
        <v>510</v>
      </c>
      <c r="C24" s="590">
        <f>'ფორმა N2'!C31+'ფორმა N3'!C31</f>
        <v>0</v>
      </c>
    </row>
    <row r="25" spans="1:4" ht="15" x14ac:dyDescent="0.3">
      <c r="A25" s="366" t="s">
        <v>511</v>
      </c>
      <c r="B25" s="368" t="s">
        <v>512</v>
      </c>
      <c r="C25" s="590">
        <f>'ფორმა N2'!D11+'ფორმა N3'!D11</f>
        <v>0</v>
      </c>
    </row>
    <row r="26" spans="1:4" ht="15" x14ac:dyDescent="0.3">
      <c r="A26" s="375"/>
      <c r="B26" s="374"/>
      <c r="C26" s="373"/>
    </row>
    <row r="27" spans="1:4" ht="15" x14ac:dyDescent="0.3">
      <c r="A27" s="375"/>
      <c r="B27" s="374"/>
      <c r="C27" s="373"/>
    </row>
    <row r="28" spans="1:4" ht="15" x14ac:dyDescent="0.3">
      <c r="A28" s="21"/>
      <c r="B28" s="21"/>
      <c r="C28" s="21"/>
      <c r="D28" s="372"/>
    </row>
    <row r="29" spans="1:4" ht="15" x14ac:dyDescent="0.3">
      <c r="A29" s="172" t="s">
        <v>107</v>
      </c>
      <c r="B29" s="21"/>
      <c r="C29" s="21"/>
      <c r="D29" s="372"/>
    </row>
    <row r="30" spans="1:4" ht="15" x14ac:dyDescent="0.3">
      <c r="A30" s="21"/>
      <c r="B30" s="21"/>
      <c r="C30" s="21"/>
      <c r="D30" s="372"/>
    </row>
    <row r="31" spans="1:4" ht="15" x14ac:dyDescent="0.3">
      <c r="A31" s="21"/>
      <c r="B31" s="21"/>
      <c r="C31" s="21"/>
      <c r="D31" s="371"/>
    </row>
    <row r="32" spans="1:4" ht="15" x14ac:dyDescent="0.3">
      <c r="B32" s="172" t="s">
        <v>266</v>
      </c>
      <c r="C32" s="21"/>
      <c r="D32" s="371"/>
    </row>
    <row r="33" spans="2:4" ht="15" x14ac:dyDescent="0.3">
      <c r="B33" s="21" t="s">
        <v>265</v>
      </c>
      <c r="C33" s="21"/>
      <c r="D33" s="371"/>
    </row>
    <row r="34" spans="2:4" x14ac:dyDescent="0.2">
      <c r="B34" s="370" t="s">
        <v>139</v>
      </c>
      <c r="D34" s="369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235</v>
      </c>
    </row>
    <row r="2" spans="1:7" ht="15" x14ac:dyDescent="0.2">
      <c r="A2" s="53">
        <v>40907</v>
      </c>
      <c r="C2" t="s">
        <v>200</v>
      </c>
      <c r="E2" t="s">
        <v>231</v>
      </c>
      <c r="G2" s="54" t="s">
        <v>236</v>
      </c>
    </row>
    <row r="3" spans="1:7" ht="15" x14ac:dyDescent="0.2">
      <c r="A3" s="53">
        <v>40908</v>
      </c>
      <c r="C3" t="s">
        <v>201</v>
      </c>
      <c r="E3" t="s">
        <v>232</v>
      </c>
      <c r="G3" s="54" t="s">
        <v>237</v>
      </c>
    </row>
    <row r="4" spans="1:7" ht="15" x14ac:dyDescent="0.2">
      <c r="A4" s="53">
        <v>40909</v>
      </c>
      <c r="C4" t="s">
        <v>202</v>
      </c>
      <c r="E4" t="s">
        <v>233</v>
      </c>
      <c r="G4" s="54" t="s">
        <v>238</v>
      </c>
    </row>
    <row r="5" spans="1:7" x14ac:dyDescent="0.2">
      <c r="A5" s="53">
        <v>40910</v>
      </c>
      <c r="C5" t="s">
        <v>203</v>
      </c>
      <c r="E5" t="s">
        <v>234</v>
      </c>
    </row>
    <row r="6" spans="1:7" x14ac:dyDescent="0.2">
      <c r="A6" s="53">
        <v>40911</v>
      </c>
      <c r="C6" t="s">
        <v>204</v>
      </c>
    </row>
    <row r="7" spans="1:7" x14ac:dyDescent="0.2">
      <c r="A7" s="53">
        <v>40912</v>
      </c>
      <c r="C7" t="s">
        <v>205</v>
      </c>
    </row>
    <row r="8" spans="1:7" x14ac:dyDescent="0.2">
      <c r="A8" s="53">
        <v>40913</v>
      </c>
      <c r="C8" t="s">
        <v>206</v>
      </c>
    </row>
    <row r="9" spans="1:7" x14ac:dyDescent="0.2">
      <c r="A9" s="53">
        <v>40914</v>
      </c>
      <c r="C9" t="s">
        <v>207</v>
      </c>
    </row>
    <row r="10" spans="1:7" x14ac:dyDescent="0.2">
      <c r="A10" s="53">
        <v>40915</v>
      </c>
      <c r="C10" t="s">
        <v>208</v>
      </c>
    </row>
    <row r="11" spans="1:7" x14ac:dyDescent="0.2">
      <c r="A11" s="53">
        <v>40916</v>
      </c>
      <c r="C11" t="s">
        <v>209</v>
      </c>
    </row>
    <row r="12" spans="1:7" x14ac:dyDescent="0.2">
      <c r="A12" s="53">
        <v>40917</v>
      </c>
      <c r="C12" t="s">
        <v>210</v>
      </c>
    </row>
    <row r="13" spans="1:7" x14ac:dyDescent="0.2">
      <c r="A13" s="53">
        <v>40918</v>
      </c>
      <c r="C13" t="s">
        <v>211</v>
      </c>
    </row>
    <row r="14" spans="1:7" x14ac:dyDescent="0.2">
      <c r="A14" s="53">
        <v>40919</v>
      </c>
      <c r="C14" t="s">
        <v>212</v>
      </c>
    </row>
    <row r="15" spans="1:7" x14ac:dyDescent="0.2">
      <c r="A15" s="53">
        <v>40920</v>
      </c>
      <c r="C15" t="s">
        <v>213</v>
      </c>
    </row>
    <row r="16" spans="1:7" x14ac:dyDescent="0.2">
      <c r="A16" s="53">
        <v>40921</v>
      </c>
      <c r="C16" t="s">
        <v>214</v>
      </c>
    </row>
    <row r="17" spans="1:3" x14ac:dyDescent="0.2">
      <c r="A17" s="53">
        <v>40922</v>
      </c>
      <c r="C17" t="s">
        <v>215</v>
      </c>
    </row>
    <row r="18" spans="1:3" x14ac:dyDescent="0.2">
      <c r="A18" s="53">
        <v>40923</v>
      </c>
      <c r="C18" t="s">
        <v>216</v>
      </c>
    </row>
    <row r="19" spans="1:3" x14ac:dyDescent="0.2">
      <c r="A19" s="53">
        <v>40924</v>
      </c>
      <c r="C19" t="s">
        <v>217</v>
      </c>
    </row>
    <row r="20" spans="1:3" x14ac:dyDescent="0.2">
      <c r="A20" s="53">
        <v>40925</v>
      </c>
      <c r="C20" t="s">
        <v>218</v>
      </c>
    </row>
    <row r="21" spans="1:3" x14ac:dyDescent="0.2">
      <c r="A21" s="53">
        <v>40926</v>
      </c>
    </row>
    <row r="22" spans="1:3" x14ac:dyDescent="0.2">
      <c r="A22" s="53">
        <v>40927</v>
      </c>
    </row>
    <row r="23" spans="1:3" x14ac:dyDescent="0.2">
      <c r="A23" s="53">
        <v>40928</v>
      </c>
    </row>
    <row r="24" spans="1:3" x14ac:dyDescent="0.2">
      <c r="A24" s="53">
        <v>40929</v>
      </c>
    </row>
    <row r="25" spans="1:3" x14ac:dyDescent="0.2">
      <c r="A25" s="53">
        <v>40930</v>
      </c>
    </row>
    <row r="26" spans="1:3" x14ac:dyDescent="0.2">
      <c r="A26" s="53">
        <v>40931</v>
      </c>
    </row>
    <row r="27" spans="1:3" x14ac:dyDescent="0.2">
      <c r="A27" s="53">
        <v>40932</v>
      </c>
    </row>
    <row r="28" spans="1:3" x14ac:dyDescent="0.2">
      <c r="A28" s="53">
        <v>40933</v>
      </c>
    </row>
    <row r="29" spans="1:3" x14ac:dyDescent="0.2">
      <c r="A29" s="53">
        <v>40934</v>
      </c>
    </row>
    <row r="30" spans="1:3" x14ac:dyDescent="0.2">
      <c r="A30" s="53">
        <v>40935</v>
      </c>
    </row>
    <row r="31" spans="1:3" x14ac:dyDescent="0.2">
      <c r="A31" s="53">
        <v>40936</v>
      </c>
    </row>
    <row r="32" spans="1:3" x14ac:dyDescent="0.2">
      <c r="A32" s="53">
        <v>40937</v>
      </c>
    </row>
    <row r="33" spans="1:1" x14ac:dyDescent="0.2">
      <c r="A33" s="53">
        <v>40938</v>
      </c>
    </row>
    <row r="34" spans="1:1" x14ac:dyDescent="0.2">
      <c r="A34" s="53">
        <v>40939</v>
      </c>
    </row>
    <row r="35" spans="1:1" x14ac:dyDescent="0.2">
      <c r="A35" s="53">
        <v>40941</v>
      </c>
    </row>
    <row r="36" spans="1:1" x14ac:dyDescent="0.2">
      <c r="A36" s="53">
        <v>40942</v>
      </c>
    </row>
    <row r="37" spans="1:1" x14ac:dyDescent="0.2">
      <c r="A37" s="53">
        <v>40943</v>
      </c>
    </row>
    <row r="38" spans="1:1" x14ac:dyDescent="0.2">
      <c r="A38" s="53">
        <v>40944</v>
      </c>
    </row>
    <row r="39" spans="1:1" x14ac:dyDescent="0.2">
      <c r="A39" s="53">
        <v>40945</v>
      </c>
    </row>
    <row r="40" spans="1:1" x14ac:dyDescent="0.2">
      <c r="A40" s="53">
        <v>40946</v>
      </c>
    </row>
    <row r="41" spans="1:1" x14ac:dyDescent="0.2">
      <c r="A41" s="53">
        <v>40947</v>
      </c>
    </row>
    <row r="42" spans="1:1" x14ac:dyDescent="0.2">
      <c r="A42" s="53">
        <v>40948</v>
      </c>
    </row>
    <row r="43" spans="1:1" x14ac:dyDescent="0.2">
      <c r="A43" s="53">
        <v>40949</v>
      </c>
    </row>
    <row r="44" spans="1:1" x14ac:dyDescent="0.2">
      <c r="A44" s="53">
        <v>40950</v>
      </c>
    </row>
    <row r="45" spans="1:1" x14ac:dyDescent="0.2">
      <c r="A45" s="53">
        <v>40951</v>
      </c>
    </row>
    <row r="46" spans="1:1" x14ac:dyDescent="0.2">
      <c r="A46" s="53">
        <v>40952</v>
      </c>
    </row>
    <row r="47" spans="1:1" x14ac:dyDescent="0.2">
      <c r="A47" s="53">
        <v>40953</v>
      </c>
    </row>
    <row r="48" spans="1:1" x14ac:dyDescent="0.2">
      <c r="A48" s="53">
        <v>40954</v>
      </c>
    </row>
    <row r="49" spans="1:1" x14ac:dyDescent="0.2">
      <c r="A49" s="53">
        <v>40955</v>
      </c>
    </row>
    <row r="50" spans="1:1" x14ac:dyDescent="0.2">
      <c r="A50" s="53">
        <v>40956</v>
      </c>
    </row>
    <row r="51" spans="1:1" x14ac:dyDescent="0.2">
      <c r="A51" s="53">
        <v>40957</v>
      </c>
    </row>
    <row r="52" spans="1:1" x14ac:dyDescent="0.2">
      <c r="A52" s="53">
        <v>40958</v>
      </c>
    </row>
    <row r="53" spans="1:1" x14ac:dyDescent="0.2">
      <c r="A53" s="53">
        <v>40959</v>
      </c>
    </row>
    <row r="54" spans="1:1" x14ac:dyDescent="0.2">
      <c r="A54" s="53">
        <v>40960</v>
      </c>
    </row>
    <row r="55" spans="1:1" x14ac:dyDescent="0.2">
      <c r="A55" s="53">
        <v>40961</v>
      </c>
    </row>
    <row r="56" spans="1:1" x14ac:dyDescent="0.2">
      <c r="A56" s="53">
        <v>40962</v>
      </c>
    </row>
    <row r="57" spans="1:1" x14ac:dyDescent="0.2">
      <c r="A57" s="53">
        <v>40963</v>
      </c>
    </row>
    <row r="58" spans="1:1" x14ac:dyDescent="0.2">
      <c r="A58" s="53">
        <v>40964</v>
      </c>
    </row>
    <row r="59" spans="1:1" x14ac:dyDescent="0.2">
      <c r="A59" s="53">
        <v>40965</v>
      </c>
    </row>
    <row r="60" spans="1:1" x14ac:dyDescent="0.2">
      <c r="A60" s="53">
        <v>40966</v>
      </c>
    </row>
    <row r="61" spans="1:1" x14ac:dyDescent="0.2">
      <c r="A61" s="53">
        <v>40967</v>
      </c>
    </row>
    <row r="62" spans="1:1" x14ac:dyDescent="0.2">
      <c r="A62" s="53">
        <v>40968</v>
      </c>
    </row>
    <row r="63" spans="1:1" x14ac:dyDescent="0.2">
      <c r="A63" s="53">
        <v>40969</v>
      </c>
    </row>
    <row r="64" spans="1:1" x14ac:dyDescent="0.2">
      <c r="A64" s="53">
        <v>40970</v>
      </c>
    </row>
    <row r="65" spans="1:1" x14ac:dyDescent="0.2">
      <c r="A65" s="53">
        <v>40971</v>
      </c>
    </row>
    <row r="66" spans="1:1" x14ac:dyDescent="0.2">
      <c r="A66" s="53">
        <v>40972</v>
      </c>
    </row>
    <row r="67" spans="1:1" x14ac:dyDescent="0.2">
      <c r="A67" s="53">
        <v>40973</v>
      </c>
    </row>
    <row r="68" spans="1:1" x14ac:dyDescent="0.2">
      <c r="A68" s="53">
        <v>40974</v>
      </c>
    </row>
    <row r="69" spans="1:1" x14ac:dyDescent="0.2">
      <c r="A69" s="53">
        <v>40975</v>
      </c>
    </row>
    <row r="70" spans="1:1" x14ac:dyDescent="0.2">
      <c r="A70" s="53">
        <v>40976</v>
      </c>
    </row>
    <row r="71" spans="1:1" x14ac:dyDescent="0.2">
      <c r="A71" s="53">
        <v>40977</v>
      </c>
    </row>
    <row r="72" spans="1:1" x14ac:dyDescent="0.2">
      <c r="A72" s="53">
        <v>40978</v>
      </c>
    </row>
    <row r="73" spans="1:1" x14ac:dyDescent="0.2">
      <c r="A73" s="53">
        <v>40979</v>
      </c>
    </row>
    <row r="74" spans="1:1" x14ac:dyDescent="0.2">
      <c r="A74" s="53">
        <v>40980</v>
      </c>
    </row>
    <row r="75" spans="1:1" x14ac:dyDescent="0.2">
      <c r="A75" s="53">
        <v>40981</v>
      </c>
    </row>
    <row r="76" spans="1:1" x14ac:dyDescent="0.2">
      <c r="A76" s="53">
        <v>40982</v>
      </c>
    </row>
    <row r="77" spans="1:1" x14ac:dyDescent="0.2">
      <c r="A77" s="53">
        <v>40983</v>
      </c>
    </row>
    <row r="78" spans="1:1" x14ac:dyDescent="0.2">
      <c r="A78" s="53">
        <v>40984</v>
      </c>
    </row>
    <row r="79" spans="1:1" x14ac:dyDescent="0.2">
      <c r="A79" s="53">
        <v>40985</v>
      </c>
    </row>
    <row r="80" spans="1:1" x14ac:dyDescent="0.2">
      <c r="A80" s="53">
        <v>40986</v>
      </c>
    </row>
    <row r="81" spans="1:1" x14ac:dyDescent="0.2">
      <c r="A81" s="53">
        <v>40987</v>
      </c>
    </row>
    <row r="82" spans="1:1" x14ac:dyDescent="0.2">
      <c r="A82" s="53">
        <v>40988</v>
      </c>
    </row>
    <row r="83" spans="1:1" x14ac:dyDescent="0.2">
      <c r="A83" s="53">
        <v>40989</v>
      </c>
    </row>
    <row r="84" spans="1:1" x14ac:dyDescent="0.2">
      <c r="A84" s="53">
        <v>40990</v>
      </c>
    </row>
    <row r="85" spans="1:1" x14ac:dyDescent="0.2">
      <c r="A85" s="53">
        <v>40991</v>
      </c>
    </row>
    <row r="86" spans="1:1" x14ac:dyDescent="0.2">
      <c r="A86" s="53">
        <v>40992</v>
      </c>
    </row>
    <row r="87" spans="1:1" x14ac:dyDescent="0.2">
      <c r="A87" s="53">
        <v>40993</v>
      </c>
    </row>
    <row r="88" spans="1:1" x14ac:dyDescent="0.2">
      <c r="A88" s="53">
        <v>40994</v>
      </c>
    </row>
    <row r="89" spans="1:1" x14ac:dyDescent="0.2">
      <c r="A89" s="53">
        <v>40995</v>
      </c>
    </row>
    <row r="90" spans="1:1" x14ac:dyDescent="0.2">
      <c r="A90" s="53">
        <v>40996</v>
      </c>
    </row>
    <row r="91" spans="1:1" x14ac:dyDescent="0.2">
      <c r="A91" s="53">
        <v>40997</v>
      </c>
    </row>
    <row r="92" spans="1:1" x14ac:dyDescent="0.2">
      <c r="A92" s="53">
        <v>40998</v>
      </c>
    </row>
    <row r="93" spans="1:1" x14ac:dyDescent="0.2">
      <c r="A93" s="53">
        <v>40999</v>
      </c>
    </row>
    <row r="94" spans="1:1" x14ac:dyDescent="0.2">
      <c r="A94" s="53">
        <v>41000</v>
      </c>
    </row>
    <row r="95" spans="1:1" x14ac:dyDescent="0.2">
      <c r="A95" s="53">
        <v>41001</v>
      </c>
    </row>
    <row r="96" spans="1:1" x14ac:dyDescent="0.2">
      <c r="A96" s="53">
        <v>41002</v>
      </c>
    </row>
    <row r="97" spans="1:1" x14ac:dyDescent="0.2">
      <c r="A97" s="53">
        <v>41003</v>
      </c>
    </row>
    <row r="98" spans="1:1" x14ac:dyDescent="0.2">
      <c r="A98" s="53">
        <v>41004</v>
      </c>
    </row>
    <row r="99" spans="1:1" x14ac:dyDescent="0.2">
      <c r="A99" s="53">
        <v>41005</v>
      </c>
    </row>
    <row r="100" spans="1:1" x14ac:dyDescent="0.2">
      <c r="A100" s="53">
        <v>41006</v>
      </c>
    </row>
    <row r="101" spans="1:1" x14ac:dyDescent="0.2">
      <c r="A101" s="53">
        <v>41007</v>
      </c>
    </row>
    <row r="102" spans="1:1" x14ac:dyDescent="0.2">
      <c r="A102" s="53">
        <v>41008</v>
      </c>
    </row>
    <row r="103" spans="1:1" x14ac:dyDescent="0.2">
      <c r="A103" s="53">
        <v>41009</v>
      </c>
    </row>
    <row r="104" spans="1:1" x14ac:dyDescent="0.2">
      <c r="A104" s="53">
        <v>41010</v>
      </c>
    </row>
    <row r="105" spans="1:1" x14ac:dyDescent="0.2">
      <c r="A105" s="53">
        <v>41011</v>
      </c>
    </row>
    <row r="106" spans="1:1" x14ac:dyDescent="0.2">
      <c r="A106" s="53">
        <v>41012</v>
      </c>
    </row>
    <row r="107" spans="1:1" x14ac:dyDescent="0.2">
      <c r="A107" s="53">
        <v>41013</v>
      </c>
    </row>
    <row r="108" spans="1:1" x14ac:dyDescent="0.2">
      <c r="A108" s="53">
        <v>41014</v>
      </c>
    </row>
    <row r="109" spans="1:1" x14ac:dyDescent="0.2">
      <c r="A109" s="53">
        <v>41015</v>
      </c>
    </row>
    <row r="110" spans="1:1" x14ac:dyDescent="0.2">
      <c r="A110" s="53">
        <v>41016</v>
      </c>
    </row>
    <row r="111" spans="1:1" x14ac:dyDescent="0.2">
      <c r="A111" s="53">
        <v>41017</v>
      </c>
    </row>
    <row r="112" spans="1:1" x14ac:dyDescent="0.2">
      <c r="A112" s="53">
        <v>41018</v>
      </c>
    </row>
    <row r="113" spans="1:1" x14ac:dyDescent="0.2">
      <c r="A113" s="53">
        <v>41019</v>
      </c>
    </row>
    <row r="114" spans="1:1" x14ac:dyDescent="0.2">
      <c r="A114" s="53">
        <v>41020</v>
      </c>
    </row>
    <row r="115" spans="1:1" x14ac:dyDescent="0.2">
      <c r="A115" s="53">
        <v>41021</v>
      </c>
    </row>
    <row r="116" spans="1:1" x14ac:dyDescent="0.2">
      <c r="A116" s="53">
        <v>41022</v>
      </c>
    </row>
    <row r="117" spans="1:1" x14ac:dyDescent="0.2">
      <c r="A117" s="53">
        <v>41023</v>
      </c>
    </row>
    <row r="118" spans="1:1" x14ac:dyDescent="0.2">
      <c r="A118" s="53">
        <v>41024</v>
      </c>
    </row>
    <row r="119" spans="1:1" x14ac:dyDescent="0.2">
      <c r="A119" s="53">
        <v>41025</v>
      </c>
    </row>
    <row r="120" spans="1:1" x14ac:dyDescent="0.2">
      <c r="A120" s="53">
        <v>41026</v>
      </c>
    </row>
    <row r="121" spans="1:1" x14ac:dyDescent="0.2">
      <c r="A121" s="53">
        <v>41027</v>
      </c>
    </row>
    <row r="122" spans="1:1" x14ac:dyDescent="0.2">
      <c r="A122" s="53">
        <v>41028</v>
      </c>
    </row>
    <row r="123" spans="1:1" x14ac:dyDescent="0.2">
      <c r="A123" s="53">
        <v>41029</v>
      </c>
    </row>
    <row r="124" spans="1:1" x14ac:dyDescent="0.2">
      <c r="A124" s="53">
        <v>41030</v>
      </c>
    </row>
    <row r="125" spans="1:1" x14ac:dyDescent="0.2">
      <c r="A125" s="53">
        <v>41031</v>
      </c>
    </row>
    <row r="126" spans="1:1" x14ac:dyDescent="0.2">
      <c r="A126" s="53">
        <v>41032</v>
      </c>
    </row>
    <row r="127" spans="1:1" x14ac:dyDescent="0.2">
      <c r="A127" s="53">
        <v>41033</v>
      </c>
    </row>
    <row r="128" spans="1:1" x14ac:dyDescent="0.2">
      <c r="A128" s="53">
        <v>41034</v>
      </c>
    </row>
    <row r="129" spans="1:1" x14ac:dyDescent="0.2">
      <c r="A129" s="53">
        <v>41035</v>
      </c>
    </row>
    <row r="130" spans="1:1" x14ac:dyDescent="0.2">
      <c r="A130" s="53">
        <v>41036</v>
      </c>
    </row>
    <row r="131" spans="1:1" x14ac:dyDescent="0.2">
      <c r="A131" s="53">
        <v>41037</v>
      </c>
    </row>
    <row r="132" spans="1:1" x14ac:dyDescent="0.2">
      <c r="A132" s="53">
        <v>41038</v>
      </c>
    </row>
    <row r="133" spans="1:1" x14ac:dyDescent="0.2">
      <c r="A133" s="53">
        <v>41039</v>
      </c>
    </row>
    <row r="134" spans="1:1" x14ac:dyDescent="0.2">
      <c r="A134" s="53">
        <v>41040</v>
      </c>
    </row>
    <row r="135" spans="1:1" x14ac:dyDescent="0.2">
      <c r="A135" s="53">
        <v>41041</v>
      </c>
    </row>
    <row r="136" spans="1:1" x14ac:dyDescent="0.2">
      <c r="A136" s="53">
        <v>41042</v>
      </c>
    </row>
    <row r="137" spans="1:1" x14ac:dyDescent="0.2">
      <c r="A137" s="53">
        <v>41043</v>
      </c>
    </row>
    <row r="138" spans="1:1" x14ac:dyDescent="0.2">
      <c r="A138" s="53">
        <v>41044</v>
      </c>
    </row>
    <row r="139" spans="1:1" x14ac:dyDescent="0.2">
      <c r="A139" s="53">
        <v>41045</v>
      </c>
    </row>
    <row r="140" spans="1:1" x14ac:dyDescent="0.2">
      <c r="A140" s="53">
        <v>41046</v>
      </c>
    </row>
    <row r="141" spans="1:1" x14ac:dyDescent="0.2">
      <c r="A141" s="53">
        <v>41047</v>
      </c>
    </row>
    <row r="142" spans="1:1" x14ac:dyDescent="0.2">
      <c r="A142" s="53">
        <v>41048</v>
      </c>
    </row>
    <row r="143" spans="1:1" x14ac:dyDescent="0.2">
      <c r="A143" s="53">
        <v>41049</v>
      </c>
    </row>
    <row r="144" spans="1:1" x14ac:dyDescent="0.2">
      <c r="A144" s="53">
        <v>41050</v>
      </c>
    </row>
    <row r="145" spans="1:1" x14ac:dyDescent="0.2">
      <c r="A145" s="53">
        <v>41051</v>
      </c>
    </row>
    <row r="146" spans="1:1" x14ac:dyDescent="0.2">
      <c r="A146" s="53">
        <v>41052</v>
      </c>
    </row>
    <row r="147" spans="1:1" x14ac:dyDescent="0.2">
      <c r="A147" s="53">
        <v>41053</v>
      </c>
    </row>
    <row r="148" spans="1:1" x14ac:dyDescent="0.2">
      <c r="A148" s="53">
        <v>41054</v>
      </c>
    </row>
    <row r="149" spans="1:1" x14ac:dyDescent="0.2">
      <c r="A149" s="53">
        <v>41055</v>
      </c>
    </row>
    <row r="150" spans="1:1" x14ac:dyDescent="0.2">
      <c r="A150" s="53">
        <v>41056</v>
      </c>
    </row>
    <row r="151" spans="1:1" x14ac:dyDescent="0.2">
      <c r="A151" s="53">
        <v>41057</v>
      </c>
    </row>
    <row r="152" spans="1:1" x14ac:dyDescent="0.2">
      <c r="A152" s="53">
        <v>41058</v>
      </c>
    </row>
    <row r="153" spans="1:1" x14ac:dyDescent="0.2">
      <c r="A153" s="53">
        <v>41059</v>
      </c>
    </row>
    <row r="154" spans="1:1" x14ac:dyDescent="0.2">
      <c r="A154" s="53">
        <v>41060</v>
      </c>
    </row>
    <row r="155" spans="1:1" x14ac:dyDescent="0.2">
      <c r="A155" s="53">
        <v>41061</v>
      </c>
    </row>
    <row r="156" spans="1:1" x14ac:dyDescent="0.2">
      <c r="A156" s="53">
        <v>41062</v>
      </c>
    </row>
    <row r="157" spans="1:1" x14ac:dyDescent="0.2">
      <c r="A157" s="53">
        <v>41063</v>
      </c>
    </row>
    <row r="158" spans="1:1" x14ac:dyDescent="0.2">
      <c r="A158" s="53">
        <v>41064</v>
      </c>
    </row>
    <row r="159" spans="1:1" x14ac:dyDescent="0.2">
      <c r="A159" s="53">
        <v>41065</v>
      </c>
    </row>
    <row r="160" spans="1:1" x14ac:dyDescent="0.2">
      <c r="A160" s="53">
        <v>41066</v>
      </c>
    </row>
    <row r="161" spans="1:1" x14ac:dyDescent="0.2">
      <c r="A161" s="53">
        <v>41067</v>
      </c>
    </row>
    <row r="162" spans="1:1" x14ac:dyDescent="0.2">
      <c r="A162" s="53">
        <v>41068</v>
      </c>
    </row>
    <row r="163" spans="1:1" x14ac:dyDescent="0.2">
      <c r="A163" s="53">
        <v>41069</v>
      </c>
    </row>
    <row r="164" spans="1:1" x14ac:dyDescent="0.2">
      <c r="A164" s="53">
        <v>41070</v>
      </c>
    </row>
    <row r="165" spans="1:1" x14ac:dyDescent="0.2">
      <c r="A165" s="53">
        <v>41071</v>
      </c>
    </row>
    <row r="166" spans="1:1" x14ac:dyDescent="0.2">
      <c r="A166" s="53">
        <v>41072</v>
      </c>
    </row>
    <row r="167" spans="1:1" x14ac:dyDescent="0.2">
      <c r="A167" s="53">
        <v>41073</v>
      </c>
    </row>
    <row r="168" spans="1:1" x14ac:dyDescent="0.2">
      <c r="A168" s="53">
        <v>41074</v>
      </c>
    </row>
    <row r="169" spans="1:1" x14ac:dyDescent="0.2">
      <c r="A169" s="53">
        <v>41075</v>
      </c>
    </row>
    <row r="170" spans="1:1" x14ac:dyDescent="0.2">
      <c r="A170" s="53">
        <v>41076</v>
      </c>
    </row>
    <row r="171" spans="1:1" x14ac:dyDescent="0.2">
      <c r="A171" s="53">
        <v>41077</v>
      </c>
    </row>
    <row r="172" spans="1:1" x14ac:dyDescent="0.2">
      <c r="A172" s="53">
        <v>41078</v>
      </c>
    </row>
    <row r="173" spans="1:1" x14ac:dyDescent="0.2">
      <c r="A173" s="53">
        <v>41079</v>
      </c>
    </row>
    <row r="174" spans="1:1" x14ac:dyDescent="0.2">
      <c r="A174" s="53">
        <v>41080</v>
      </c>
    </row>
    <row r="175" spans="1:1" x14ac:dyDescent="0.2">
      <c r="A175" s="53">
        <v>41081</v>
      </c>
    </row>
    <row r="176" spans="1:1" x14ac:dyDescent="0.2">
      <c r="A176" s="53">
        <v>41082</v>
      </c>
    </row>
    <row r="177" spans="1:1" x14ac:dyDescent="0.2">
      <c r="A177" s="53">
        <v>41083</v>
      </c>
    </row>
    <row r="178" spans="1:1" x14ac:dyDescent="0.2">
      <c r="A178" s="53">
        <v>41084</v>
      </c>
    </row>
    <row r="179" spans="1:1" x14ac:dyDescent="0.2">
      <c r="A179" s="53">
        <v>41085</v>
      </c>
    </row>
    <row r="180" spans="1:1" x14ac:dyDescent="0.2">
      <c r="A180" s="53">
        <v>41086</v>
      </c>
    </row>
    <row r="181" spans="1:1" x14ac:dyDescent="0.2">
      <c r="A181" s="53">
        <v>41087</v>
      </c>
    </row>
    <row r="182" spans="1:1" x14ac:dyDescent="0.2">
      <c r="A182" s="53">
        <v>41088</v>
      </c>
    </row>
    <row r="183" spans="1:1" x14ac:dyDescent="0.2">
      <c r="A183" s="53">
        <v>41089</v>
      </c>
    </row>
    <row r="184" spans="1:1" x14ac:dyDescent="0.2">
      <c r="A184" s="53">
        <v>41090</v>
      </c>
    </row>
    <row r="185" spans="1:1" x14ac:dyDescent="0.2">
      <c r="A185" s="53">
        <v>41091</v>
      </c>
    </row>
    <row r="186" spans="1:1" x14ac:dyDescent="0.2">
      <c r="A186" s="53">
        <v>41092</v>
      </c>
    </row>
    <row r="187" spans="1:1" x14ac:dyDescent="0.2">
      <c r="A187" s="53">
        <v>41093</v>
      </c>
    </row>
    <row r="188" spans="1:1" x14ac:dyDescent="0.2">
      <c r="A188" s="53">
        <v>41094</v>
      </c>
    </row>
    <row r="189" spans="1:1" x14ac:dyDescent="0.2">
      <c r="A189" s="53">
        <v>41095</v>
      </c>
    </row>
    <row r="190" spans="1:1" x14ac:dyDescent="0.2">
      <c r="A190" s="53">
        <v>41096</v>
      </c>
    </row>
    <row r="191" spans="1:1" x14ac:dyDescent="0.2">
      <c r="A191" s="53">
        <v>41097</v>
      </c>
    </row>
    <row r="192" spans="1:1" x14ac:dyDescent="0.2">
      <c r="A192" s="53">
        <v>41098</v>
      </c>
    </row>
    <row r="193" spans="1:1" x14ac:dyDescent="0.2">
      <c r="A193" s="53">
        <v>41099</v>
      </c>
    </row>
    <row r="194" spans="1:1" x14ac:dyDescent="0.2">
      <c r="A194" s="53">
        <v>41100</v>
      </c>
    </row>
    <row r="195" spans="1:1" x14ac:dyDescent="0.2">
      <c r="A195" s="53">
        <v>41101</v>
      </c>
    </row>
    <row r="196" spans="1:1" x14ac:dyDescent="0.2">
      <c r="A196" s="53">
        <v>41102</v>
      </c>
    </row>
    <row r="197" spans="1:1" x14ac:dyDescent="0.2">
      <c r="A197" s="53">
        <v>41103</v>
      </c>
    </row>
    <row r="198" spans="1:1" x14ac:dyDescent="0.2">
      <c r="A198" s="53">
        <v>41104</v>
      </c>
    </row>
    <row r="199" spans="1:1" x14ac:dyDescent="0.2">
      <c r="A199" s="53">
        <v>41105</v>
      </c>
    </row>
    <row r="200" spans="1:1" x14ac:dyDescent="0.2">
      <c r="A200" s="53">
        <v>41106</v>
      </c>
    </row>
    <row r="201" spans="1:1" x14ac:dyDescent="0.2">
      <c r="A201" s="53">
        <v>41107</v>
      </c>
    </row>
    <row r="202" spans="1:1" x14ac:dyDescent="0.2">
      <c r="A202" s="53">
        <v>41108</v>
      </c>
    </row>
    <row r="203" spans="1:1" x14ac:dyDescent="0.2">
      <c r="A203" s="53">
        <v>41109</v>
      </c>
    </row>
    <row r="204" spans="1:1" x14ac:dyDescent="0.2">
      <c r="A204" s="53">
        <v>41110</v>
      </c>
    </row>
    <row r="205" spans="1:1" x14ac:dyDescent="0.2">
      <c r="A205" s="53">
        <v>41111</v>
      </c>
    </row>
    <row r="206" spans="1:1" x14ac:dyDescent="0.2">
      <c r="A206" s="53">
        <v>41112</v>
      </c>
    </row>
    <row r="207" spans="1:1" x14ac:dyDescent="0.2">
      <c r="A207" s="53">
        <v>41113</v>
      </c>
    </row>
    <row r="208" spans="1:1" x14ac:dyDescent="0.2">
      <c r="A208" s="53">
        <v>41114</v>
      </c>
    </row>
    <row r="209" spans="1:1" x14ac:dyDescent="0.2">
      <c r="A209" s="53">
        <v>41115</v>
      </c>
    </row>
    <row r="210" spans="1:1" x14ac:dyDescent="0.2">
      <c r="A210" s="53">
        <v>41116</v>
      </c>
    </row>
    <row r="211" spans="1:1" x14ac:dyDescent="0.2">
      <c r="A211" s="53">
        <v>41117</v>
      </c>
    </row>
    <row r="212" spans="1:1" x14ac:dyDescent="0.2">
      <c r="A212" s="53">
        <v>41118</v>
      </c>
    </row>
    <row r="213" spans="1:1" x14ac:dyDescent="0.2">
      <c r="A213" s="53">
        <v>41119</v>
      </c>
    </row>
    <row r="214" spans="1:1" x14ac:dyDescent="0.2">
      <c r="A214" s="53">
        <v>41120</v>
      </c>
    </row>
    <row r="215" spans="1:1" x14ac:dyDescent="0.2">
      <c r="A215" s="53">
        <v>41121</v>
      </c>
    </row>
    <row r="216" spans="1:1" x14ac:dyDescent="0.2">
      <c r="A216" s="53">
        <v>41122</v>
      </c>
    </row>
    <row r="217" spans="1:1" x14ac:dyDescent="0.2">
      <c r="A217" s="53">
        <v>41123</v>
      </c>
    </row>
    <row r="218" spans="1:1" x14ac:dyDescent="0.2">
      <c r="A218" s="53">
        <v>41124</v>
      </c>
    </row>
    <row r="219" spans="1:1" x14ac:dyDescent="0.2">
      <c r="A219" s="53">
        <v>41125</v>
      </c>
    </row>
    <row r="220" spans="1:1" x14ac:dyDescent="0.2">
      <c r="A220" s="53">
        <v>41126</v>
      </c>
    </row>
    <row r="221" spans="1:1" x14ac:dyDescent="0.2">
      <c r="A221" s="53">
        <v>41127</v>
      </c>
    </row>
    <row r="222" spans="1:1" x14ac:dyDescent="0.2">
      <c r="A222" s="53">
        <v>41128</v>
      </c>
    </row>
    <row r="223" spans="1:1" x14ac:dyDescent="0.2">
      <c r="A223" s="53">
        <v>41129</v>
      </c>
    </row>
    <row r="224" spans="1:1" x14ac:dyDescent="0.2">
      <c r="A224" s="53">
        <v>41130</v>
      </c>
    </row>
    <row r="225" spans="1:1" x14ac:dyDescent="0.2">
      <c r="A225" s="53">
        <v>41131</v>
      </c>
    </row>
    <row r="226" spans="1:1" x14ac:dyDescent="0.2">
      <c r="A226" s="53">
        <v>41132</v>
      </c>
    </row>
    <row r="227" spans="1:1" x14ac:dyDescent="0.2">
      <c r="A227" s="53">
        <v>41133</v>
      </c>
    </row>
    <row r="228" spans="1:1" x14ac:dyDescent="0.2">
      <c r="A228" s="53">
        <v>41134</v>
      </c>
    </row>
    <row r="229" spans="1:1" x14ac:dyDescent="0.2">
      <c r="A229" s="53">
        <v>41135</v>
      </c>
    </row>
    <row r="230" spans="1:1" x14ac:dyDescent="0.2">
      <c r="A230" s="53">
        <v>41136</v>
      </c>
    </row>
    <row r="231" spans="1:1" x14ac:dyDescent="0.2">
      <c r="A231" s="53">
        <v>41137</v>
      </c>
    </row>
    <row r="232" spans="1:1" x14ac:dyDescent="0.2">
      <c r="A232" s="53">
        <v>41138</v>
      </c>
    </row>
    <row r="233" spans="1:1" x14ac:dyDescent="0.2">
      <c r="A233" s="53">
        <v>41139</v>
      </c>
    </row>
    <row r="234" spans="1:1" x14ac:dyDescent="0.2">
      <c r="A234" s="53">
        <v>41140</v>
      </c>
    </row>
    <row r="235" spans="1:1" x14ac:dyDescent="0.2">
      <c r="A235" s="53">
        <v>41141</v>
      </c>
    </row>
    <row r="236" spans="1:1" x14ac:dyDescent="0.2">
      <c r="A236" s="53">
        <v>41142</v>
      </c>
    </row>
    <row r="237" spans="1:1" x14ac:dyDescent="0.2">
      <c r="A237" s="53">
        <v>41143</v>
      </c>
    </row>
    <row r="238" spans="1:1" x14ac:dyDescent="0.2">
      <c r="A238" s="53">
        <v>41144</v>
      </c>
    </row>
    <row r="239" spans="1:1" x14ac:dyDescent="0.2">
      <c r="A239" s="53">
        <v>41145</v>
      </c>
    </row>
    <row r="240" spans="1:1" x14ac:dyDescent="0.2">
      <c r="A240" s="53">
        <v>41146</v>
      </c>
    </row>
    <row r="241" spans="1:1" x14ac:dyDescent="0.2">
      <c r="A241" s="53">
        <v>41147</v>
      </c>
    </row>
    <row r="242" spans="1:1" x14ac:dyDescent="0.2">
      <c r="A242" s="53">
        <v>41148</v>
      </c>
    </row>
    <row r="243" spans="1:1" x14ac:dyDescent="0.2">
      <c r="A243" s="53">
        <v>41149</v>
      </c>
    </row>
    <row r="244" spans="1:1" x14ac:dyDescent="0.2">
      <c r="A244" s="53">
        <v>41150</v>
      </c>
    </row>
    <row r="245" spans="1:1" x14ac:dyDescent="0.2">
      <c r="A245" s="53">
        <v>41151</v>
      </c>
    </row>
    <row r="246" spans="1:1" x14ac:dyDescent="0.2">
      <c r="A246" s="53">
        <v>41152</v>
      </c>
    </row>
    <row r="247" spans="1:1" x14ac:dyDescent="0.2">
      <c r="A247" s="53">
        <v>41153</v>
      </c>
    </row>
    <row r="248" spans="1:1" x14ac:dyDescent="0.2">
      <c r="A248" s="53">
        <v>41154</v>
      </c>
    </row>
    <row r="249" spans="1:1" x14ac:dyDescent="0.2">
      <c r="A249" s="53">
        <v>41155</v>
      </c>
    </row>
    <row r="250" spans="1:1" x14ac:dyDescent="0.2">
      <c r="A250" s="53">
        <v>41156</v>
      </c>
    </row>
    <row r="251" spans="1:1" x14ac:dyDescent="0.2">
      <c r="A251" s="53">
        <v>41157</v>
      </c>
    </row>
    <row r="252" spans="1:1" x14ac:dyDescent="0.2">
      <c r="A252" s="53">
        <v>41158</v>
      </c>
    </row>
    <row r="253" spans="1:1" x14ac:dyDescent="0.2">
      <c r="A253" s="53">
        <v>41159</v>
      </c>
    </row>
    <row r="254" spans="1:1" x14ac:dyDescent="0.2">
      <c r="A254" s="53">
        <v>41160</v>
      </c>
    </row>
    <row r="255" spans="1:1" x14ac:dyDescent="0.2">
      <c r="A255" s="53">
        <v>41161</v>
      </c>
    </row>
    <row r="256" spans="1:1" x14ac:dyDescent="0.2">
      <c r="A256" s="53">
        <v>41162</v>
      </c>
    </row>
    <row r="257" spans="1:1" x14ac:dyDescent="0.2">
      <c r="A257" s="53">
        <v>41163</v>
      </c>
    </row>
    <row r="258" spans="1:1" x14ac:dyDescent="0.2">
      <c r="A258" s="53">
        <v>41164</v>
      </c>
    </row>
    <row r="259" spans="1:1" x14ac:dyDescent="0.2">
      <c r="A259" s="53">
        <v>41165</v>
      </c>
    </row>
    <row r="260" spans="1:1" x14ac:dyDescent="0.2">
      <c r="A260" s="53">
        <v>41166</v>
      </c>
    </row>
    <row r="261" spans="1:1" x14ac:dyDescent="0.2">
      <c r="A261" s="53">
        <v>41167</v>
      </c>
    </row>
    <row r="262" spans="1:1" x14ac:dyDescent="0.2">
      <c r="A262" s="53">
        <v>41168</v>
      </c>
    </row>
    <row r="263" spans="1:1" x14ac:dyDescent="0.2">
      <c r="A263" s="53">
        <v>41169</v>
      </c>
    </row>
    <row r="264" spans="1:1" x14ac:dyDescent="0.2">
      <c r="A264" s="53">
        <v>41170</v>
      </c>
    </row>
    <row r="265" spans="1:1" x14ac:dyDescent="0.2">
      <c r="A265" s="53">
        <v>41171</v>
      </c>
    </row>
    <row r="266" spans="1:1" x14ac:dyDescent="0.2">
      <c r="A266" s="53">
        <v>41172</v>
      </c>
    </row>
    <row r="267" spans="1:1" x14ac:dyDescent="0.2">
      <c r="A267" s="53">
        <v>41173</v>
      </c>
    </row>
    <row r="268" spans="1:1" x14ac:dyDescent="0.2">
      <c r="A268" s="53">
        <v>41174</v>
      </c>
    </row>
    <row r="269" spans="1:1" x14ac:dyDescent="0.2">
      <c r="A269" s="53">
        <v>41175</v>
      </c>
    </row>
    <row r="270" spans="1:1" x14ac:dyDescent="0.2">
      <c r="A270" s="53">
        <v>41176</v>
      </c>
    </row>
    <row r="271" spans="1:1" x14ac:dyDescent="0.2">
      <c r="A271" s="53">
        <v>41177</v>
      </c>
    </row>
    <row r="272" spans="1:1" x14ac:dyDescent="0.2">
      <c r="A272" s="53">
        <v>41178</v>
      </c>
    </row>
    <row r="273" spans="1:1" x14ac:dyDescent="0.2">
      <c r="A273" s="53">
        <v>41179</v>
      </c>
    </row>
    <row r="274" spans="1:1" x14ac:dyDescent="0.2">
      <c r="A274" s="53">
        <v>41180</v>
      </c>
    </row>
    <row r="275" spans="1:1" x14ac:dyDescent="0.2">
      <c r="A275" s="53">
        <v>41181</v>
      </c>
    </row>
    <row r="276" spans="1:1" x14ac:dyDescent="0.2">
      <c r="A276" s="53">
        <v>41182</v>
      </c>
    </row>
    <row r="277" spans="1:1" x14ac:dyDescent="0.2">
      <c r="A277" s="53">
        <v>41183</v>
      </c>
    </row>
    <row r="278" spans="1:1" x14ac:dyDescent="0.2">
      <c r="A278" s="53">
        <v>41184</v>
      </c>
    </row>
    <row r="279" spans="1:1" x14ac:dyDescent="0.2">
      <c r="A279" s="53">
        <v>41185</v>
      </c>
    </row>
    <row r="280" spans="1:1" x14ac:dyDescent="0.2">
      <c r="A280" s="53">
        <v>41186</v>
      </c>
    </row>
    <row r="281" spans="1:1" x14ac:dyDescent="0.2">
      <c r="A281" s="53">
        <v>41187</v>
      </c>
    </row>
    <row r="282" spans="1:1" x14ac:dyDescent="0.2">
      <c r="A282" s="53">
        <v>41188</v>
      </c>
    </row>
    <row r="283" spans="1:1" x14ac:dyDescent="0.2">
      <c r="A283" s="53">
        <v>41189</v>
      </c>
    </row>
    <row r="284" spans="1:1" x14ac:dyDescent="0.2">
      <c r="A284" s="53">
        <v>41190</v>
      </c>
    </row>
    <row r="285" spans="1:1" x14ac:dyDescent="0.2">
      <c r="A285" s="53">
        <v>41191</v>
      </c>
    </row>
    <row r="286" spans="1:1" x14ac:dyDescent="0.2">
      <c r="A286" s="53">
        <v>41192</v>
      </c>
    </row>
    <row r="287" spans="1:1" x14ac:dyDescent="0.2">
      <c r="A287" s="53">
        <v>41193</v>
      </c>
    </row>
    <row r="288" spans="1:1" x14ac:dyDescent="0.2">
      <c r="A288" s="53">
        <v>41194</v>
      </c>
    </row>
    <row r="289" spans="1:1" x14ac:dyDescent="0.2">
      <c r="A289" s="53">
        <v>41195</v>
      </c>
    </row>
    <row r="290" spans="1:1" x14ac:dyDescent="0.2">
      <c r="A290" s="53">
        <v>41196</v>
      </c>
    </row>
    <row r="291" spans="1:1" x14ac:dyDescent="0.2">
      <c r="A291" s="53">
        <v>41197</v>
      </c>
    </row>
    <row r="292" spans="1:1" x14ac:dyDescent="0.2">
      <c r="A292" s="53">
        <v>41198</v>
      </c>
    </row>
    <row r="293" spans="1:1" x14ac:dyDescent="0.2">
      <c r="A293" s="53">
        <v>41199</v>
      </c>
    </row>
    <row r="294" spans="1:1" x14ac:dyDescent="0.2">
      <c r="A294" s="53">
        <v>41200</v>
      </c>
    </row>
    <row r="295" spans="1:1" x14ac:dyDescent="0.2">
      <c r="A295" s="53">
        <v>41201</v>
      </c>
    </row>
    <row r="296" spans="1:1" x14ac:dyDescent="0.2">
      <c r="A296" s="53">
        <v>41202</v>
      </c>
    </row>
    <row r="297" spans="1:1" x14ac:dyDescent="0.2">
      <c r="A297" s="53">
        <v>41203</v>
      </c>
    </row>
    <row r="298" spans="1:1" x14ac:dyDescent="0.2">
      <c r="A298" s="53">
        <v>41204</v>
      </c>
    </row>
    <row r="299" spans="1:1" x14ac:dyDescent="0.2">
      <c r="A299" s="53">
        <v>41205</v>
      </c>
    </row>
    <row r="300" spans="1:1" x14ac:dyDescent="0.2">
      <c r="A300" s="53">
        <v>41206</v>
      </c>
    </row>
    <row r="301" spans="1:1" x14ac:dyDescent="0.2">
      <c r="A301" s="53">
        <v>41207</v>
      </c>
    </row>
    <row r="302" spans="1:1" x14ac:dyDescent="0.2">
      <c r="A302" s="53">
        <v>41208</v>
      </c>
    </row>
    <row r="303" spans="1:1" x14ac:dyDescent="0.2">
      <c r="A303" s="53">
        <v>41209</v>
      </c>
    </row>
    <row r="304" spans="1:1" x14ac:dyDescent="0.2">
      <c r="A304" s="53">
        <v>41210</v>
      </c>
    </row>
    <row r="305" spans="1:1" x14ac:dyDescent="0.2">
      <c r="A305" s="53">
        <v>41211</v>
      </c>
    </row>
    <row r="306" spans="1:1" x14ac:dyDescent="0.2">
      <c r="A306" s="53">
        <v>41212</v>
      </c>
    </row>
    <row r="307" spans="1:1" x14ac:dyDescent="0.2">
      <c r="A307" s="53">
        <v>41213</v>
      </c>
    </row>
    <row r="308" spans="1:1" x14ac:dyDescent="0.2">
      <c r="A308" s="53">
        <v>41214</v>
      </c>
    </row>
    <row r="309" spans="1:1" x14ac:dyDescent="0.2">
      <c r="A309" s="53">
        <v>41215</v>
      </c>
    </row>
    <row r="310" spans="1:1" x14ac:dyDescent="0.2">
      <c r="A310" s="53">
        <v>41216</v>
      </c>
    </row>
    <row r="311" spans="1:1" x14ac:dyDescent="0.2">
      <c r="A311" s="53">
        <v>41217</v>
      </c>
    </row>
    <row r="312" spans="1:1" x14ac:dyDescent="0.2">
      <c r="A312" s="53">
        <v>41218</v>
      </c>
    </row>
    <row r="313" spans="1:1" x14ac:dyDescent="0.2">
      <c r="A313" s="53">
        <v>41219</v>
      </c>
    </row>
    <row r="314" spans="1:1" x14ac:dyDescent="0.2">
      <c r="A314" s="53">
        <v>41220</v>
      </c>
    </row>
    <row r="315" spans="1:1" x14ac:dyDescent="0.2">
      <c r="A315" s="53">
        <v>41221</v>
      </c>
    </row>
    <row r="316" spans="1:1" x14ac:dyDescent="0.2">
      <c r="A316" s="53">
        <v>41222</v>
      </c>
    </row>
    <row r="317" spans="1:1" x14ac:dyDescent="0.2">
      <c r="A317" s="53">
        <v>41223</v>
      </c>
    </row>
    <row r="318" spans="1:1" x14ac:dyDescent="0.2">
      <c r="A318" s="53">
        <v>41224</v>
      </c>
    </row>
    <row r="319" spans="1:1" x14ac:dyDescent="0.2">
      <c r="A319" s="53">
        <v>41225</v>
      </c>
    </row>
    <row r="320" spans="1:1" x14ac:dyDescent="0.2">
      <c r="A320" s="53">
        <v>41226</v>
      </c>
    </row>
    <row r="321" spans="1:1" x14ac:dyDescent="0.2">
      <c r="A321" s="53">
        <v>41227</v>
      </c>
    </row>
    <row r="322" spans="1:1" x14ac:dyDescent="0.2">
      <c r="A322" s="53">
        <v>41228</v>
      </c>
    </row>
    <row r="323" spans="1:1" x14ac:dyDescent="0.2">
      <c r="A323" s="53">
        <v>41229</v>
      </c>
    </row>
    <row r="324" spans="1:1" x14ac:dyDescent="0.2">
      <c r="A324" s="53">
        <v>41230</v>
      </c>
    </row>
    <row r="325" spans="1:1" x14ac:dyDescent="0.2">
      <c r="A325" s="53">
        <v>41231</v>
      </c>
    </row>
    <row r="326" spans="1:1" x14ac:dyDescent="0.2">
      <c r="A326" s="53">
        <v>41232</v>
      </c>
    </row>
    <row r="327" spans="1:1" x14ac:dyDescent="0.2">
      <c r="A327" s="53">
        <v>41233</v>
      </c>
    </row>
    <row r="328" spans="1:1" x14ac:dyDescent="0.2">
      <c r="A328" s="53">
        <v>41234</v>
      </c>
    </row>
    <row r="329" spans="1:1" x14ac:dyDescent="0.2">
      <c r="A329" s="53">
        <v>41235</v>
      </c>
    </row>
    <row r="330" spans="1:1" x14ac:dyDescent="0.2">
      <c r="A330" s="53">
        <v>41236</v>
      </c>
    </row>
    <row r="331" spans="1:1" x14ac:dyDescent="0.2">
      <c r="A331" s="53">
        <v>41237</v>
      </c>
    </row>
    <row r="332" spans="1:1" x14ac:dyDescent="0.2">
      <c r="A332" s="53">
        <v>41238</v>
      </c>
    </row>
    <row r="333" spans="1:1" x14ac:dyDescent="0.2">
      <c r="A333" s="53">
        <v>41239</v>
      </c>
    </row>
    <row r="334" spans="1:1" x14ac:dyDescent="0.2">
      <c r="A334" s="53">
        <v>41240</v>
      </c>
    </row>
    <row r="335" spans="1:1" x14ac:dyDescent="0.2">
      <c r="A335" s="53">
        <v>41241</v>
      </c>
    </row>
    <row r="336" spans="1:1" x14ac:dyDescent="0.2">
      <c r="A336" s="53">
        <v>41242</v>
      </c>
    </row>
    <row r="337" spans="1:1" x14ac:dyDescent="0.2">
      <c r="A337" s="53">
        <v>41243</v>
      </c>
    </row>
    <row r="338" spans="1:1" x14ac:dyDescent="0.2">
      <c r="A338" s="53">
        <v>41244</v>
      </c>
    </row>
    <row r="339" spans="1:1" x14ac:dyDescent="0.2">
      <c r="A339" s="53">
        <v>41245</v>
      </c>
    </row>
    <row r="340" spans="1:1" x14ac:dyDescent="0.2">
      <c r="A340" s="53">
        <v>41246</v>
      </c>
    </row>
    <row r="341" spans="1:1" x14ac:dyDescent="0.2">
      <c r="A341" s="53">
        <v>41247</v>
      </c>
    </row>
    <row r="342" spans="1:1" x14ac:dyDescent="0.2">
      <c r="A342" s="53">
        <v>41248</v>
      </c>
    </row>
    <row r="343" spans="1:1" x14ac:dyDescent="0.2">
      <c r="A343" s="53">
        <v>41249</v>
      </c>
    </row>
    <row r="344" spans="1:1" x14ac:dyDescent="0.2">
      <c r="A344" s="53">
        <v>41250</v>
      </c>
    </row>
    <row r="345" spans="1:1" x14ac:dyDescent="0.2">
      <c r="A345" s="53">
        <v>41251</v>
      </c>
    </row>
    <row r="346" spans="1:1" x14ac:dyDescent="0.2">
      <c r="A346" s="53">
        <v>41252</v>
      </c>
    </row>
    <row r="347" spans="1:1" x14ac:dyDescent="0.2">
      <c r="A347" s="53">
        <v>41253</v>
      </c>
    </row>
    <row r="348" spans="1:1" x14ac:dyDescent="0.2">
      <c r="A348" s="53">
        <v>41254</v>
      </c>
    </row>
    <row r="349" spans="1:1" x14ac:dyDescent="0.2">
      <c r="A349" s="53">
        <v>41255</v>
      </c>
    </row>
    <row r="350" spans="1:1" x14ac:dyDescent="0.2">
      <c r="A350" s="53">
        <v>41256</v>
      </c>
    </row>
    <row r="351" spans="1:1" x14ac:dyDescent="0.2">
      <c r="A351" s="53">
        <v>41257</v>
      </c>
    </row>
    <row r="352" spans="1:1" x14ac:dyDescent="0.2">
      <c r="A352" s="53">
        <v>41258</v>
      </c>
    </row>
    <row r="353" spans="1:1" x14ac:dyDescent="0.2">
      <c r="A353" s="53">
        <v>41259</v>
      </c>
    </row>
    <row r="354" spans="1:1" x14ac:dyDescent="0.2">
      <c r="A354" s="53">
        <v>41260</v>
      </c>
    </row>
    <row r="355" spans="1:1" x14ac:dyDescent="0.2">
      <c r="A355" s="53">
        <v>41261</v>
      </c>
    </row>
    <row r="356" spans="1:1" x14ac:dyDescent="0.2">
      <c r="A356" s="53">
        <v>41262</v>
      </c>
    </row>
    <row r="357" spans="1:1" x14ac:dyDescent="0.2">
      <c r="A357" s="53">
        <v>41263</v>
      </c>
    </row>
    <row r="358" spans="1:1" x14ac:dyDescent="0.2">
      <c r="A358" s="53">
        <v>41264</v>
      </c>
    </row>
    <row r="359" spans="1:1" x14ac:dyDescent="0.2">
      <c r="A359" s="53">
        <v>41265</v>
      </c>
    </row>
    <row r="360" spans="1:1" x14ac:dyDescent="0.2">
      <c r="A360" s="53">
        <v>41266</v>
      </c>
    </row>
    <row r="361" spans="1:1" x14ac:dyDescent="0.2">
      <c r="A361" s="53">
        <v>41267</v>
      </c>
    </row>
    <row r="362" spans="1:1" x14ac:dyDescent="0.2">
      <c r="A362" s="53">
        <v>41268</v>
      </c>
    </row>
    <row r="363" spans="1:1" x14ac:dyDescent="0.2">
      <c r="A363" s="53">
        <v>41269</v>
      </c>
    </row>
    <row r="364" spans="1:1" x14ac:dyDescent="0.2">
      <c r="A364" s="53">
        <v>41270</v>
      </c>
    </row>
    <row r="365" spans="1:1" x14ac:dyDescent="0.2">
      <c r="A365" s="53">
        <v>41271</v>
      </c>
    </row>
    <row r="366" spans="1:1" x14ac:dyDescent="0.2">
      <c r="A366" s="53">
        <v>41272</v>
      </c>
    </row>
    <row r="367" spans="1:1" x14ac:dyDescent="0.2">
      <c r="A367" s="53">
        <v>41273</v>
      </c>
    </row>
    <row r="368" spans="1:1" x14ac:dyDescent="0.2">
      <c r="A368" s="53">
        <v>41274</v>
      </c>
    </row>
    <row r="369" spans="1:1" x14ac:dyDescent="0.2">
      <c r="A369" s="53">
        <v>41275</v>
      </c>
    </row>
    <row r="370" spans="1:1" x14ac:dyDescent="0.2">
      <c r="A370" s="53">
        <v>41276</v>
      </c>
    </row>
    <row r="371" spans="1:1" x14ac:dyDescent="0.2">
      <c r="A371" s="53">
        <v>41277</v>
      </c>
    </row>
    <row r="372" spans="1:1" x14ac:dyDescent="0.2">
      <c r="A372" s="53">
        <v>41278</v>
      </c>
    </row>
    <row r="373" spans="1:1" x14ac:dyDescent="0.2">
      <c r="A373" s="53">
        <v>41279</v>
      </c>
    </row>
    <row r="374" spans="1:1" x14ac:dyDescent="0.2">
      <c r="A374" s="53">
        <v>41280</v>
      </c>
    </row>
    <row r="375" spans="1:1" x14ac:dyDescent="0.2">
      <c r="A375" s="53">
        <v>41281</v>
      </c>
    </row>
    <row r="376" spans="1:1" x14ac:dyDescent="0.2">
      <c r="A376" s="53">
        <v>41282</v>
      </c>
    </row>
    <row r="377" spans="1:1" x14ac:dyDescent="0.2">
      <c r="A377" s="53">
        <v>41283</v>
      </c>
    </row>
    <row r="378" spans="1:1" x14ac:dyDescent="0.2">
      <c r="A378" s="53">
        <v>41284</v>
      </c>
    </row>
    <row r="379" spans="1:1" x14ac:dyDescent="0.2">
      <c r="A379" s="53">
        <v>41285</v>
      </c>
    </row>
    <row r="380" spans="1:1" x14ac:dyDescent="0.2">
      <c r="A380" s="53">
        <v>41286</v>
      </c>
    </row>
    <row r="381" spans="1:1" x14ac:dyDescent="0.2">
      <c r="A381" s="53">
        <v>41287</v>
      </c>
    </row>
    <row r="382" spans="1:1" x14ac:dyDescent="0.2">
      <c r="A382" s="53">
        <v>41288</v>
      </c>
    </row>
    <row r="383" spans="1:1" x14ac:dyDescent="0.2">
      <c r="A383" s="53">
        <v>41289</v>
      </c>
    </row>
    <row r="384" spans="1:1" x14ac:dyDescent="0.2">
      <c r="A384" s="53">
        <v>41290</v>
      </c>
    </row>
    <row r="385" spans="1:1" x14ac:dyDescent="0.2">
      <c r="A385" s="53">
        <v>41291</v>
      </c>
    </row>
    <row r="386" spans="1:1" x14ac:dyDescent="0.2">
      <c r="A386" s="53">
        <v>41292</v>
      </c>
    </row>
    <row r="387" spans="1:1" x14ac:dyDescent="0.2">
      <c r="A387" s="53">
        <v>41293</v>
      </c>
    </row>
    <row r="388" spans="1:1" x14ac:dyDescent="0.2">
      <c r="A388" s="53">
        <v>41294</v>
      </c>
    </row>
    <row r="389" spans="1:1" x14ac:dyDescent="0.2">
      <c r="A389" s="53">
        <v>41295</v>
      </c>
    </row>
    <row r="390" spans="1:1" x14ac:dyDescent="0.2">
      <c r="A390" s="53">
        <v>41296</v>
      </c>
    </row>
    <row r="391" spans="1:1" x14ac:dyDescent="0.2">
      <c r="A391" s="53">
        <v>41297</v>
      </c>
    </row>
    <row r="392" spans="1:1" x14ac:dyDescent="0.2">
      <c r="A392" s="53">
        <v>41298</v>
      </c>
    </row>
    <row r="393" spans="1:1" x14ac:dyDescent="0.2">
      <c r="A393" s="53">
        <v>41299</v>
      </c>
    </row>
    <row r="394" spans="1:1" x14ac:dyDescent="0.2">
      <c r="A394" s="53">
        <v>41300</v>
      </c>
    </row>
    <row r="395" spans="1:1" x14ac:dyDescent="0.2">
      <c r="A395" s="53">
        <v>41301</v>
      </c>
    </row>
    <row r="396" spans="1:1" x14ac:dyDescent="0.2">
      <c r="A396" s="53">
        <v>41302</v>
      </c>
    </row>
    <row r="397" spans="1:1" x14ac:dyDescent="0.2">
      <c r="A397" s="53">
        <v>41303</v>
      </c>
    </row>
    <row r="398" spans="1:1" x14ac:dyDescent="0.2">
      <c r="A398" s="53">
        <v>41304</v>
      </c>
    </row>
    <row r="399" spans="1:1" x14ac:dyDescent="0.2">
      <c r="A399" s="53">
        <v>41305</v>
      </c>
    </row>
    <row r="400" spans="1:1" x14ac:dyDescent="0.2">
      <c r="A400" s="53">
        <v>41306</v>
      </c>
    </row>
    <row r="401" spans="1:1" x14ac:dyDescent="0.2">
      <c r="A401" s="53">
        <v>41307</v>
      </c>
    </row>
    <row r="402" spans="1:1" x14ac:dyDescent="0.2">
      <c r="A402" s="53">
        <v>41308</v>
      </c>
    </row>
    <row r="403" spans="1:1" x14ac:dyDescent="0.2">
      <c r="A403" s="53">
        <v>41309</v>
      </c>
    </row>
    <row r="404" spans="1:1" x14ac:dyDescent="0.2">
      <c r="A404" s="53">
        <v>41310</v>
      </c>
    </row>
    <row r="405" spans="1:1" x14ac:dyDescent="0.2">
      <c r="A405" s="53">
        <v>41311</v>
      </c>
    </row>
    <row r="406" spans="1:1" x14ac:dyDescent="0.2">
      <c r="A406" s="53">
        <v>41312</v>
      </c>
    </row>
    <row r="407" spans="1:1" x14ac:dyDescent="0.2">
      <c r="A407" s="53">
        <v>41313</v>
      </c>
    </row>
    <row r="408" spans="1:1" x14ac:dyDescent="0.2">
      <c r="A408" s="53">
        <v>41314</v>
      </c>
    </row>
    <row r="409" spans="1:1" x14ac:dyDescent="0.2">
      <c r="A409" s="53">
        <v>41315</v>
      </c>
    </row>
    <row r="410" spans="1:1" x14ac:dyDescent="0.2">
      <c r="A410" s="53">
        <v>41316</v>
      </c>
    </row>
    <row r="411" spans="1:1" x14ac:dyDescent="0.2">
      <c r="A411" s="53">
        <v>41317</v>
      </c>
    </row>
    <row r="412" spans="1:1" x14ac:dyDescent="0.2">
      <c r="A412" s="53">
        <v>41318</v>
      </c>
    </row>
    <row r="413" spans="1:1" x14ac:dyDescent="0.2">
      <c r="A413" s="53">
        <v>41319</v>
      </c>
    </row>
    <row r="414" spans="1:1" x14ac:dyDescent="0.2">
      <c r="A414" s="53">
        <v>41320</v>
      </c>
    </row>
    <row r="415" spans="1:1" x14ac:dyDescent="0.2">
      <c r="A415" s="53">
        <v>41321</v>
      </c>
    </row>
    <row r="416" spans="1:1" x14ac:dyDescent="0.2">
      <c r="A416" s="53">
        <v>41322</v>
      </c>
    </row>
    <row r="417" spans="1:1" x14ac:dyDescent="0.2">
      <c r="A417" s="53">
        <v>41323</v>
      </c>
    </row>
    <row r="418" spans="1:1" x14ac:dyDescent="0.2">
      <c r="A418" s="53">
        <v>41324</v>
      </c>
    </row>
    <row r="419" spans="1:1" x14ac:dyDescent="0.2">
      <c r="A419" s="53">
        <v>41325</v>
      </c>
    </row>
    <row r="420" spans="1:1" x14ac:dyDescent="0.2">
      <c r="A420" s="53">
        <v>41326</v>
      </c>
    </row>
    <row r="421" spans="1:1" x14ac:dyDescent="0.2">
      <c r="A421" s="53">
        <v>41327</v>
      </c>
    </row>
    <row r="422" spans="1:1" x14ac:dyDescent="0.2">
      <c r="A422" s="53">
        <v>41328</v>
      </c>
    </row>
    <row r="423" spans="1:1" x14ac:dyDescent="0.2">
      <c r="A423" s="53">
        <v>41329</v>
      </c>
    </row>
    <row r="424" spans="1:1" x14ac:dyDescent="0.2">
      <c r="A424" s="53">
        <v>41330</v>
      </c>
    </row>
    <row r="425" spans="1:1" x14ac:dyDescent="0.2">
      <c r="A425" s="53">
        <v>41331</v>
      </c>
    </row>
    <row r="426" spans="1:1" x14ac:dyDescent="0.2">
      <c r="A426" s="53">
        <v>41332</v>
      </c>
    </row>
    <row r="427" spans="1:1" x14ac:dyDescent="0.2">
      <c r="A427" s="53">
        <v>41333</v>
      </c>
    </row>
    <row r="428" spans="1:1" x14ac:dyDescent="0.2">
      <c r="A428" s="53">
        <v>41334</v>
      </c>
    </row>
    <row r="429" spans="1:1" x14ac:dyDescent="0.2">
      <c r="A429" s="53">
        <v>41335</v>
      </c>
    </row>
    <row r="430" spans="1:1" x14ac:dyDescent="0.2">
      <c r="A430" s="53">
        <v>41336</v>
      </c>
    </row>
    <row r="431" spans="1:1" x14ac:dyDescent="0.2">
      <c r="A431" s="53">
        <v>41337</v>
      </c>
    </row>
    <row r="432" spans="1:1" x14ac:dyDescent="0.2">
      <c r="A432" s="53">
        <v>41338</v>
      </c>
    </row>
    <row r="433" spans="1:1" x14ac:dyDescent="0.2">
      <c r="A433" s="53">
        <v>41339</v>
      </c>
    </row>
    <row r="434" spans="1:1" x14ac:dyDescent="0.2">
      <c r="A434" s="53">
        <v>41340</v>
      </c>
    </row>
    <row r="435" spans="1:1" x14ac:dyDescent="0.2">
      <c r="A435" s="53">
        <v>41341</v>
      </c>
    </row>
    <row r="436" spans="1:1" x14ac:dyDescent="0.2">
      <c r="A436" s="53">
        <v>41342</v>
      </c>
    </row>
    <row r="437" spans="1:1" x14ac:dyDescent="0.2">
      <c r="A437" s="53">
        <v>41343</v>
      </c>
    </row>
    <row r="438" spans="1:1" x14ac:dyDescent="0.2">
      <c r="A438" s="53">
        <v>41344</v>
      </c>
    </row>
    <row r="439" spans="1:1" x14ac:dyDescent="0.2">
      <c r="A439" s="53">
        <v>41345</v>
      </c>
    </row>
    <row r="440" spans="1:1" x14ac:dyDescent="0.2">
      <c r="A440" s="53">
        <v>41346</v>
      </c>
    </row>
    <row r="441" spans="1:1" x14ac:dyDescent="0.2">
      <c r="A441" s="53">
        <v>41347</v>
      </c>
    </row>
    <row r="442" spans="1:1" x14ac:dyDescent="0.2">
      <c r="A442" s="53">
        <v>41348</v>
      </c>
    </row>
    <row r="443" spans="1:1" x14ac:dyDescent="0.2">
      <c r="A443" s="53">
        <v>41349</v>
      </c>
    </row>
    <row r="444" spans="1:1" x14ac:dyDescent="0.2">
      <c r="A444" s="53">
        <v>41350</v>
      </c>
    </row>
    <row r="445" spans="1:1" x14ac:dyDescent="0.2">
      <c r="A445" s="53">
        <v>41351</v>
      </c>
    </row>
    <row r="446" spans="1:1" x14ac:dyDescent="0.2">
      <c r="A446" s="53">
        <v>41352</v>
      </c>
    </row>
    <row r="447" spans="1:1" x14ac:dyDescent="0.2">
      <c r="A447" s="53">
        <v>41353</v>
      </c>
    </row>
    <row r="448" spans="1:1" x14ac:dyDescent="0.2">
      <c r="A448" s="53">
        <v>41354</v>
      </c>
    </row>
    <row r="449" spans="1:1" x14ac:dyDescent="0.2">
      <c r="A449" s="53">
        <v>41355</v>
      </c>
    </row>
    <row r="450" spans="1:1" x14ac:dyDescent="0.2">
      <c r="A450" s="53">
        <v>41356</v>
      </c>
    </row>
    <row r="451" spans="1:1" x14ac:dyDescent="0.2">
      <c r="A451" s="53">
        <v>41357</v>
      </c>
    </row>
    <row r="452" spans="1:1" x14ac:dyDescent="0.2">
      <c r="A452" s="53">
        <v>41358</v>
      </c>
    </row>
    <row r="453" spans="1:1" x14ac:dyDescent="0.2">
      <c r="A453" s="53">
        <v>41359</v>
      </c>
    </row>
    <row r="454" spans="1:1" x14ac:dyDescent="0.2">
      <c r="A454" s="53">
        <v>41360</v>
      </c>
    </row>
    <row r="455" spans="1:1" x14ac:dyDescent="0.2">
      <c r="A455" s="53">
        <v>41361</v>
      </c>
    </row>
    <row r="456" spans="1:1" x14ac:dyDescent="0.2">
      <c r="A456" s="53">
        <v>41362</v>
      </c>
    </row>
    <row r="457" spans="1:1" x14ac:dyDescent="0.2">
      <c r="A457" s="53">
        <v>41363</v>
      </c>
    </row>
    <row r="458" spans="1:1" x14ac:dyDescent="0.2">
      <c r="A458" s="53">
        <v>41364</v>
      </c>
    </row>
    <row r="459" spans="1:1" x14ac:dyDescent="0.2">
      <c r="A459" s="53">
        <v>41365</v>
      </c>
    </row>
    <row r="460" spans="1:1" x14ac:dyDescent="0.2">
      <c r="A460" s="53">
        <v>41366</v>
      </c>
    </row>
    <row r="461" spans="1:1" x14ac:dyDescent="0.2">
      <c r="A461" s="53">
        <v>41367</v>
      </c>
    </row>
    <row r="462" spans="1:1" x14ac:dyDescent="0.2">
      <c r="A462" s="53">
        <v>41368</v>
      </c>
    </row>
    <row r="463" spans="1:1" x14ac:dyDescent="0.2">
      <c r="A463" s="53">
        <v>41369</v>
      </c>
    </row>
    <row r="464" spans="1:1" x14ac:dyDescent="0.2">
      <c r="A464" s="53">
        <v>41370</v>
      </c>
    </row>
    <row r="465" spans="1:1" x14ac:dyDescent="0.2">
      <c r="A465" s="53">
        <v>41371</v>
      </c>
    </row>
    <row r="466" spans="1:1" x14ac:dyDescent="0.2">
      <c r="A466" s="53">
        <v>41372</v>
      </c>
    </row>
    <row r="467" spans="1:1" x14ac:dyDescent="0.2">
      <c r="A467" s="53">
        <v>41373</v>
      </c>
    </row>
    <row r="468" spans="1:1" x14ac:dyDescent="0.2">
      <c r="A468" s="53">
        <v>41374</v>
      </c>
    </row>
    <row r="469" spans="1:1" x14ac:dyDescent="0.2">
      <c r="A469" s="53">
        <v>41375</v>
      </c>
    </row>
    <row r="470" spans="1:1" x14ac:dyDescent="0.2">
      <c r="A470" s="53">
        <v>41376</v>
      </c>
    </row>
    <row r="471" spans="1:1" x14ac:dyDescent="0.2">
      <c r="A471" s="53">
        <v>41377</v>
      </c>
    </row>
    <row r="472" spans="1:1" x14ac:dyDescent="0.2">
      <c r="A472" s="53">
        <v>41378</v>
      </c>
    </row>
    <row r="473" spans="1:1" x14ac:dyDescent="0.2">
      <c r="A473" s="53">
        <v>41379</v>
      </c>
    </row>
    <row r="474" spans="1:1" x14ac:dyDescent="0.2">
      <c r="A474" s="53">
        <v>41380</v>
      </c>
    </row>
    <row r="475" spans="1:1" x14ac:dyDescent="0.2">
      <c r="A475" s="53">
        <v>41381</v>
      </c>
    </row>
    <row r="476" spans="1:1" x14ac:dyDescent="0.2">
      <c r="A476" s="53">
        <v>41382</v>
      </c>
    </row>
    <row r="477" spans="1:1" x14ac:dyDescent="0.2">
      <c r="A477" s="53">
        <v>41383</v>
      </c>
    </row>
    <row r="478" spans="1:1" x14ac:dyDescent="0.2">
      <c r="A478" s="53">
        <v>41384</v>
      </c>
    </row>
    <row r="479" spans="1:1" x14ac:dyDescent="0.2">
      <c r="A479" s="53">
        <v>41385</v>
      </c>
    </row>
    <row r="480" spans="1:1" x14ac:dyDescent="0.2">
      <c r="A480" s="53">
        <v>41386</v>
      </c>
    </row>
    <row r="481" spans="1:1" x14ac:dyDescent="0.2">
      <c r="A481" s="53">
        <v>41387</v>
      </c>
    </row>
    <row r="482" spans="1:1" x14ac:dyDescent="0.2">
      <c r="A482" s="53">
        <v>41388</v>
      </c>
    </row>
    <row r="483" spans="1:1" x14ac:dyDescent="0.2">
      <c r="A483" s="53">
        <v>41389</v>
      </c>
    </row>
    <row r="484" spans="1:1" x14ac:dyDescent="0.2">
      <c r="A484" s="53">
        <v>41390</v>
      </c>
    </row>
    <row r="485" spans="1:1" x14ac:dyDescent="0.2">
      <c r="A485" s="53">
        <v>41391</v>
      </c>
    </row>
    <row r="486" spans="1:1" x14ac:dyDescent="0.2">
      <c r="A486" s="53">
        <v>41392</v>
      </c>
    </row>
    <row r="487" spans="1:1" x14ac:dyDescent="0.2">
      <c r="A487" s="53">
        <v>41393</v>
      </c>
    </row>
    <row r="488" spans="1:1" x14ac:dyDescent="0.2">
      <c r="A488" s="53">
        <v>41394</v>
      </c>
    </row>
    <row r="489" spans="1:1" x14ac:dyDescent="0.2">
      <c r="A489" s="53">
        <v>41395</v>
      </c>
    </row>
    <row r="490" spans="1:1" x14ac:dyDescent="0.2">
      <c r="A490" s="53">
        <v>41396</v>
      </c>
    </row>
    <row r="491" spans="1:1" x14ac:dyDescent="0.2">
      <c r="A491" s="53">
        <v>41397</v>
      </c>
    </row>
    <row r="492" spans="1:1" x14ac:dyDescent="0.2">
      <c r="A492" s="53">
        <v>41398</v>
      </c>
    </row>
    <row r="493" spans="1:1" x14ac:dyDescent="0.2">
      <c r="A493" s="53">
        <v>41399</v>
      </c>
    </row>
    <row r="494" spans="1:1" x14ac:dyDescent="0.2">
      <c r="A494" s="53">
        <v>41400</v>
      </c>
    </row>
    <row r="495" spans="1:1" x14ac:dyDescent="0.2">
      <c r="A495" s="53">
        <v>41401</v>
      </c>
    </row>
    <row r="496" spans="1:1" x14ac:dyDescent="0.2">
      <c r="A496" s="53">
        <v>41402</v>
      </c>
    </row>
    <row r="497" spans="1:1" x14ac:dyDescent="0.2">
      <c r="A497" s="53">
        <v>41403</v>
      </c>
    </row>
    <row r="498" spans="1:1" x14ac:dyDescent="0.2">
      <c r="A498" s="53">
        <v>41404</v>
      </c>
    </row>
    <row r="499" spans="1:1" x14ac:dyDescent="0.2">
      <c r="A499" s="53">
        <v>41405</v>
      </c>
    </row>
    <row r="500" spans="1:1" x14ac:dyDescent="0.2">
      <c r="A500" s="53">
        <v>41406</v>
      </c>
    </row>
    <row r="501" spans="1:1" x14ac:dyDescent="0.2">
      <c r="A501" s="53">
        <v>41407</v>
      </c>
    </row>
    <row r="502" spans="1:1" x14ac:dyDescent="0.2">
      <c r="A502" s="53">
        <v>41408</v>
      </c>
    </row>
    <row r="503" spans="1:1" x14ac:dyDescent="0.2">
      <c r="A503" s="53">
        <v>41409</v>
      </c>
    </row>
    <row r="504" spans="1:1" x14ac:dyDescent="0.2">
      <c r="A504" s="53">
        <v>41410</v>
      </c>
    </row>
    <row r="505" spans="1:1" x14ac:dyDescent="0.2">
      <c r="A505" s="53">
        <v>41411</v>
      </c>
    </row>
    <row r="506" spans="1:1" x14ac:dyDescent="0.2">
      <c r="A506" s="53">
        <v>41412</v>
      </c>
    </row>
    <row r="507" spans="1:1" x14ac:dyDescent="0.2">
      <c r="A507" s="53">
        <v>41413</v>
      </c>
    </row>
    <row r="508" spans="1:1" x14ac:dyDescent="0.2">
      <c r="A508" s="53">
        <v>41414</v>
      </c>
    </row>
    <row r="509" spans="1:1" x14ac:dyDescent="0.2">
      <c r="A509" s="53">
        <v>41415</v>
      </c>
    </row>
    <row r="510" spans="1:1" x14ac:dyDescent="0.2">
      <c r="A510" s="53">
        <v>41416</v>
      </c>
    </row>
    <row r="511" spans="1:1" x14ac:dyDescent="0.2">
      <c r="A511" s="53">
        <v>41417</v>
      </c>
    </row>
    <row r="512" spans="1:1" x14ac:dyDescent="0.2">
      <c r="A512" s="53">
        <v>41418</v>
      </c>
    </row>
    <row r="513" spans="1:1" x14ac:dyDescent="0.2">
      <c r="A513" s="53">
        <v>41419</v>
      </c>
    </row>
    <row r="514" spans="1:1" x14ac:dyDescent="0.2">
      <c r="A514" s="53">
        <v>41420</v>
      </c>
    </row>
    <row r="515" spans="1:1" x14ac:dyDescent="0.2">
      <c r="A515" s="53">
        <v>41421</v>
      </c>
    </row>
    <row r="516" spans="1:1" x14ac:dyDescent="0.2">
      <c r="A516" s="53">
        <v>41422</v>
      </c>
    </row>
    <row r="517" spans="1:1" x14ac:dyDescent="0.2">
      <c r="A517" s="53">
        <v>41423</v>
      </c>
    </row>
    <row r="518" spans="1:1" x14ac:dyDescent="0.2">
      <c r="A518" s="53">
        <v>41424</v>
      </c>
    </row>
    <row r="519" spans="1:1" x14ac:dyDescent="0.2">
      <c r="A519" s="53">
        <v>41425</v>
      </c>
    </row>
    <row r="520" spans="1:1" x14ac:dyDescent="0.2">
      <c r="A520" s="53">
        <v>41426</v>
      </c>
    </row>
    <row r="521" spans="1:1" x14ac:dyDescent="0.2">
      <c r="A521" s="53">
        <v>41427</v>
      </c>
    </row>
    <row r="522" spans="1:1" x14ac:dyDescent="0.2">
      <c r="A522" s="53">
        <v>41428</v>
      </c>
    </row>
    <row r="523" spans="1:1" x14ac:dyDescent="0.2">
      <c r="A523" s="53">
        <v>41429</v>
      </c>
    </row>
    <row r="524" spans="1:1" x14ac:dyDescent="0.2">
      <c r="A524" s="53">
        <v>41430</v>
      </c>
    </row>
    <row r="525" spans="1:1" x14ac:dyDescent="0.2">
      <c r="A525" s="53">
        <v>41431</v>
      </c>
    </row>
    <row r="526" spans="1:1" x14ac:dyDescent="0.2">
      <c r="A526" s="53">
        <v>41432</v>
      </c>
    </row>
    <row r="527" spans="1:1" x14ac:dyDescent="0.2">
      <c r="A527" s="53">
        <v>41433</v>
      </c>
    </row>
    <row r="528" spans="1:1" x14ac:dyDescent="0.2">
      <c r="A528" s="53">
        <v>41434</v>
      </c>
    </row>
    <row r="529" spans="1:1" x14ac:dyDescent="0.2">
      <c r="A529" s="53">
        <v>41435</v>
      </c>
    </row>
    <row r="530" spans="1:1" x14ac:dyDescent="0.2">
      <c r="A530" s="53">
        <v>41436</v>
      </c>
    </row>
    <row r="531" spans="1:1" x14ac:dyDescent="0.2">
      <c r="A531" s="53">
        <v>41437</v>
      </c>
    </row>
    <row r="532" spans="1:1" x14ac:dyDescent="0.2">
      <c r="A532" s="53">
        <v>41438</v>
      </c>
    </row>
    <row r="533" spans="1:1" x14ac:dyDescent="0.2">
      <c r="A533" s="53">
        <v>41439</v>
      </c>
    </row>
    <row r="534" spans="1:1" x14ac:dyDescent="0.2">
      <c r="A534" s="53">
        <v>41440</v>
      </c>
    </row>
    <row r="535" spans="1:1" x14ac:dyDescent="0.2">
      <c r="A535" s="53">
        <v>41441</v>
      </c>
    </row>
    <row r="536" spans="1:1" x14ac:dyDescent="0.2">
      <c r="A536" s="53">
        <v>41442</v>
      </c>
    </row>
    <row r="537" spans="1:1" x14ac:dyDescent="0.2">
      <c r="A537" s="53">
        <v>41443</v>
      </c>
    </row>
    <row r="538" spans="1:1" x14ac:dyDescent="0.2">
      <c r="A538" s="53">
        <v>41444</v>
      </c>
    </row>
    <row r="539" spans="1:1" x14ac:dyDescent="0.2">
      <c r="A539" s="53">
        <v>41445</v>
      </c>
    </row>
    <row r="540" spans="1:1" x14ac:dyDescent="0.2">
      <c r="A540" s="53">
        <v>41446</v>
      </c>
    </row>
    <row r="541" spans="1:1" x14ac:dyDescent="0.2">
      <c r="A541" s="53">
        <v>41447</v>
      </c>
    </row>
    <row r="542" spans="1:1" x14ac:dyDescent="0.2">
      <c r="A542" s="53">
        <v>41448</v>
      </c>
    </row>
    <row r="543" spans="1:1" x14ac:dyDescent="0.2">
      <c r="A543" s="53">
        <v>41449</v>
      </c>
    </row>
    <row r="544" spans="1:1" x14ac:dyDescent="0.2">
      <c r="A544" s="53">
        <v>41450</v>
      </c>
    </row>
    <row r="545" spans="1:1" x14ac:dyDescent="0.2">
      <c r="A545" s="53">
        <v>41451</v>
      </c>
    </row>
    <row r="546" spans="1:1" x14ac:dyDescent="0.2">
      <c r="A546" s="53">
        <v>41452</v>
      </c>
    </row>
    <row r="547" spans="1:1" x14ac:dyDescent="0.2">
      <c r="A547" s="53">
        <v>41453</v>
      </c>
    </row>
    <row r="548" spans="1:1" x14ac:dyDescent="0.2">
      <c r="A548" s="53">
        <v>41454</v>
      </c>
    </row>
    <row r="549" spans="1:1" x14ac:dyDescent="0.2">
      <c r="A549" s="53">
        <v>41455</v>
      </c>
    </row>
    <row r="550" spans="1:1" x14ac:dyDescent="0.2">
      <c r="A550" s="53">
        <v>41456</v>
      </c>
    </row>
    <row r="551" spans="1:1" x14ac:dyDescent="0.2">
      <c r="A551" s="53">
        <v>41457</v>
      </c>
    </row>
    <row r="552" spans="1:1" x14ac:dyDescent="0.2">
      <c r="A552" s="53">
        <v>41458</v>
      </c>
    </row>
    <row r="553" spans="1:1" x14ac:dyDescent="0.2">
      <c r="A553" s="53">
        <v>41459</v>
      </c>
    </row>
    <row r="554" spans="1:1" x14ac:dyDescent="0.2">
      <c r="A554" s="53">
        <v>41460</v>
      </c>
    </row>
    <row r="555" spans="1:1" x14ac:dyDescent="0.2">
      <c r="A555" s="53">
        <v>41461</v>
      </c>
    </row>
    <row r="556" spans="1:1" x14ac:dyDescent="0.2">
      <c r="A556" s="53">
        <v>41462</v>
      </c>
    </row>
    <row r="557" spans="1:1" x14ac:dyDescent="0.2">
      <c r="A557" s="53">
        <v>41463</v>
      </c>
    </row>
    <row r="558" spans="1:1" x14ac:dyDescent="0.2">
      <c r="A558" s="53">
        <v>41464</v>
      </c>
    </row>
    <row r="559" spans="1:1" x14ac:dyDescent="0.2">
      <c r="A559" s="53">
        <v>41465</v>
      </c>
    </row>
    <row r="560" spans="1:1" x14ac:dyDescent="0.2">
      <c r="A560" s="53">
        <v>41466</v>
      </c>
    </row>
    <row r="561" spans="1:1" x14ac:dyDescent="0.2">
      <c r="A561" s="53">
        <v>41467</v>
      </c>
    </row>
    <row r="562" spans="1:1" x14ac:dyDescent="0.2">
      <c r="A562" s="53">
        <v>41468</v>
      </c>
    </row>
    <row r="563" spans="1:1" x14ac:dyDescent="0.2">
      <c r="A563" s="53">
        <v>41469</v>
      </c>
    </row>
    <row r="564" spans="1:1" x14ac:dyDescent="0.2">
      <c r="A564" s="53">
        <v>41470</v>
      </c>
    </row>
    <row r="565" spans="1:1" x14ac:dyDescent="0.2">
      <c r="A565" s="53">
        <v>41471</v>
      </c>
    </row>
    <row r="566" spans="1:1" x14ac:dyDescent="0.2">
      <c r="A566" s="53">
        <v>41472</v>
      </c>
    </row>
    <row r="567" spans="1:1" x14ac:dyDescent="0.2">
      <c r="A567" s="53">
        <v>41473</v>
      </c>
    </row>
    <row r="568" spans="1:1" x14ac:dyDescent="0.2">
      <c r="A568" s="53">
        <v>41474</v>
      </c>
    </row>
    <row r="569" spans="1:1" x14ac:dyDescent="0.2">
      <c r="A569" s="53">
        <v>41475</v>
      </c>
    </row>
    <row r="570" spans="1:1" x14ac:dyDescent="0.2">
      <c r="A570" s="53">
        <v>41476</v>
      </c>
    </row>
    <row r="571" spans="1:1" x14ac:dyDescent="0.2">
      <c r="A571" s="53">
        <v>41477</v>
      </c>
    </row>
    <row r="572" spans="1:1" x14ac:dyDescent="0.2">
      <c r="A572" s="53">
        <v>41478</v>
      </c>
    </row>
    <row r="573" spans="1:1" x14ac:dyDescent="0.2">
      <c r="A573" s="53">
        <v>41479</v>
      </c>
    </row>
    <row r="574" spans="1:1" x14ac:dyDescent="0.2">
      <c r="A574" s="53">
        <v>41480</v>
      </c>
    </row>
    <row r="575" spans="1:1" x14ac:dyDescent="0.2">
      <c r="A575" s="53">
        <v>41481</v>
      </c>
    </row>
    <row r="576" spans="1:1" x14ac:dyDescent="0.2">
      <c r="A576" s="53">
        <v>41482</v>
      </c>
    </row>
    <row r="577" spans="1:1" x14ac:dyDescent="0.2">
      <c r="A577" s="53">
        <v>41483</v>
      </c>
    </row>
    <row r="578" spans="1:1" x14ac:dyDescent="0.2">
      <c r="A578" s="53">
        <v>41484</v>
      </c>
    </row>
    <row r="579" spans="1:1" x14ac:dyDescent="0.2">
      <c r="A579" s="53">
        <v>41485</v>
      </c>
    </row>
    <row r="580" spans="1:1" x14ac:dyDescent="0.2">
      <c r="A580" s="53">
        <v>41486</v>
      </c>
    </row>
    <row r="581" spans="1:1" x14ac:dyDescent="0.2">
      <c r="A581" s="53">
        <v>41487</v>
      </c>
    </row>
    <row r="582" spans="1:1" x14ac:dyDescent="0.2">
      <c r="A582" s="53">
        <v>41488</v>
      </c>
    </row>
    <row r="583" spans="1:1" x14ac:dyDescent="0.2">
      <c r="A583" s="53">
        <v>41489</v>
      </c>
    </row>
    <row r="584" spans="1:1" x14ac:dyDescent="0.2">
      <c r="A584" s="53">
        <v>41490</v>
      </c>
    </row>
    <row r="585" spans="1:1" x14ac:dyDescent="0.2">
      <c r="A585" s="53">
        <v>41491</v>
      </c>
    </row>
    <row r="586" spans="1:1" x14ac:dyDescent="0.2">
      <c r="A586" s="53">
        <v>41492</v>
      </c>
    </row>
    <row r="587" spans="1:1" x14ac:dyDescent="0.2">
      <c r="A587" s="53">
        <v>41493</v>
      </c>
    </row>
    <row r="588" spans="1:1" x14ac:dyDescent="0.2">
      <c r="A588" s="53">
        <v>41494</v>
      </c>
    </row>
    <row r="589" spans="1:1" x14ac:dyDescent="0.2">
      <c r="A589" s="53">
        <v>41495</v>
      </c>
    </row>
    <row r="590" spans="1:1" x14ac:dyDescent="0.2">
      <c r="A590" s="53">
        <v>41496</v>
      </c>
    </row>
    <row r="591" spans="1:1" x14ac:dyDescent="0.2">
      <c r="A591" s="53">
        <v>41497</v>
      </c>
    </row>
    <row r="592" spans="1:1" x14ac:dyDescent="0.2">
      <c r="A592" s="53">
        <v>41498</v>
      </c>
    </row>
    <row r="593" spans="1:1" x14ac:dyDescent="0.2">
      <c r="A593" s="53">
        <v>41499</v>
      </c>
    </row>
    <row r="594" spans="1:1" x14ac:dyDescent="0.2">
      <c r="A594" s="53">
        <v>41500</v>
      </c>
    </row>
    <row r="595" spans="1:1" x14ac:dyDescent="0.2">
      <c r="A595" s="53">
        <v>41501</v>
      </c>
    </row>
    <row r="596" spans="1:1" x14ac:dyDescent="0.2">
      <c r="A596" s="53">
        <v>41502</v>
      </c>
    </row>
    <row r="597" spans="1:1" x14ac:dyDescent="0.2">
      <c r="A597" s="53">
        <v>41503</v>
      </c>
    </row>
    <row r="598" spans="1:1" x14ac:dyDescent="0.2">
      <c r="A598" s="53">
        <v>41504</v>
      </c>
    </row>
    <row r="599" spans="1:1" x14ac:dyDescent="0.2">
      <c r="A599" s="53">
        <v>41505</v>
      </c>
    </row>
    <row r="600" spans="1:1" x14ac:dyDescent="0.2">
      <c r="A600" s="53">
        <v>41506</v>
      </c>
    </row>
    <row r="601" spans="1:1" x14ac:dyDescent="0.2">
      <c r="A601" s="53">
        <v>41507</v>
      </c>
    </row>
    <row r="602" spans="1:1" x14ac:dyDescent="0.2">
      <c r="A602" s="53">
        <v>41508</v>
      </c>
    </row>
    <row r="603" spans="1:1" x14ac:dyDescent="0.2">
      <c r="A603" s="53">
        <v>41509</v>
      </c>
    </row>
    <row r="604" spans="1:1" x14ac:dyDescent="0.2">
      <c r="A604" s="53">
        <v>41510</v>
      </c>
    </row>
    <row r="605" spans="1:1" x14ac:dyDescent="0.2">
      <c r="A605" s="53">
        <v>41511</v>
      </c>
    </row>
    <row r="606" spans="1:1" x14ac:dyDescent="0.2">
      <c r="A606" s="53">
        <v>41512</v>
      </c>
    </row>
    <row r="607" spans="1:1" x14ac:dyDescent="0.2">
      <c r="A607" s="53">
        <v>41513</v>
      </c>
    </row>
    <row r="608" spans="1:1" x14ac:dyDescent="0.2">
      <c r="A608" s="53">
        <v>41514</v>
      </c>
    </row>
    <row r="609" spans="1:1" x14ac:dyDescent="0.2">
      <c r="A609" s="53">
        <v>41515</v>
      </c>
    </row>
    <row r="610" spans="1:1" x14ac:dyDescent="0.2">
      <c r="A610" s="53">
        <v>41516</v>
      </c>
    </row>
    <row r="611" spans="1:1" x14ac:dyDescent="0.2">
      <c r="A611" s="53">
        <v>41517</v>
      </c>
    </row>
    <row r="612" spans="1:1" x14ac:dyDescent="0.2">
      <c r="A612" s="53">
        <v>41518</v>
      </c>
    </row>
    <row r="613" spans="1:1" x14ac:dyDescent="0.2">
      <c r="A613" s="53">
        <v>41519</v>
      </c>
    </row>
    <row r="614" spans="1:1" x14ac:dyDescent="0.2">
      <c r="A614" s="53">
        <v>41520</v>
      </c>
    </row>
    <row r="615" spans="1:1" x14ac:dyDescent="0.2">
      <c r="A615" s="53">
        <v>41521</v>
      </c>
    </row>
    <row r="616" spans="1:1" x14ac:dyDescent="0.2">
      <c r="A616" s="53">
        <v>41522</v>
      </c>
    </row>
    <row r="617" spans="1:1" x14ac:dyDescent="0.2">
      <c r="A617" s="53">
        <v>41523</v>
      </c>
    </row>
    <row r="618" spans="1:1" x14ac:dyDescent="0.2">
      <c r="A618" s="53">
        <v>41524</v>
      </c>
    </row>
    <row r="619" spans="1:1" x14ac:dyDescent="0.2">
      <c r="A619" s="53">
        <v>41525</v>
      </c>
    </row>
    <row r="620" spans="1:1" x14ac:dyDescent="0.2">
      <c r="A620" s="53">
        <v>41526</v>
      </c>
    </row>
    <row r="621" spans="1:1" x14ac:dyDescent="0.2">
      <c r="A621" s="53">
        <v>41527</v>
      </c>
    </row>
    <row r="622" spans="1:1" x14ac:dyDescent="0.2">
      <c r="A622" s="53">
        <v>41528</v>
      </c>
    </row>
    <row r="623" spans="1:1" x14ac:dyDescent="0.2">
      <c r="A623" s="53">
        <v>41529</v>
      </c>
    </row>
    <row r="624" spans="1:1" x14ac:dyDescent="0.2">
      <c r="A624" s="53">
        <v>41530</v>
      </c>
    </row>
    <row r="625" spans="1:1" x14ac:dyDescent="0.2">
      <c r="A625" s="53">
        <v>41531</v>
      </c>
    </row>
    <row r="626" spans="1:1" x14ac:dyDescent="0.2">
      <c r="A626" s="53">
        <v>41532</v>
      </c>
    </row>
    <row r="627" spans="1:1" x14ac:dyDescent="0.2">
      <c r="A627" s="53">
        <v>41533</v>
      </c>
    </row>
    <row r="628" spans="1:1" x14ac:dyDescent="0.2">
      <c r="A628" s="53">
        <v>41534</v>
      </c>
    </row>
    <row r="629" spans="1:1" x14ac:dyDescent="0.2">
      <c r="A629" s="53">
        <v>41535</v>
      </c>
    </row>
    <row r="630" spans="1:1" x14ac:dyDescent="0.2">
      <c r="A630" s="53">
        <v>41536</v>
      </c>
    </row>
    <row r="631" spans="1:1" x14ac:dyDescent="0.2">
      <c r="A631" s="53">
        <v>41537</v>
      </c>
    </row>
    <row r="632" spans="1:1" x14ac:dyDescent="0.2">
      <c r="A632" s="53">
        <v>41538</v>
      </c>
    </row>
    <row r="633" spans="1:1" x14ac:dyDescent="0.2">
      <c r="A633" s="53">
        <v>41539</v>
      </c>
    </row>
    <row r="634" spans="1:1" x14ac:dyDescent="0.2">
      <c r="A634" s="53">
        <v>41540</v>
      </c>
    </row>
    <row r="635" spans="1:1" x14ac:dyDescent="0.2">
      <c r="A635" s="53">
        <v>41541</v>
      </c>
    </row>
    <row r="636" spans="1:1" x14ac:dyDescent="0.2">
      <c r="A636" s="53">
        <v>41542</v>
      </c>
    </row>
    <row r="637" spans="1:1" x14ac:dyDescent="0.2">
      <c r="A637" s="53">
        <v>41543</v>
      </c>
    </row>
    <row r="638" spans="1:1" x14ac:dyDescent="0.2">
      <c r="A638" s="53">
        <v>41544</v>
      </c>
    </row>
    <row r="639" spans="1:1" x14ac:dyDescent="0.2">
      <c r="A639" s="53">
        <v>41545</v>
      </c>
    </row>
    <row r="640" spans="1:1" x14ac:dyDescent="0.2">
      <c r="A640" s="53">
        <v>41546</v>
      </c>
    </row>
    <row r="641" spans="1:1" x14ac:dyDescent="0.2">
      <c r="A641" s="53">
        <v>41547</v>
      </c>
    </row>
    <row r="642" spans="1:1" x14ac:dyDescent="0.2">
      <c r="A642" s="53">
        <v>41548</v>
      </c>
    </row>
    <row r="643" spans="1:1" x14ac:dyDescent="0.2">
      <c r="A643" s="53">
        <v>41549</v>
      </c>
    </row>
    <row r="644" spans="1:1" x14ac:dyDescent="0.2">
      <c r="A644" s="53">
        <v>41550</v>
      </c>
    </row>
    <row r="645" spans="1:1" x14ac:dyDescent="0.2">
      <c r="A645" s="53">
        <v>41551</v>
      </c>
    </row>
    <row r="646" spans="1:1" x14ac:dyDescent="0.2">
      <c r="A646" s="53">
        <v>41552</v>
      </c>
    </row>
    <row r="647" spans="1:1" x14ac:dyDescent="0.2">
      <c r="A647" s="53">
        <v>41553</v>
      </c>
    </row>
    <row r="648" spans="1:1" x14ac:dyDescent="0.2">
      <c r="A648" s="53">
        <v>41554</v>
      </c>
    </row>
    <row r="649" spans="1:1" x14ac:dyDescent="0.2">
      <c r="A649" s="53">
        <v>41555</v>
      </c>
    </row>
    <row r="650" spans="1:1" x14ac:dyDescent="0.2">
      <c r="A650" s="53">
        <v>41556</v>
      </c>
    </row>
    <row r="651" spans="1:1" x14ac:dyDescent="0.2">
      <c r="A651" s="53">
        <v>41557</v>
      </c>
    </row>
    <row r="652" spans="1:1" x14ac:dyDescent="0.2">
      <c r="A652" s="53">
        <v>41558</v>
      </c>
    </row>
    <row r="653" spans="1:1" x14ac:dyDescent="0.2">
      <c r="A653" s="53">
        <v>41559</v>
      </c>
    </row>
    <row r="654" spans="1:1" x14ac:dyDescent="0.2">
      <c r="A654" s="53">
        <v>41560</v>
      </c>
    </row>
    <row r="655" spans="1:1" x14ac:dyDescent="0.2">
      <c r="A655" s="53">
        <v>41561</v>
      </c>
    </row>
    <row r="656" spans="1:1" x14ac:dyDescent="0.2">
      <c r="A656" s="53">
        <v>41562</v>
      </c>
    </row>
    <row r="657" spans="1:1" x14ac:dyDescent="0.2">
      <c r="A657" s="53">
        <v>41563</v>
      </c>
    </row>
    <row r="658" spans="1:1" x14ac:dyDescent="0.2">
      <c r="A658" s="53">
        <v>41564</v>
      </c>
    </row>
    <row r="659" spans="1:1" x14ac:dyDescent="0.2">
      <c r="A659" s="53">
        <v>41565</v>
      </c>
    </row>
    <row r="660" spans="1:1" x14ac:dyDescent="0.2">
      <c r="A660" s="53">
        <v>41566</v>
      </c>
    </row>
    <row r="661" spans="1:1" x14ac:dyDescent="0.2">
      <c r="A661" s="53">
        <v>41567</v>
      </c>
    </row>
    <row r="662" spans="1:1" x14ac:dyDescent="0.2">
      <c r="A662" s="53">
        <v>41568</v>
      </c>
    </row>
    <row r="663" spans="1:1" x14ac:dyDescent="0.2">
      <c r="A663" s="53">
        <v>41569</v>
      </c>
    </row>
    <row r="664" spans="1:1" x14ac:dyDescent="0.2">
      <c r="A664" s="53">
        <v>41570</v>
      </c>
    </row>
    <row r="665" spans="1:1" x14ac:dyDescent="0.2">
      <c r="A665" s="53">
        <v>41571</v>
      </c>
    </row>
    <row r="666" spans="1:1" x14ac:dyDescent="0.2">
      <c r="A666" s="53">
        <v>41572</v>
      </c>
    </row>
    <row r="667" spans="1:1" x14ac:dyDescent="0.2">
      <c r="A667" s="53">
        <v>41573</v>
      </c>
    </row>
    <row r="668" spans="1:1" x14ac:dyDescent="0.2">
      <c r="A668" s="53">
        <v>41574</v>
      </c>
    </row>
    <row r="669" spans="1:1" x14ac:dyDescent="0.2">
      <c r="A669" s="53">
        <v>41575</v>
      </c>
    </row>
    <row r="670" spans="1:1" x14ac:dyDescent="0.2">
      <c r="A670" s="53">
        <v>41576</v>
      </c>
    </row>
    <row r="671" spans="1:1" x14ac:dyDescent="0.2">
      <c r="A671" s="53">
        <v>41577</v>
      </c>
    </row>
    <row r="672" spans="1:1" x14ac:dyDescent="0.2">
      <c r="A672" s="53">
        <v>41578</v>
      </c>
    </row>
    <row r="673" spans="1:1" x14ac:dyDescent="0.2">
      <c r="A673" s="53">
        <v>41579</v>
      </c>
    </row>
    <row r="674" spans="1:1" x14ac:dyDescent="0.2">
      <c r="A674" s="53">
        <v>41580</v>
      </c>
    </row>
    <row r="675" spans="1:1" x14ac:dyDescent="0.2">
      <c r="A675" s="53">
        <v>41581</v>
      </c>
    </row>
    <row r="676" spans="1:1" x14ac:dyDescent="0.2">
      <c r="A676" s="53">
        <v>41582</v>
      </c>
    </row>
    <row r="677" spans="1:1" x14ac:dyDescent="0.2">
      <c r="A677" s="53">
        <v>41583</v>
      </c>
    </row>
    <row r="678" spans="1:1" x14ac:dyDescent="0.2">
      <c r="A678" s="53">
        <v>41584</v>
      </c>
    </row>
    <row r="679" spans="1:1" x14ac:dyDescent="0.2">
      <c r="A679" s="53">
        <v>41585</v>
      </c>
    </row>
    <row r="680" spans="1:1" x14ac:dyDescent="0.2">
      <c r="A680" s="53">
        <v>41586</v>
      </c>
    </row>
    <row r="681" spans="1:1" x14ac:dyDescent="0.2">
      <c r="A681" s="53">
        <v>41587</v>
      </c>
    </row>
    <row r="682" spans="1:1" x14ac:dyDescent="0.2">
      <c r="A682" s="53">
        <v>41588</v>
      </c>
    </row>
    <row r="683" spans="1:1" x14ac:dyDescent="0.2">
      <c r="A683" s="53">
        <v>41589</v>
      </c>
    </row>
    <row r="684" spans="1:1" x14ac:dyDescent="0.2">
      <c r="A684" s="53">
        <v>41590</v>
      </c>
    </row>
    <row r="685" spans="1:1" x14ac:dyDescent="0.2">
      <c r="A685" s="53">
        <v>41591</v>
      </c>
    </row>
    <row r="686" spans="1:1" x14ac:dyDescent="0.2">
      <c r="A686" s="53">
        <v>41592</v>
      </c>
    </row>
    <row r="687" spans="1:1" x14ac:dyDescent="0.2">
      <c r="A687" s="53">
        <v>41593</v>
      </c>
    </row>
    <row r="688" spans="1:1" x14ac:dyDescent="0.2">
      <c r="A688" s="53">
        <v>41594</v>
      </c>
    </row>
    <row r="689" spans="1:1" x14ac:dyDescent="0.2">
      <c r="A689" s="53">
        <v>41595</v>
      </c>
    </row>
    <row r="690" spans="1:1" x14ac:dyDescent="0.2">
      <c r="A690" s="53">
        <v>41596</v>
      </c>
    </row>
    <row r="691" spans="1:1" x14ac:dyDescent="0.2">
      <c r="A691" s="53">
        <v>41597</v>
      </c>
    </row>
    <row r="692" spans="1:1" x14ac:dyDescent="0.2">
      <c r="A692" s="53">
        <v>41598</v>
      </c>
    </row>
    <row r="693" spans="1:1" x14ac:dyDescent="0.2">
      <c r="A693" s="53">
        <v>41599</v>
      </c>
    </row>
    <row r="694" spans="1:1" x14ac:dyDescent="0.2">
      <c r="A694" s="53">
        <v>41600</v>
      </c>
    </row>
    <row r="695" spans="1:1" x14ac:dyDescent="0.2">
      <c r="A695" s="53">
        <v>41601</v>
      </c>
    </row>
    <row r="696" spans="1:1" x14ac:dyDescent="0.2">
      <c r="A696" s="53">
        <v>41602</v>
      </c>
    </row>
    <row r="697" spans="1:1" x14ac:dyDescent="0.2">
      <c r="A697" s="53">
        <v>41603</v>
      </c>
    </row>
    <row r="698" spans="1:1" x14ac:dyDescent="0.2">
      <c r="A698" s="53">
        <v>41604</v>
      </c>
    </row>
    <row r="699" spans="1:1" x14ac:dyDescent="0.2">
      <c r="A699" s="53">
        <v>41605</v>
      </c>
    </row>
    <row r="700" spans="1:1" x14ac:dyDescent="0.2">
      <c r="A700" s="53">
        <v>41606</v>
      </c>
    </row>
    <row r="701" spans="1:1" x14ac:dyDescent="0.2">
      <c r="A701" s="53">
        <v>41607</v>
      </c>
    </row>
    <row r="702" spans="1:1" x14ac:dyDescent="0.2">
      <c r="A702" s="53">
        <v>41608</v>
      </c>
    </row>
    <row r="703" spans="1:1" x14ac:dyDescent="0.2">
      <c r="A703" s="53">
        <v>41609</v>
      </c>
    </row>
    <row r="704" spans="1:1" x14ac:dyDescent="0.2">
      <c r="A704" s="53">
        <v>41610</v>
      </c>
    </row>
    <row r="705" spans="1:1" x14ac:dyDescent="0.2">
      <c r="A705" s="53">
        <v>41611</v>
      </c>
    </row>
    <row r="706" spans="1:1" x14ac:dyDescent="0.2">
      <c r="A706" s="53">
        <v>41612</v>
      </c>
    </row>
    <row r="707" spans="1:1" x14ac:dyDescent="0.2">
      <c r="A707" s="53">
        <v>41613</v>
      </c>
    </row>
    <row r="708" spans="1:1" x14ac:dyDescent="0.2">
      <c r="A708" s="53">
        <v>41614</v>
      </c>
    </row>
    <row r="709" spans="1:1" x14ac:dyDescent="0.2">
      <c r="A709" s="53">
        <v>41615</v>
      </c>
    </row>
    <row r="710" spans="1:1" x14ac:dyDescent="0.2">
      <c r="A710" s="53">
        <v>41616</v>
      </c>
    </row>
    <row r="711" spans="1:1" x14ac:dyDescent="0.2">
      <c r="A711" s="53">
        <v>41617</v>
      </c>
    </row>
    <row r="712" spans="1:1" x14ac:dyDescent="0.2">
      <c r="A712" s="53">
        <v>41618</v>
      </c>
    </row>
    <row r="713" spans="1:1" x14ac:dyDescent="0.2">
      <c r="A713" s="53">
        <v>41619</v>
      </c>
    </row>
    <row r="714" spans="1:1" x14ac:dyDescent="0.2">
      <c r="A714" s="53">
        <v>41620</v>
      </c>
    </row>
    <row r="715" spans="1:1" x14ac:dyDescent="0.2">
      <c r="A715" s="53">
        <v>41621</v>
      </c>
    </row>
    <row r="716" spans="1:1" x14ac:dyDescent="0.2">
      <c r="A716" s="53">
        <v>41622</v>
      </c>
    </row>
    <row r="717" spans="1:1" x14ac:dyDescent="0.2">
      <c r="A717" s="53">
        <v>41623</v>
      </c>
    </row>
    <row r="718" spans="1:1" x14ac:dyDescent="0.2">
      <c r="A718" s="53">
        <v>41624</v>
      </c>
    </row>
    <row r="719" spans="1:1" x14ac:dyDescent="0.2">
      <c r="A719" s="53">
        <v>41625</v>
      </c>
    </row>
    <row r="720" spans="1:1" x14ac:dyDescent="0.2">
      <c r="A720" s="53">
        <v>41626</v>
      </c>
    </row>
    <row r="721" spans="1:1" x14ac:dyDescent="0.2">
      <c r="A721" s="53">
        <v>41627</v>
      </c>
    </row>
    <row r="722" spans="1:1" x14ac:dyDescent="0.2">
      <c r="A722" s="53">
        <v>41628</v>
      </c>
    </row>
    <row r="723" spans="1:1" x14ac:dyDescent="0.2">
      <c r="A723" s="53">
        <v>41629</v>
      </c>
    </row>
    <row r="724" spans="1:1" x14ac:dyDescent="0.2">
      <c r="A724" s="53">
        <v>41630</v>
      </c>
    </row>
    <row r="725" spans="1:1" x14ac:dyDescent="0.2">
      <c r="A725" s="53">
        <v>41631</v>
      </c>
    </row>
    <row r="726" spans="1:1" x14ac:dyDescent="0.2">
      <c r="A726" s="53">
        <v>41632</v>
      </c>
    </row>
    <row r="727" spans="1:1" x14ac:dyDescent="0.2">
      <c r="A727" s="53">
        <v>41633</v>
      </c>
    </row>
    <row r="728" spans="1:1" x14ac:dyDescent="0.2">
      <c r="A728" s="53">
        <v>41634</v>
      </c>
    </row>
    <row r="729" spans="1:1" x14ac:dyDescent="0.2">
      <c r="A729" s="53">
        <v>41635</v>
      </c>
    </row>
    <row r="730" spans="1:1" x14ac:dyDescent="0.2">
      <c r="A730" s="53">
        <v>41636</v>
      </c>
    </row>
    <row r="731" spans="1:1" x14ac:dyDescent="0.2">
      <c r="A731" s="53">
        <v>41637</v>
      </c>
    </row>
    <row r="732" spans="1:1" x14ac:dyDescent="0.2">
      <c r="A732" s="53">
        <v>41638</v>
      </c>
    </row>
    <row r="733" spans="1:1" x14ac:dyDescent="0.2">
      <c r="A733" s="5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SheetLayoutView="80" workbookViewId="0">
      <selection activeCell="H21" sqref="H21"/>
    </sheetView>
  </sheetViews>
  <sheetFormatPr defaultRowHeight="15" x14ac:dyDescent="0.3"/>
  <cols>
    <col min="1" max="1" width="14.28515625" style="21" bestFit="1" customWidth="1"/>
    <col min="2" max="2" width="80" style="208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3" t="s">
        <v>267</v>
      </c>
      <c r="B1" s="204"/>
      <c r="C1" s="719" t="s">
        <v>109</v>
      </c>
      <c r="D1" s="719"/>
      <c r="E1" s="99"/>
    </row>
    <row r="2" spans="1:12" s="6" customFormat="1" x14ac:dyDescent="0.3">
      <c r="A2" s="65" t="s">
        <v>140</v>
      </c>
      <c r="B2" s="204"/>
      <c r="C2" s="720" t="str">
        <f>'ფორმა N1'!L2</f>
        <v>01/01/-12/31/2019</v>
      </c>
      <c r="D2" s="721"/>
      <c r="E2" s="99"/>
    </row>
    <row r="3" spans="1:12" s="6" customFormat="1" x14ac:dyDescent="0.3">
      <c r="A3" s="65"/>
      <c r="B3" s="204"/>
      <c r="C3" s="64"/>
      <c r="D3" s="64"/>
      <c r="E3" s="99"/>
    </row>
    <row r="4" spans="1:12" s="2" customFormat="1" x14ac:dyDescent="0.3">
      <c r="A4" s="66" t="str">
        <f>'ფორმა N2'!A4</f>
        <v>ანგარიშვალდებული პირის დასახელება:</v>
      </c>
      <c r="B4" s="205"/>
      <c r="C4" s="65"/>
      <c r="D4" s="65"/>
      <c r="E4" s="94"/>
      <c r="L4" s="6"/>
    </row>
    <row r="5" spans="1:12" s="2" customFormat="1" x14ac:dyDescent="0.3">
      <c r="A5" s="103" t="str">
        <f>'ფორმა N1'!A5</f>
        <v>ეროვნულ-დემოკრატიული პარტია</v>
      </c>
      <c r="B5" s="206"/>
      <c r="C5" s="50"/>
      <c r="D5" s="50"/>
      <c r="E5" s="94"/>
    </row>
    <row r="6" spans="1:12" s="2" customFormat="1" x14ac:dyDescent="0.3">
      <c r="A6" s="66"/>
      <c r="B6" s="205"/>
      <c r="C6" s="65"/>
      <c r="D6" s="65"/>
      <c r="E6" s="94"/>
    </row>
    <row r="7" spans="1:12" s="6" customFormat="1" ht="18" x14ac:dyDescent="0.3">
      <c r="A7" s="87"/>
      <c r="B7" s="98"/>
      <c r="C7" s="67"/>
      <c r="D7" s="67"/>
      <c r="E7" s="99"/>
    </row>
    <row r="8" spans="1:12" s="6" customFormat="1" ht="30" x14ac:dyDescent="0.3">
      <c r="A8" s="92" t="s">
        <v>64</v>
      </c>
      <c r="B8" s="68" t="s">
        <v>244</v>
      </c>
      <c r="C8" s="68" t="s">
        <v>66</v>
      </c>
      <c r="D8" s="68" t="s">
        <v>67</v>
      </c>
      <c r="E8" s="99"/>
      <c r="F8" s="20"/>
    </row>
    <row r="9" spans="1:12" s="7" customFormat="1" x14ac:dyDescent="0.3">
      <c r="A9" s="196">
        <v>1</v>
      </c>
      <c r="B9" s="196" t="s">
        <v>65</v>
      </c>
      <c r="C9" s="460">
        <f>SUM(C10,C26)</f>
        <v>166120.20000000001</v>
      </c>
      <c r="D9" s="460">
        <f>SUM(D10,D26)</f>
        <v>166120.20000000001</v>
      </c>
      <c r="E9" s="99"/>
    </row>
    <row r="10" spans="1:12" s="7" customFormat="1" x14ac:dyDescent="0.3">
      <c r="A10" s="74">
        <v>1.1000000000000001</v>
      </c>
      <c r="B10" s="74" t="s">
        <v>80</v>
      </c>
      <c r="C10" s="460">
        <f>SUM(C11,C12,C16,C19,C25,C26)</f>
        <v>166120.20000000001</v>
      </c>
      <c r="D10" s="460">
        <f>SUM(D11,D12,D16,D19,D24,D25)</f>
        <v>166120.20000000001</v>
      </c>
      <c r="E10" s="99"/>
    </row>
    <row r="11" spans="1:12" s="9" customFormat="1" ht="18" x14ac:dyDescent="0.3">
      <c r="A11" s="75" t="s">
        <v>30</v>
      </c>
      <c r="B11" s="75" t="s">
        <v>79</v>
      </c>
      <c r="C11" s="8"/>
      <c r="D11" s="8"/>
      <c r="E11" s="99"/>
    </row>
    <row r="12" spans="1:12" s="10" customFormat="1" x14ac:dyDescent="0.3">
      <c r="A12" s="75" t="s">
        <v>31</v>
      </c>
      <c r="B12" s="75" t="s">
        <v>302</v>
      </c>
      <c r="C12" s="93">
        <f>SUM(C14:C15)</f>
        <v>0</v>
      </c>
      <c r="D12" s="93">
        <f>SUM(D14:D15)</f>
        <v>0</v>
      </c>
      <c r="E12" s="99"/>
    </row>
    <row r="13" spans="1:12" s="3" customFormat="1" x14ac:dyDescent="0.3">
      <c r="A13" s="84" t="s">
        <v>81</v>
      </c>
      <c r="B13" s="84" t="s">
        <v>305</v>
      </c>
      <c r="C13" s="8"/>
      <c r="D13" s="8"/>
      <c r="E13" s="99"/>
    </row>
    <row r="14" spans="1:12" s="3" customFormat="1" x14ac:dyDescent="0.3">
      <c r="A14" s="84" t="s">
        <v>470</v>
      </c>
      <c r="B14" s="84" t="s">
        <v>469</v>
      </c>
      <c r="C14" s="8"/>
      <c r="D14" s="8"/>
      <c r="E14" s="99"/>
    </row>
    <row r="15" spans="1:12" s="3" customFormat="1" x14ac:dyDescent="0.3">
      <c r="A15" s="84" t="s">
        <v>471</v>
      </c>
      <c r="B15" s="84" t="s">
        <v>97</v>
      </c>
      <c r="C15" s="8"/>
      <c r="D15" s="8"/>
      <c r="E15" s="99"/>
    </row>
    <row r="16" spans="1:12" s="3" customFormat="1" x14ac:dyDescent="0.3">
      <c r="A16" s="75" t="s">
        <v>82</v>
      </c>
      <c r="B16" s="75" t="s">
        <v>83</v>
      </c>
      <c r="C16" s="93">
        <f>SUM(C17:C18)</f>
        <v>165569</v>
      </c>
      <c r="D16" s="93">
        <f>SUM(D17:D18)</f>
        <v>165569</v>
      </c>
      <c r="E16" s="99"/>
    </row>
    <row r="17" spans="1:5" s="3" customFormat="1" x14ac:dyDescent="0.3">
      <c r="A17" s="84" t="s">
        <v>84</v>
      </c>
      <c r="B17" s="84" t="s">
        <v>86</v>
      </c>
      <c r="C17" s="8">
        <v>165569</v>
      </c>
      <c r="D17" s="8">
        <v>165569</v>
      </c>
      <c r="E17" s="99"/>
    </row>
    <row r="18" spans="1:5" s="3" customFormat="1" ht="30" x14ac:dyDescent="0.3">
      <c r="A18" s="84" t="s">
        <v>85</v>
      </c>
      <c r="B18" s="84" t="s">
        <v>110</v>
      </c>
      <c r="C18" s="8"/>
      <c r="D18" s="8"/>
      <c r="E18" s="99"/>
    </row>
    <row r="19" spans="1:5" s="3" customFormat="1" x14ac:dyDescent="0.3">
      <c r="A19" s="75" t="s">
        <v>87</v>
      </c>
      <c r="B19" s="75" t="s">
        <v>395</v>
      </c>
      <c r="C19" s="93">
        <f>SUM(C20:C23)</f>
        <v>0</v>
      </c>
      <c r="D19" s="93">
        <f>SUM(D20:D23)</f>
        <v>0</v>
      </c>
      <c r="E19" s="99"/>
    </row>
    <row r="20" spans="1:5" s="3" customFormat="1" x14ac:dyDescent="0.3">
      <c r="A20" s="84" t="s">
        <v>88</v>
      </c>
      <c r="B20" s="84" t="s">
        <v>89</v>
      </c>
      <c r="C20" s="8"/>
      <c r="D20" s="8"/>
      <c r="E20" s="99"/>
    </row>
    <row r="21" spans="1:5" s="3" customFormat="1" ht="30" x14ac:dyDescent="0.3">
      <c r="A21" s="84" t="s">
        <v>92</v>
      </c>
      <c r="B21" s="84" t="s">
        <v>90</v>
      </c>
      <c r="C21" s="8"/>
      <c r="D21" s="8"/>
      <c r="E21" s="99"/>
    </row>
    <row r="22" spans="1:5" s="3" customFormat="1" x14ac:dyDescent="0.3">
      <c r="A22" s="84" t="s">
        <v>93</v>
      </c>
      <c r="B22" s="84" t="s">
        <v>91</v>
      </c>
      <c r="C22" s="8"/>
      <c r="D22" s="8"/>
      <c r="E22" s="99"/>
    </row>
    <row r="23" spans="1:5" s="3" customFormat="1" x14ac:dyDescent="0.3">
      <c r="A23" s="84" t="s">
        <v>94</v>
      </c>
      <c r="B23" s="84" t="s">
        <v>412</v>
      </c>
      <c r="C23" s="8"/>
      <c r="D23" s="8"/>
      <c r="E23" s="99"/>
    </row>
    <row r="24" spans="1:5" s="3" customFormat="1" x14ac:dyDescent="0.3">
      <c r="A24" s="75" t="s">
        <v>95</v>
      </c>
      <c r="B24" s="75" t="s">
        <v>413</v>
      </c>
      <c r="C24" s="217"/>
      <c r="D24" s="8"/>
      <c r="E24" s="99"/>
    </row>
    <row r="25" spans="1:5" s="3" customFormat="1" x14ac:dyDescent="0.3">
      <c r="A25" s="75" t="s">
        <v>246</v>
      </c>
      <c r="B25" s="75" t="s">
        <v>419</v>
      </c>
      <c r="C25" s="459">
        <v>551.20000000000005</v>
      </c>
      <c r="D25" s="459">
        <v>551.20000000000005</v>
      </c>
      <c r="E25" s="99"/>
    </row>
    <row r="26" spans="1:5" x14ac:dyDescent="0.3">
      <c r="A26" s="74">
        <v>1.2</v>
      </c>
      <c r="B26" s="74" t="s">
        <v>96</v>
      </c>
      <c r="C26" s="72">
        <f>SUM(C27,C35)</f>
        <v>0</v>
      </c>
      <c r="D26" s="72">
        <f>SUM(D27,D35)</f>
        <v>0</v>
      </c>
      <c r="E26" s="99"/>
    </row>
    <row r="27" spans="1:5" x14ac:dyDescent="0.3">
      <c r="A27" s="75" t="s">
        <v>32</v>
      </c>
      <c r="B27" s="75" t="s">
        <v>305</v>
      </c>
      <c r="C27" s="93">
        <f>SUM(C28:C30)</f>
        <v>0</v>
      </c>
      <c r="D27" s="93">
        <f>SUM(D28:D30)</f>
        <v>0</v>
      </c>
      <c r="E27" s="99"/>
    </row>
    <row r="28" spans="1:5" x14ac:dyDescent="0.3">
      <c r="A28" s="202" t="s">
        <v>98</v>
      </c>
      <c r="B28" s="202" t="s">
        <v>303</v>
      </c>
      <c r="C28" s="8"/>
      <c r="D28" s="8"/>
      <c r="E28" s="99"/>
    </row>
    <row r="29" spans="1:5" x14ac:dyDescent="0.3">
      <c r="A29" s="202" t="s">
        <v>99</v>
      </c>
      <c r="B29" s="202" t="s">
        <v>306</v>
      </c>
      <c r="C29" s="8"/>
      <c r="D29" s="8"/>
      <c r="E29" s="99"/>
    </row>
    <row r="30" spans="1:5" x14ac:dyDescent="0.3">
      <c r="A30" s="202" t="s">
        <v>421</v>
      </c>
      <c r="B30" s="202" t="s">
        <v>304</v>
      </c>
      <c r="C30" s="8"/>
      <c r="D30" s="8"/>
      <c r="E30" s="99"/>
    </row>
    <row r="31" spans="1:5" x14ac:dyDescent="0.3">
      <c r="A31" s="75" t="s">
        <v>33</v>
      </c>
      <c r="B31" s="75" t="s">
        <v>469</v>
      </c>
      <c r="C31" s="93">
        <f>SUM(C32:C34)</f>
        <v>0</v>
      </c>
      <c r="D31" s="93">
        <f>SUM(D32:D34)</f>
        <v>0</v>
      </c>
      <c r="E31" s="99"/>
    </row>
    <row r="32" spans="1:5" x14ac:dyDescent="0.3">
      <c r="A32" s="202" t="s">
        <v>12</v>
      </c>
      <c r="B32" s="202" t="s">
        <v>472</v>
      </c>
      <c r="C32" s="8"/>
      <c r="D32" s="8"/>
      <c r="E32" s="99"/>
    </row>
    <row r="33" spans="1:9" x14ac:dyDescent="0.3">
      <c r="A33" s="202" t="s">
        <v>13</v>
      </c>
      <c r="B33" s="202" t="s">
        <v>473</v>
      </c>
      <c r="C33" s="8"/>
      <c r="D33" s="8"/>
      <c r="E33" s="99"/>
    </row>
    <row r="34" spans="1:9" x14ac:dyDescent="0.3">
      <c r="A34" s="202" t="s">
        <v>276</v>
      </c>
      <c r="B34" s="202" t="s">
        <v>474</v>
      </c>
      <c r="C34" s="8"/>
      <c r="D34" s="8"/>
      <c r="E34" s="99"/>
    </row>
    <row r="35" spans="1:9" s="22" customFormat="1" x14ac:dyDescent="0.3">
      <c r="A35" s="75" t="s">
        <v>34</v>
      </c>
      <c r="B35" s="213" t="s">
        <v>418</v>
      </c>
      <c r="C35" s="8"/>
      <c r="D35" s="8"/>
    </row>
    <row r="36" spans="1:9" s="2" customFormat="1" x14ac:dyDescent="0.3">
      <c r="A36" s="1"/>
      <c r="B36" s="207"/>
      <c r="E36" s="5"/>
    </row>
    <row r="37" spans="1:9" s="2" customFormat="1" x14ac:dyDescent="0.3">
      <c r="B37" s="207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58" t="s">
        <v>107</v>
      </c>
      <c r="B40" s="207"/>
      <c r="E40" s="5"/>
    </row>
    <row r="41" spans="1:9" s="2" customFormat="1" x14ac:dyDescent="0.3">
      <c r="B41" s="207"/>
      <c r="E41"/>
      <c r="F41"/>
      <c r="G41"/>
      <c r="H41"/>
      <c r="I41"/>
    </row>
    <row r="42" spans="1:9" s="2" customFormat="1" x14ac:dyDescent="0.3">
      <c r="B42" s="207"/>
      <c r="D42" s="12"/>
      <c r="E42"/>
      <c r="F42"/>
      <c r="G42"/>
      <c r="H42"/>
      <c r="I42"/>
    </row>
    <row r="43" spans="1:9" s="2" customFormat="1" x14ac:dyDescent="0.3">
      <c r="A43"/>
      <c r="B43" s="209" t="s">
        <v>416</v>
      </c>
      <c r="D43" s="12"/>
      <c r="E43"/>
      <c r="F43"/>
      <c r="G43"/>
      <c r="H43"/>
      <c r="I43"/>
    </row>
    <row r="44" spans="1:9" s="2" customFormat="1" x14ac:dyDescent="0.3">
      <c r="A44"/>
      <c r="B44" s="207" t="s">
        <v>265</v>
      </c>
      <c r="D44" s="12"/>
      <c r="E44"/>
      <c r="F44"/>
      <c r="G44"/>
      <c r="H44"/>
      <c r="I44"/>
    </row>
    <row r="45" spans="1:9" customFormat="1" ht="12.75" x14ac:dyDescent="0.2">
      <c r="B45" s="210" t="s">
        <v>139</v>
      </c>
    </row>
    <row r="46" spans="1:9" customFormat="1" ht="12.75" x14ac:dyDescent="0.2">
      <c r="B46" s="21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49" zoomScale="80" zoomScaleSheetLayoutView="80" workbookViewId="0">
      <selection activeCell="D55" sqref="D55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7" width="9.140625" style="2"/>
    <col min="8" max="8" width="12.42578125" style="2" customWidth="1"/>
    <col min="9" max="16384" width="9.140625" style="2"/>
  </cols>
  <sheetData>
    <row r="1" spans="1:5" s="6" customFormat="1" x14ac:dyDescent="0.3">
      <c r="A1" s="63" t="s">
        <v>478</v>
      </c>
      <c r="B1" s="193"/>
      <c r="C1" s="719" t="s">
        <v>109</v>
      </c>
      <c r="D1" s="719"/>
      <c r="E1" s="78"/>
    </row>
    <row r="2" spans="1:5" s="6" customFormat="1" x14ac:dyDescent="0.3">
      <c r="A2" s="330" t="s">
        <v>480</v>
      </c>
      <c r="B2" s="193"/>
      <c r="C2" s="717" t="str">
        <f>'ფორმა N1'!L2</f>
        <v>01/01/-12/31/2019</v>
      </c>
      <c r="D2" s="718"/>
      <c r="E2" s="78"/>
    </row>
    <row r="3" spans="1:5" s="6" customFormat="1" x14ac:dyDescent="0.3">
      <c r="A3" s="330" t="s">
        <v>479</v>
      </c>
      <c r="B3" s="193"/>
      <c r="C3" s="194"/>
      <c r="D3" s="194"/>
      <c r="E3" s="78"/>
    </row>
    <row r="4" spans="1:5" s="6" customFormat="1" x14ac:dyDescent="0.3">
      <c r="A4" s="65" t="s">
        <v>140</v>
      </c>
      <c r="B4" s="193"/>
      <c r="C4" s="194"/>
      <c r="D4" s="194"/>
      <c r="E4" s="78"/>
    </row>
    <row r="5" spans="1:5" s="6" customFormat="1" x14ac:dyDescent="0.3">
      <c r="A5" s="65"/>
      <c r="B5" s="193"/>
      <c r="C5" s="194"/>
      <c r="D5" s="194"/>
      <c r="E5" s="78"/>
    </row>
    <row r="6" spans="1:5" x14ac:dyDescent="0.3">
      <c r="A6" s="66" t="str">
        <f>'[1]ფორმა N2'!A4</f>
        <v>ანგარიშვალდებული პირის დასახელება:</v>
      </c>
      <c r="B6" s="66"/>
      <c r="C6" s="65"/>
      <c r="D6" s="65"/>
      <c r="E6" s="79"/>
    </row>
    <row r="7" spans="1:5" x14ac:dyDescent="0.3">
      <c r="A7" s="195" t="str">
        <f>'ფორმა N1'!A5</f>
        <v>ეროვნულ-დემოკრატიული პარტია</v>
      </c>
      <c r="B7" s="69"/>
      <c r="C7" s="70"/>
      <c r="D7" s="70"/>
      <c r="E7" s="79"/>
    </row>
    <row r="8" spans="1:5" x14ac:dyDescent="0.3">
      <c r="A8" s="66"/>
      <c r="B8" s="66"/>
      <c r="C8" s="65"/>
      <c r="D8" s="65"/>
      <c r="E8" s="79"/>
    </row>
    <row r="9" spans="1:5" s="6" customFormat="1" x14ac:dyDescent="0.3">
      <c r="A9" s="193"/>
      <c r="B9" s="193"/>
      <c r="C9" s="67"/>
      <c r="D9" s="67"/>
      <c r="E9" s="78"/>
    </row>
    <row r="10" spans="1:5" s="6" customFormat="1" ht="30" x14ac:dyDescent="0.3">
      <c r="A10" s="76" t="s">
        <v>64</v>
      </c>
      <c r="B10" s="77" t="s">
        <v>11</v>
      </c>
      <c r="C10" s="68" t="s">
        <v>10</v>
      </c>
      <c r="D10" s="68" t="s">
        <v>9</v>
      </c>
      <c r="E10" s="78"/>
    </row>
    <row r="11" spans="1:5" s="7" customFormat="1" x14ac:dyDescent="0.2">
      <c r="A11" s="196">
        <v>1</v>
      </c>
      <c r="B11" s="196" t="s">
        <v>57</v>
      </c>
      <c r="C11" s="433">
        <f>SUM(C12,C16,C56,C59,C60,C61,C79)</f>
        <v>360985.54000000004</v>
      </c>
      <c r="D11" s="433">
        <f>SUM(D12,D16,D56,D59,D60,D61,D67,D75,D76)</f>
        <v>360985.54000000004</v>
      </c>
      <c r="E11" s="197"/>
    </row>
    <row r="12" spans="1:5" s="9" customFormat="1" ht="18" x14ac:dyDescent="0.2">
      <c r="A12" s="74">
        <v>1.1000000000000001</v>
      </c>
      <c r="B12" s="74" t="s">
        <v>58</v>
      </c>
      <c r="C12" s="434">
        <f>SUM(C13:C15)</f>
        <v>178546.26</v>
      </c>
      <c r="D12" s="434">
        <f>SUM(D13:D15)</f>
        <v>178546.26</v>
      </c>
      <c r="E12" s="80"/>
    </row>
    <row r="13" spans="1:5" s="10" customFormat="1" x14ac:dyDescent="0.2">
      <c r="A13" s="75" t="s">
        <v>30</v>
      </c>
      <c r="B13" s="75" t="s">
        <v>59</v>
      </c>
      <c r="C13" s="435">
        <v>174125.41</v>
      </c>
      <c r="D13" s="435">
        <v>174125.41</v>
      </c>
      <c r="E13" s="81"/>
    </row>
    <row r="14" spans="1:5" s="3" customFormat="1" x14ac:dyDescent="0.2">
      <c r="A14" s="75" t="s">
        <v>31</v>
      </c>
      <c r="B14" s="75" t="s">
        <v>0</v>
      </c>
      <c r="C14" s="435">
        <v>4420.8500000000004</v>
      </c>
      <c r="D14" s="435">
        <v>4420.8500000000004</v>
      </c>
      <c r="E14" s="82"/>
    </row>
    <row r="15" spans="1:5" s="3" customFormat="1" x14ac:dyDescent="0.3">
      <c r="A15" s="333" t="s">
        <v>482</v>
      </c>
      <c r="B15" s="334" t="s">
        <v>483</v>
      </c>
      <c r="C15" s="436"/>
      <c r="D15" s="436"/>
      <c r="E15" s="82"/>
    </row>
    <row r="16" spans="1:5" s="7" customFormat="1" x14ac:dyDescent="0.2">
      <c r="A16" s="74">
        <v>1.2</v>
      </c>
      <c r="B16" s="74" t="s">
        <v>60</v>
      </c>
      <c r="C16" s="434">
        <f>SUM(C17,C20,C32,C33,C34,C35,C38,C39,C46:C50,C54,C55)</f>
        <v>181989.28000000003</v>
      </c>
      <c r="D16" s="434">
        <f>SUM(D17,D20,D32,D33,D34,D35,D38,D39,D46:D50,D54,D55)</f>
        <v>181989.28000000003</v>
      </c>
      <c r="E16" s="197"/>
    </row>
    <row r="17" spans="1:6" s="3" customFormat="1" x14ac:dyDescent="0.2">
      <c r="A17" s="75" t="s">
        <v>32</v>
      </c>
      <c r="B17" s="75" t="s">
        <v>1</v>
      </c>
      <c r="C17" s="434">
        <f>SUM(C18:C19)</f>
        <v>7320.5</v>
      </c>
      <c r="D17" s="434">
        <f>SUM(D18:D19)</f>
        <v>7320.5</v>
      </c>
      <c r="E17" s="82"/>
    </row>
    <row r="18" spans="1:6" s="3" customFormat="1" x14ac:dyDescent="0.2">
      <c r="A18" s="84" t="s">
        <v>98</v>
      </c>
      <c r="B18" s="84" t="s">
        <v>61</v>
      </c>
      <c r="C18" s="435">
        <v>5845</v>
      </c>
      <c r="D18" s="437">
        <v>5845</v>
      </c>
      <c r="E18" s="82"/>
    </row>
    <row r="19" spans="1:6" s="3" customFormat="1" x14ac:dyDescent="0.2">
      <c r="A19" s="84" t="s">
        <v>99</v>
      </c>
      <c r="B19" s="84" t="s">
        <v>62</v>
      </c>
      <c r="C19" s="435">
        <v>1475.5</v>
      </c>
      <c r="D19" s="435">
        <v>1475.5</v>
      </c>
      <c r="E19" s="82"/>
    </row>
    <row r="20" spans="1:6" s="3" customFormat="1" x14ac:dyDescent="0.2">
      <c r="A20" s="75" t="s">
        <v>33</v>
      </c>
      <c r="B20" s="75" t="s">
        <v>2</v>
      </c>
      <c r="C20" s="434">
        <f>SUM(C21:C26,C31)</f>
        <v>50452.69</v>
      </c>
      <c r="D20" s="434">
        <f>SUM(D21:D26,D31)</f>
        <v>50452.69</v>
      </c>
      <c r="E20" s="198"/>
      <c r="F20" s="199"/>
    </row>
    <row r="21" spans="1:6" s="201" customFormat="1" ht="30" x14ac:dyDescent="0.2">
      <c r="A21" s="84" t="s">
        <v>12</v>
      </c>
      <c r="B21" s="84" t="s">
        <v>245</v>
      </c>
      <c r="C21" s="438">
        <v>38959.599999999999</v>
      </c>
      <c r="D21" s="438">
        <v>38959.599999999999</v>
      </c>
      <c r="E21" s="200"/>
    </row>
    <row r="22" spans="1:6" s="201" customFormat="1" x14ac:dyDescent="0.2">
      <c r="A22" s="84" t="s">
        <v>13</v>
      </c>
      <c r="B22" s="84" t="s">
        <v>14</v>
      </c>
      <c r="C22" s="438">
        <v>6354</v>
      </c>
      <c r="D22" s="438">
        <v>6354</v>
      </c>
      <c r="E22" s="200"/>
    </row>
    <row r="23" spans="1:6" s="201" customFormat="1" ht="30" x14ac:dyDescent="0.2">
      <c r="A23" s="84" t="s">
        <v>276</v>
      </c>
      <c r="B23" s="84" t="s">
        <v>22</v>
      </c>
      <c r="C23" s="438">
        <v>475.05</v>
      </c>
      <c r="D23" s="438">
        <v>475.05</v>
      </c>
      <c r="E23" s="200"/>
    </row>
    <row r="24" spans="1:6" s="201" customFormat="1" ht="16.5" customHeight="1" x14ac:dyDescent="0.2">
      <c r="A24" s="84" t="s">
        <v>277</v>
      </c>
      <c r="B24" s="84" t="s">
        <v>15</v>
      </c>
      <c r="C24" s="438">
        <v>1873.96</v>
      </c>
      <c r="D24" s="438">
        <v>1873.96</v>
      </c>
      <c r="E24" s="200"/>
    </row>
    <row r="25" spans="1:6" s="201" customFormat="1" ht="16.5" customHeight="1" x14ac:dyDescent="0.2">
      <c r="A25" s="84" t="s">
        <v>278</v>
      </c>
      <c r="B25" s="84" t="s">
        <v>16</v>
      </c>
      <c r="C25" s="438"/>
      <c r="D25" s="439"/>
      <c r="E25" s="200"/>
    </row>
    <row r="26" spans="1:6" s="201" customFormat="1" ht="16.5" customHeight="1" x14ac:dyDescent="0.2">
      <c r="A26" s="84" t="s">
        <v>279</v>
      </c>
      <c r="B26" s="84" t="s">
        <v>17</v>
      </c>
      <c r="C26" s="434">
        <f>SUM(C27:C30)</f>
        <v>2790.08</v>
      </c>
      <c r="D26" s="434">
        <f>SUM(D27:D30)</f>
        <v>2790.08</v>
      </c>
      <c r="E26" s="200"/>
    </row>
    <row r="27" spans="1:6" s="201" customFormat="1" ht="16.5" customHeight="1" x14ac:dyDescent="0.2">
      <c r="A27" s="202" t="s">
        <v>280</v>
      </c>
      <c r="B27" s="202" t="s">
        <v>18</v>
      </c>
      <c r="C27" s="438">
        <v>2565.08</v>
      </c>
      <c r="D27" s="438">
        <v>2565.08</v>
      </c>
      <c r="E27" s="200"/>
    </row>
    <row r="28" spans="1:6" s="201" customFormat="1" ht="16.5" customHeight="1" x14ac:dyDescent="0.2">
      <c r="A28" s="202" t="s">
        <v>281</v>
      </c>
      <c r="B28" s="202" t="s">
        <v>19</v>
      </c>
      <c r="C28" s="438"/>
      <c r="D28" s="439"/>
      <c r="E28" s="200"/>
    </row>
    <row r="29" spans="1:6" s="201" customFormat="1" ht="16.5" customHeight="1" x14ac:dyDescent="0.2">
      <c r="A29" s="202" t="s">
        <v>282</v>
      </c>
      <c r="B29" s="202" t="s">
        <v>20</v>
      </c>
      <c r="C29" s="438"/>
      <c r="D29" s="439"/>
      <c r="E29" s="200"/>
    </row>
    <row r="30" spans="1:6" s="201" customFormat="1" ht="16.5" customHeight="1" x14ac:dyDescent="0.2">
      <c r="A30" s="202" t="s">
        <v>283</v>
      </c>
      <c r="B30" s="202" t="s">
        <v>23</v>
      </c>
      <c r="C30" s="438">
        <v>225</v>
      </c>
      <c r="D30" s="439">
        <v>225</v>
      </c>
      <c r="E30" s="200"/>
    </row>
    <row r="31" spans="1:6" s="201" customFormat="1" ht="16.5" customHeight="1" x14ac:dyDescent="0.2">
      <c r="A31" s="84" t="s">
        <v>284</v>
      </c>
      <c r="B31" s="84" t="s">
        <v>21</v>
      </c>
      <c r="C31" s="438"/>
      <c r="D31" s="439"/>
      <c r="E31" s="200"/>
    </row>
    <row r="32" spans="1:6" s="3" customFormat="1" ht="16.5" customHeight="1" x14ac:dyDescent="0.2">
      <c r="A32" s="75" t="s">
        <v>34</v>
      </c>
      <c r="B32" s="75" t="s">
        <v>3</v>
      </c>
      <c r="C32" s="435"/>
      <c r="D32" s="437"/>
      <c r="E32" s="198"/>
    </row>
    <row r="33" spans="1:5" s="3" customFormat="1" ht="16.5" customHeight="1" x14ac:dyDescent="0.2">
      <c r="A33" s="75" t="s">
        <v>35</v>
      </c>
      <c r="B33" s="75" t="s">
        <v>4</v>
      </c>
      <c r="C33" s="435">
        <v>1618.38</v>
      </c>
      <c r="D33" s="435">
        <v>1618.38</v>
      </c>
      <c r="E33" s="82"/>
    </row>
    <row r="34" spans="1:5" s="3" customFormat="1" ht="16.5" customHeight="1" x14ac:dyDescent="0.2">
      <c r="A34" s="75" t="s">
        <v>36</v>
      </c>
      <c r="B34" s="75" t="s">
        <v>5</v>
      </c>
      <c r="C34" s="435"/>
      <c r="D34" s="437"/>
      <c r="E34" s="82"/>
    </row>
    <row r="35" spans="1:5" s="3" customFormat="1" x14ac:dyDescent="0.2">
      <c r="A35" s="75" t="s">
        <v>37</v>
      </c>
      <c r="B35" s="75" t="s">
        <v>63</v>
      </c>
      <c r="C35" s="434">
        <f>SUM(C36:C37)</f>
        <v>9558</v>
      </c>
      <c r="D35" s="434">
        <f>SUM(D36:D37)</f>
        <v>9558</v>
      </c>
      <c r="E35" s="82"/>
    </row>
    <row r="36" spans="1:5" s="3" customFormat="1" ht="16.5" customHeight="1" x14ac:dyDescent="0.2">
      <c r="A36" s="84" t="s">
        <v>285</v>
      </c>
      <c r="B36" s="84" t="s">
        <v>56</v>
      </c>
      <c r="C36" s="435">
        <v>8310</v>
      </c>
      <c r="D36" s="437">
        <v>8310</v>
      </c>
      <c r="E36" s="82"/>
    </row>
    <row r="37" spans="1:5" s="3" customFormat="1" ht="16.5" customHeight="1" x14ac:dyDescent="0.2">
      <c r="A37" s="84" t="s">
        <v>286</v>
      </c>
      <c r="B37" s="84" t="s">
        <v>55</v>
      </c>
      <c r="C37" s="435">
        <v>1248</v>
      </c>
      <c r="D37" s="437">
        <v>1248</v>
      </c>
      <c r="E37" s="82"/>
    </row>
    <row r="38" spans="1:5" s="3" customFormat="1" ht="16.5" customHeight="1" x14ac:dyDescent="0.2">
      <c r="A38" s="75" t="s">
        <v>38</v>
      </c>
      <c r="B38" s="75" t="s">
        <v>49</v>
      </c>
      <c r="C38" s="435">
        <v>333.72</v>
      </c>
      <c r="D38" s="435">
        <v>333.72</v>
      </c>
      <c r="E38" s="82"/>
    </row>
    <row r="39" spans="1:5" s="3" customFormat="1" ht="16.5" customHeight="1" x14ac:dyDescent="0.2">
      <c r="A39" s="75" t="s">
        <v>39</v>
      </c>
      <c r="B39" s="75" t="s">
        <v>386</v>
      </c>
      <c r="C39" s="434">
        <f>SUM(C40:C45)</f>
        <v>36614.94</v>
      </c>
      <c r="D39" s="434">
        <f>SUM(D40:D45)</f>
        <v>36614.94</v>
      </c>
      <c r="E39" s="82"/>
    </row>
    <row r="40" spans="1:5" s="3" customFormat="1" ht="16.5" customHeight="1" x14ac:dyDescent="0.2">
      <c r="A40" s="17" t="s">
        <v>341</v>
      </c>
      <c r="B40" s="17" t="s">
        <v>345</v>
      </c>
      <c r="C40" s="435"/>
      <c r="D40" s="437"/>
      <c r="E40" s="82"/>
    </row>
    <row r="41" spans="1:5" s="3" customFormat="1" ht="16.5" customHeight="1" x14ac:dyDescent="0.2">
      <c r="A41" s="17" t="s">
        <v>342</v>
      </c>
      <c r="B41" s="17" t="s">
        <v>346</v>
      </c>
      <c r="C41" s="435"/>
      <c r="D41" s="437"/>
      <c r="E41" s="82"/>
    </row>
    <row r="42" spans="1:5" s="3" customFormat="1" ht="16.5" customHeight="1" x14ac:dyDescent="0.2">
      <c r="A42" s="17" t="s">
        <v>343</v>
      </c>
      <c r="B42" s="17" t="s">
        <v>349</v>
      </c>
      <c r="C42" s="435">
        <v>584.94000000000005</v>
      </c>
      <c r="D42" s="435">
        <v>584.94000000000005</v>
      </c>
      <c r="E42" s="82"/>
    </row>
    <row r="43" spans="1:5" s="3" customFormat="1" ht="16.5" customHeight="1" x14ac:dyDescent="0.2">
      <c r="A43" s="17" t="s">
        <v>348</v>
      </c>
      <c r="B43" s="17" t="s">
        <v>350</v>
      </c>
      <c r="C43" s="435"/>
      <c r="D43" s="437"/>
      <c r="E43" s="82"/>
    </row>
    <row r="44" spans="1:5" s="3" customFormat="1" ht="16.5" customHeight="1" x14ac:dyDescent="0.2">
      <c r="A44" s="17" t="s">
        <v>351</v>
      </c>
      <c r="B44" s="17" t="s">
        <v>462</v>
      </c>
      <c r="C44" s="435"/>
      <c r="D44" s="437"/>
      <c r="E44" s="82"/>
    </row>
    <row r="45" spans="1:5" s="3" customFormat="1" ht="16.5" customHeight="1" x14ac:dyDescent="0.2">
      <c r="A45" s="17" t="s">
        <v>463</v>
      </c>
      <c r="B45" s="17" t="s">
        <v>347</v>
      </c>
      <c r="C45" s="435">
        <v>36030</v>
      </c>
      <c r="D45" s="435">
        <v>36030</v>
      </c>
      <c r="E45" s="82"/>
    </row>
    <row r="46" spans="1:5" s="3" customFormat="1" ht="30" x14ac:dyDescent="0.2">
      <c r="A46" s="75" t="s">
        <v>40</v>
      </c>
      <c r="B46" s="75" t="s">
        <v>28</v>
      </c>
      <c r="C46" s="435">
        <v>73716.05</v>
      </c>
      <c r="D46" s="435">
        <v>73716.05</v>
      </c>
      <c r="E46" s="82"/>
    </row>
    <row r="47" spans="1:5" s="3" customFormat="1" ht="16.5" customHeight="1" x14ac:dyDescent="0.2">
      <c r="A47" s="75" t="s">
        <v>41</v>
      </c>
      <c r="B47" s="75" t="s">
        <v>24</v>
      </c>
      <c r="C47" s="435"/>
      <c r="D47" s="437"/>
      <c r="E47" s="82"/>
    </row>
    <row r="48" spans="1:5" s="3" customFormat="1" ht="16.5" customHeight="1" x14ac:dyDescent="0.2">
      <c r="A48" s="75" t="s">
        <v>42</v>
      </c>
      <c r="B48" s="75" t="s">
        <v>25</v>
      </c>
      <c r="C48" s="435">
        <v>500</v>
      </c>
      <c r="D48" s="437">
        <v>500</v>
      </c>
      <c r="E48" s="82"/>
    </row>
    <row r="49" spans="1:6" s="3" customFormat="1" ht="16.5" customHeight="1" x14ac:dyDescent="0.2">
      <c r="A49" s="75" t="s">
        <v>43</v>
      </c>
      <c r="B49" s="75" t="s">
        <v>26</v>
      </c>
      <c r="C49" s="435"/>
      <c r="D49" s="437"/>
      <c r="E49" s="82"/>
    </row>
    <row r="50" spans="1:6" s="3" customFormat="1" ht="16.5" customHeight="1" x14ac:dyDescent="0.2">
      <c r="A50" s="75" t="s">
        <v>44</v>
      </c>
      <c r="B50" s="75" t="s">
        <v>387</v>
      </c>
      <c r="C50" s="434">
        <f>SUM(C51:C53)</f>
        <v>0</v>
      </c>
      <c r="D50" s="434">
        <f>SUM(D51:D53)</f>
        <v>0</v>
      </c>
      <c r="E50" s="82"/>
    </row>
    <row r="51" spans="1:6" s="3" customFormat="1" ht="16.5" customHeight="1" x14ac:dyDescent="0.2">
      <c r="A51" s="84" t="s">
        <v>357</v>
      </c>
      <c r="B51" s="84" t="s">
        <v>360</v>
      </c>
      <c r="C51" s="435"/>
      <c r="D51" s="437"/>
      <c r="E51" s="82"/>
    </row>
    <row r="52" spans="1:6" s="3" customFormat="1" ht="16.5" customHeight="1" x14ac:dyDescent="0.2">
      <c r="A52" s="84" t="s">
        <v>358</v>
      </c>
      <c r="B52" s="84" t="s">
        <v>359</v>
      </c>
      <c r="C52" s="435"/>
      <c r="D52" s="437"/>
      <c r="E52" s="82"/>
    </row>
    <row r="53" spans="1:6" s="3" customFormat="1" ht="16.5" customHeight="1" x14ac:dyDescent="0.2">
      <c r="A53" s="84" t="s">
        <v>361</v>
      </c>
      <c r="B53" s="84" t="s">
        <v>362</v>
      </c>
      <c r="C53" s="435"/>
      <c r="D53" s="437"/>
      <c r="E53" s="82"/>
    </row>
    <row r="54" spans="1:6" s="3" customFormat="1" x14ac:dyDescent="0.2">
      <c r="A54" s="75" t="s">
        <v>45</v>
      </c>
      <c r="B54" s="75" t="s">
        <v>29</v>
      </c>
      <c r="C54" s="435"/>
      <c r="D54" s="437"/>
      <c r="E54" s="82"/>
    </row>
    <row r="55" spans="1:6" s="3" customFormat="1" ht="16.5" customHeight="1" x14ac:dyDescent="0.2">
      <c r="A55" s="75" t="s">
        <v>46</v>
      </c>
      <c r="B55" s="75" t="s">
        <v>6</v>
      </c>
      <c r="C55" s="435">
        <v>1875</v>
      </c>
      <c r="D55" s="435">
        <v>1875</v>
      </c>
      <c r="E55" s="198"/>
      <c r="F55" s="199"/>
    </row>
    <row r="56" spans="1:6" s="3" customFormat="1" ht="30" x14ac:dyDescent="0.2">
      <c r="A56" s="74">
        <v>1.3</v>
      </c>
      <c r="B56" s="74" t="s">
        <v>392</v>
      </c>
      <c r="C56" s="434">
        <f>SUM(C57:C58)</f>
        <v>0</v>
      </c>
      <c r="D56" s="434">
        <f>SUM(D57:D58)</f>
        <v>0</v>
      </c>
      <c r="E56" s="198"/>
      <c r="F56" s="199"/>
    </row>
    <row r="57" spans="1:6" s="3" customFormat="1" ht="30" x14ac:dyDescent="0.2">
      <c r="A57" s="75" t="s">
        <v>50</v>
      </c>
      <c r="B57" s="75" t="s">
        <v>48</v>
      </c>
      <c r="C57" s="435"/>
      <c r="D57" s="437"/>
      <c r="E57" s="198"/>
      <c r="F57" s="199"/>
    </row>
    <row r="58" spans="1:6" s="3" customFormat="1" ht="16.5" customHeight="1" x14ac:dyDescent="0.2">
      <c r="A58" s="75" t="s">
        <v>51</v>
      </c>
      <c r="B58" s="75" t="s">
        <v>47</v>
      </c>
      <c r="C58" s="435"/>
      <c r="D58" s="437"/>
      <c r="E58" s="198"/>
      <c r="F58" s="199"/>
    </row>
    <row r="59" spans="1:6" s="3" customFormat="1" x14ac:dyDescent="0.2">
      <c r="A59" s="74">
        <v>1.4</v>
      </c>
      <c r="B59" s="74" t="s">
        <v>394</v>
      </c>
      <c r="C59" s="435"/>
      <c r="D59" s="437"/>
      <c r="E59" s="198"/>
      <c r="F59" s="199"/>
    </row>
    <row r="60" spans="1:6" s="201" customFormat="1" x14ac:dyDescent="0.2">
      <c r="A60" s="74">
        <v>1.5</v>
      </c>
      <c r="B60" s="74" t="s">
        <v>7</v>
      </c>
      <c r="C60" s="438"/>
      <c r="D60" s="439"/>
      <c r="E60" s="200"/>
    </row>
    <row r="61" spans="1:6" s="201" customFormat="1" x14ac:dyDescent="0.3">
      <c r="A61" s="74">
        <v>1.6</v>
      </c>
      <c r="B61" s="36" t="s">
        <v>8</v>
      </c>
      <c r="C61" s="440">
        <f>SUM(C62:C66)</f>
        <v>450</v>
      </c>
      <c r="D61" s="440">
        <f>SUM(D62:D66)</f>
        <v>450</v>
      </c>
      <c r="E61" s="200"/>
    </row>
    <row r="62" spans="1:6" s="201" customFormat="1" x14ac:dyDescent="0.2">
      <c r="A62" s="75" t="s">
        <v>292</v>
      </c>
      <c r="B62" s="37" t="s">
        <v>52</v>
      </c>
      <c r="C62" s="438"/>
      <c r="D62" s="439"/>
      <c r="E62" s="200"/>
    </row>
    <row r="63" spans="1:6" s="201" customFormat="1" ht="30" x14ac:dyDescent="0.2">
      <c r="A63" s="75" t="s">
        <v>293</v>
      </c>
      <c r="B63" s="37" t="s">
        <v>54</v>
      </c>
      <c r="C63" s="438"/>
      <c r="D63" s="439"/>
      <c r="E63" s="200"/>
    </row>
    <row r="64" spans="1:6" s="201" customFormat="1" x14ac:dyDescent="0.2">
      <c r="A64" s="75" t="s">
        <v>294</v>
      </c>
      <c r="B64" s="37" t="s">
        <v>53</v>
      </c>
      <c r="C64" s="439"/>
      <c r="D64" s="439"/>
      <c r="E64" s="200"/>
    </row>
    <row r="65" spans="1:5" s="201" customFormat="1" x14ac:dyDescent="0.2">
      <c r="A65" s="75" t="s">
        <v>295</v>
      </c>
      <c r="B65" s="37" t="s">
        <v>27</v>
      </c>
      <c r="C65" s="438">
        <v>450</v>
      </c>
      <c r="D65" s="439">
        <v>450</v>
      </c>
      <c r="E65" s="200"/>
    </row>
    <row r="66" spans="1:5" s="201" customFormat="1" x14ac:dyDescent="0.2">
      <c r="A66" s="75" t="s">
        <v>323</v>
      </c>
      <c r="B66" s="37" t="s">
        <v>324</v>
      </c>
      <c r="C66" s="438"/>
      <c r="D66" s="439"/>
      <c r="E66" s="200"/>
    </row>
    <row r="67" spans="1:5" x14ac:dyDescent="0.3">
      <c r="A67" s="196">
        <v>2</v>
      </c>
      <c r="B67" s="196" t="s">
        <v>388</v>
      </c>
      <c r="C67" s="440"/>
      <c r="D67" s="440">
        <f>SUM(D68:D74)</f>
        <v>0</v>
      </c>
      <c r="E67" s="83"/>
    </row>
    <row r="68" spans="1:5" x14ac:dyDescent="0.3">
      <c r="A68" s="85">
        <v>2.1</v>
      </c>
      <c r="B68" s="203" t="s">
        <v>100</v>
      </c>
      <c r="C68" s="441"/>
      <c r="D68" s="442"/>
      <c r="E68" s="83"/>
    </row>
    <row r="69" spans="1:5" x14ac:dyDescent="0.3">
      <c r="A69" s="85">
        <v>2.2000000000000002</v>
      </c>
      <c r="B69" s="203" t="s">
        <v>389</v>
      </c>
      <c r="C69" s="441"/>
      <c r="D69" s="442"/>
      <c r="E69" s="83"/>
    </row>
    <row r="70" spans="1:5" x14ac:dyDescent="0.3">
      <c r="A70" s="85">
        <v>2.2999999999999998</v>
      </c>
      <c r="B70" s="203" t="s">
        <v>104</v>
      </c>
      <c r="C70" s="441"/>
      <c r="D70" s="442"/>
      <c r="E70" s="83"/>
    </row>
    <row r="71" spans="1:5" x14ac:dyDescent="0.3">
      <c r="A71" s="85">
        <v>2.4</v>
      </c>
      <c r="B71" s="203" t="s">
        <v>103</v>
      </c>
      <c r="C71" s="441"/>
      <c r="D71" s="442"/>
      <c r="E71" s="83"/>
    </row>
    <row r="72" spans="1:5" x14ac:dyDescent="0.3">
      <c r="A72" s="85">
        <v>2.5</v>
      </c>
      <c r="B72" s="203" t="s">
        <v>390</v>
      </c>
      <c r="C72" s="441"/>
      <c r="D72" s="442"/>
      <c r="E72" s="83"/>
    </row>
    <row r="73" spans="1:5" x14ac:dyDescent="0.3">
      <c r="A73" s="85">
        <v>2.6</v>
      </c>
      <c r="B73" s="203" t="s">
        <v>101</v>
      </c>
      <c r="C73" s="441"/>
      <c r="D73" s="442"/>
      <c r="E73" s="83"/>
    </row>
    <row r="74" spans="1:5" x14ac:dyDescent="0.3">
      <c r="A74" s="85">
        <v>2.7</v>
      </c>
      <c r="B74" s="203" t="s">
        <v>102</v>
      </c>
      <c r="C74" s="443"/>
      <c r="D74" s="442"/>
      <c r="E74" s="83"/>
    </row>
    <row r="75" spans="1:5" x14ac:dyDescent="0.3">
      <c r="A75" s="196">
        <v>3</v>
      </c>
      <c r="B75" s="196" t="s">
        <v>417</v>
      </c>
      <c r="C75" s="440"/>
      <c r="D75" s="442"/>
      <c r="E75" s="83"/>
    </row>
    <row r="76" spans="1:5" x14ac:dyDescent="0.3">
      <c r="A76" s="196">
        <v>4</v>
      </c>
      <c r="B76" s="196" t="s">
        <v>247</v>
      </c>
      <c r="C76" s="440"/>
      <c r="D76" s="440">
        <f>SUM(D77:D78)</f>
        <v>0</v>
      </c>
      <c r="E76" s="83"/>
    </row>
    <row r="77" spans="1:5" x14ac:dyDescent="0.3">
      <c r="A77" s="85">
        <v>4.0999999999999996</v>
      </c>
      <c r="B77" s="85" t="s">
        <v>248</v>
      </c>
      <c r="C77" s="441"/>
      <c r="D77" s="444"/>
      <c r="E77" s="83"/>
    </row>
    <row r="78" spans="1:5" x14ac:dyDescent="0.3">
      <c r="A78" s="85">
        <v>4.2</v>
      </c>
      <c r="B78" s="85" t="s">
        <v>249</v>
      </c>
      <c r="C78" s="443"/>
      <c r="D78" s="444"/>
      <c r="E78" s="83"/>
    </row>
    <row r="79" spans="1:5" x14ac:dyDescent="0.3">
      <c r="A79" s="196">
        <v>5</v>
      </c>
      <c r="B79" s="196" t="s">
        <v>274</v>
      </c>
      <c r="C79" s="445"/>
      <c r="D79" s="443"/>
      <c r="E79" s="83"/>
    </row>
    <row r="80" spans="1:5" x14ac:dyDescent="0.3">
      <c r="B80" s="35"/>
    </row>
    <row r="81" spans="1:9" x14ac:dyDescent="0.3">
      <c r="A81" s="722" t="s">
        <v>464</v>
      </c>
      <c r="B81" s="722"/>
      <c r="C81" s="722"/>
      <c r="D81" s="722"/>
      <c r="E81" s="5"/>
    </row>
    <row r="82" spans="1:9" x14ac:dyDescent="0.3">
      <c r="B82" s="35"/>
    </row>
    <row r="83" spans="1:9" s="22" customFormat="1" ht="12.75" x14ac:dyDescent="0.2"/>
    <row r="84" spans="1:9" x14ac:dyDescent="0.3">
      <c r="A84" s="58" t="s">
        <v>107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58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55" t="s">
        <v>139</v>
      </c>
    </row>
    <row r="90" spans="1:9" s="22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2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topLeftCell="A13" zoomScale="80" zoomScaleSheetLayoutView="80" workbookViewId="0">
      <selection activeCell="A18" sqref="A18"/>
    </sheetView>
  </sheetViews>
  <sheetFormatPr defaultRowHeight="15" x14ac:dyDescent="0.3"/>
  <cols>
    <col min="1" max="1" width="10.71093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3" t="s">
        <v>313</v>
      </c>
      <c r="B1" s="66"/>
      <c r="C1" s="719" t="s">
        <v>109</v>
      </c>
      <c r="D1" s="719"/>
      <c r="E1" s="78"/>
    </row>
    <row r="2" spans="1:5" s="6" customFormat="1" x14ac:dyDescent="0.3">
      <c r="A2" s="63" t="s">
        <v>314</v>
      </c>
      <c r="B2" s="66"/>
      <c r="C2" s="717" t="str">
        <f>'ფორმა N1'!L2</f>
        <v>01/01/-12/31/2019</v>
      </c>
      <c r="D2" s="717"/>
      <c r="E2" s="78"/>
    </row>
    <row r="3" spans="1:5" s="6" customFormat="1" x14ac:dyDescent="0.3">
      <c r="A3" s="65" t="s">
        <v>140</v>
      </c>
      <c r="B3" s="63"/>
      <c r="C3" s="134"/>
      <c r="D3" s="134"/>
      <c r="E3" s="78"/>
    </row>
    <row r="4" spans="1:5" s="6" customFormat="1" x14ac:dyDescent="0.3">
      <c r="A4" s="65"/>
      <c r="B4" s="65"/>
      <c r="C4" s="134"/>
      <c r="D4" s="134"/>
      <c r="E4" s="78"/>
    </row>
    <row r="5" spans="1:5" x14ac:dyDescent="0.3">
      <c r="A5" s="66" t="str">
        <f>'ფორმა N2'!A4</f>
        <v>ანგარიშვალდებული პირის დასახელება:</v>
      </c>
      <c r="B5" s="66"/>
      <c r="C5" s="65"/>
      <c r="D5" s="65"/>
      <c r="E5" s="79"/>
    </row>
    <row r="6" spans="1:5" x14ac:dyDescent="0.3">
      <c r="A6" s="376" t="str">
        <f>'ფორმა N1'!A5</f>
        <v>ეროვნულ-დემოკრატიული პარტია</v>
      </c>
      <c r="B6" s="69"/>
      <c r="C6" s="70"/>
      <c r="D6" s="70"/>
      <c r="E6" s="79"/>
    </row>
    <row r="7" spans="1:5" x14ac:dyDescent="0.3">
      <c r="A7" s="66"/>
      <c r="B7" s="66"/>
      <c r="C7" s="65"/>
      <c r="D7" s="65"/>
      <c r="E7" s="79"/>
    </row>
    <row r="8" spans="1:5" s="6" customFormat="1" x14ac:dyDescent="0.3">
      <c r="A8" s="133"/>
      <c r="B8" s="133"/>
      <c r="C8" s="67"/>
      <c r="D8" s="67"/>
      <c r="E8" s="78"/>
    </row>
    <row r="9" spans="1:5" s="6" customFormat="1" ht="30" x14ac:dyDescent="0.3">
      <c r="A9" s="76" t="s">
        <v>64</v>
      </c>
      <c r="B9" s="76" t="s">
        <v>319</v>
      </c>
      <c r="C9" s="68" t="s">
        <v>10</v>
      </c>
      <c r="D9" s="68" t="s">
        <v>9</v>
      </c>
      <c r="E9" s="78"/>
    </row>
    <row r="10" spans="1:5" s="9" customFormat="1" ht="30" x14ac:dyDescent="0.3">
      <c r="A10" s="85" t="s">
        <v>315</v>
      </c>
      <c r="B10" s="458" t="s">
        <v>559</v>
      </c>
      <c r="C10" s="4">
        <v>450</v>
      </c>
      <c r="D10" s="4">
        <v>450</v>
      </c>
      <c r="E10" s="80"/>
    </row>
    <row r="11" spans="1:5" s="10" customFormat="1" x14ac:dyDescent="0.2">
      <c r="A11" s="85"/>
      <c r="B11" s="85"/>
      <c r="C11" s="4"/>
      <c r="D11" s="4"/>
      <c r="E11" s="81"/>
    </row>
    <row r="12" spans="1:5" s="10" customFormat="1" x14ac:dyDescent="0.2">
      <c r="A12" s="74" t="s">
        <v>273</v>
      </c>
      <c r="B12" s="74"/>
      <c r="C12" s="4"/>
      <c r="D12" s="4"/>
      <c r="E12" s="81"/>
    </row>
    <row r="13" spans="1:5" s="10" customFormat="1" x14ac:dyDescent="0.2">
      <c r="A13" s="74" t="s">
        <v>273</v>
      </c>
      <c r="B13" s="74"/>
      <c r="C13" s="4"/>
      <c r="D13" s="4"/>
      <c r="E13" s="81"/>
    </row>
    <row r="14" spans="1:5" s="10" customFormat="1" x14ac:dyDescent="0.2">
      <c r="A14" s="74" t="s">
        <v>273</v>
      </c>
      <c r="B14" s="74"/>
      <c r="C14" s="4"/>
      <c r="D14" s="4"/>
      <c r="E14" s="81"/>
    </row>
    <row r="15" spans="1:5" s="10" customFormat="1" x14ac:dyDescent="0.2">
      <c r="A15" s="74" t="s">
        <v>273</v>
      </c>
      <c r="B15" s="74"/>
      <c r="C15" s="4"/>
      <c r="D15" s="4"/>
      <c r="E15" s="81"/>
    </row>
    <row r="16" spans="1:5" s="10" customFormat="1" x14ac:dyDescent="0.2">
      <c r="A16" s="74" t="s">
        <v>273</v>
      </c>
      <c r="B16" s="74"/>
      <c r="C16" s="4"/>
      <c r="D16" s="4"/>
      <c r="E16" s="81"/>
    </row>
    <row r="17" spans="1:5" s="10" customFormat="1" ht="36" customHeight="1" x14ac:dyDescent="0.2">
      <c r="A17" s="85" t="s">
        <v>317</v>
      </c>
      <c r="B17" s="74" t="s">
        <v>560</v>
      </c>
      <c r="C17" s="4">
        <v>1875</v>
      </c>
      <c r="D17" s="4">
        <v>1875</v>
      </c>
      <c r="E17" s="81"/>
    </row>
    <row r="18" spans="1:5" s="10" customFormat="1" ht="18" customHeight="1" x14ac:dyDescent="0.2">
      <c r="A18" s="85"/>
      <c r="B18" s="74"/>
      <c r="C18" s="4"/>
      <c r="D18" s="4"/>
      <c r="E18" s="81"/>
    </row>
    <row r="19" spans="1:5" s="10" customFormat="1" x14ac:dyDescent="0.2">
      <c r="A19" s="74" t="s">
        <v>273</v>
      </c>
      <c r="B19" s="74"/>
      <c r="C19" s="4"/>
      <c r="D19" s="4"/>
      <c r="E19" s="81"/>
    </row>
    <row r="20" spans="1:5" s="10" customFormat="1" x14ac:dyDescent="0.2">
      <c r="A20" s="74" t="s">
        <v>273</v>
      </c>
      <c r="B20" s="74"/>
      <c r="C20" s="4"/>
      <c r="D20" s="4"/>
      <c r="E20" s="81"/>
    </row>
    <row r="21" spans="1:5" s="10" customFormat="1" x14ac:dyDescent="0.2">
      <c r="A21" s="74" t="s">
        <v>273</v>
      </c>
      <c r="B21" s="74"/>
      <c r="C21" s="4"/>
      <c r="D21" s="4"/>
      <c r="E21" s="81"/>
    </row>
    <row r="22" spans="1:5" s="10" customFormat="1" x14ac:dyDescent="0.2">
      <c r="A22" s="74" t="s">
        <v>273</v>
      </c>
      <c r="B22" s="74"/>
      <c r="C22" s="4"/>
      <c r="D22" s="4"/>
      <c r="E22" s="81"/>
    </row>
    <row r="23" spans="1:5" s="10" customFormat="1" x14ac:dyDescent="0.2">
      <c r="A23" s="74" t="s">
        <v>273</v>
      </c>
      <c r="B23" s="74"/>
      <c r="C23" s="4"/>
      <c r="D23" s="4"/>
      <c r="E23" s="81"/>
    </row>
    <row r="24" spans="1:5" x14ac:dyDescent="0.3">
      <c r="A24" s="86"/>
      <c r="B24" s="86" t="s">
        <v>322</v>
      </c>
      <c r="C24" s="73">
        <f>SUM(C10:C23)</f>
        <v>2325</v>
      </c>
      <c r="D24" s="73">
        <f>SUM(D10:D23)</f>
        <v>2325</v>
      </c>
      <c r="E24" s="83"/>
    </row>
    <row r="25" spans="1:5" x14ac:dyDescent="0.3">
      <c r="A25" s="35"/>
      <c r="B25" s="35"/>
    </row>
    <row r="26" spans="1:5" x14ac:dyDescent="0.3">
      <c r="A26" s="212" t="s">
        <v>407</v>
      </c>
      <c r="E26" s="5"/>
    </row>
    <row r="27" spans="1:5" x14ac:dyDescent="0.3">
      <c r="A27" s="2" t="s">
        <v>408</v>
      </c>
    </row>
    <row r="28" spans="1:5" x14ac:dyDescent="0.3">
      <c r="A28" s="175" t="s">
        <v>409</v>
      </c>
    </row>
    <row r="29" spans="1:5" x14ac:dyDescent="0.3">
      <c r="A29" s="175"/>
    </row>
    <row r="30" spans="1:5" x14ac:dyDescent="0.3">
      <c r="A30" s="175" t="s">
        <v>337</v>
      </c>
    </row>
    <row r="31" spans="1:5" s="22" customFormat="1" ht="12.75" x14ac:dyDescent="0.2"/>
    <row r="32" spans="1:5" x14ac:dyDescent="0.3">
      <c r="A32" s="58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58"/>
      <c r="B35" s="58" t="s">
        <v>266</v>
      </c>
      <c r="D35" s="12"/>
      <c r="E35"/>
      <c r="F35"/>
      <c r="G35"/>
      <c r="H35"/>
      <c r="I35"/>
    </row>
    <row r="36" spans="1:9" x14ac:dyDescent="0.3">
      <c r="B36" s="2" t="s">
        <v>265</v>
      </c>
      <c r="D36" s="12"/>
      <c r="E36"/>
      <c r="F36"/>
      <c r="G36"/>
      <c r="H36"/>
      <c r="I36"/>
    </row>
    <row r="37" spans="1:9" customFormat="1" ht="12.75" x14ac:dyDescent="0.2">
      <c r="A37" s="55"/>
      <c r="B37" s="55" t="s">
        <v>139</v>
      </c>
    </row>
    <row r="38" spans="1:9" s="22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8"/>
  <sheetViews>
    <sheetView view="pageBreakPreview" topLeftCell="A145" zoomScale="80" zoomScaleSheetLayoutView="80" workbookViewId="0">
      <selection activeCell="F8" sqref="F8"/>
    </sheetView>
  </sheetViews>
  <sheetFormatPr defaultRowHeight="15" x14ac:dyDescent="0.3"/>
  <cols>
    <col min="1" max="1" width="5.42578125" style="598" customWidth="1"/>
    <col min="2" max="2" width="20.85546875" style="598" customWidth="1"/>
    <col min="3" max="3" width="26" style="598" customWidth="1"/>
    <col min="4" max="4" width="17" style="650" customWidth="1"/>
    <col min="5" max="5" width="19.7109375" style="698" customWidth="1"/>
    <col min="6" max="6" width="14.7109375" style="598" customWidth="1"/>
    <col min="7" max="7" width="15.5703125" style="648" customWidth="1"/>
    <col min="8" max="8" width="14.7109375" style="649" customWidth="1"/>
    <col min="9" max="9" width="29.7109375" style="649" customWidth="1"/>
    <col min="10" max="10" width="0" style="598" hidden="1" customWidth="1"/>
    <col min="11" max="16384" width="9.140625" style="598"/>
  </cols>
  <sheetData>
    <row r="1" spans="1:10" x14ac:dyDescent="0.3">
      <c r="A1" s="63" t="s">
        <v>391</v>
      </c>
      <c r="B1" s="63"/>
      <c r="C1" s="66"/>
      <c r="D1" s="596"/>
      <c r="E1" s="691"/>
      <c r="F1" s="66"/>
      <c r="G1" s="597"/>
      <c r="H1" s="594"/>
      <c r="I1" s="719" t="s">
        <v>109</v>
      </c>
      <c r="J1" s="719"/>
    </row>
    <row r="2" spans="1:10" x14ac:dyDescent="0.3">
      <c r="A2" s="65" t="s">
        <v>140</v>
      </c>
      <c r="B2" s="63"/>
      <c r="C2" s="66"/>
      <c r="D2" s="596"/>
      <c r="E2" s="691"/>
      <c r="F2" s="66"/>
      <c r="G2" s="597"/>
      <c r="H2" s="594"/>
      <c r="I2" s="717" t="str">
        <f>'ფორმა N1'!L2</f>
        <v>01/01/-12/31/2019</v>
      </c>
      <c r="J2" s="717"/>
    </row>
    <row r="3" spans="1:10" x14ac:dyDescent="0.3">
      <c r="A3" s="65"/>
      <c r="B3" s="65"/>
      <c r="C3" s="63"/>
      <c r="D3" s="599"/>
      <c r="E3" s="699"/>
      <c r="F3" s="63"/>
      <c r="G3" s="597"/>
      <c r="H3" s="594"/>
      <c r="I3" s="594"/>
    </row>
    <row r="4" spans="1:10" x14ac:dyDescent="0.3">
      <c r="A4" s="66" t="str">
        <f>'ფორმა N2'!A4</f>
        <v>ანგარიშვალდებული პირის დასახელება:</v>
      </c>
      <c r="B4" s="66"/>
      <c r="C4" s="66"/>
      <c r="D4" s="596"/>
      <c r="E4" s="691"/>
      <c r="F4" s="66"/>
      <c r="G4" s="579"/>
      <c r="H4" s="110"/>
      <c r="I4" s="110"/>
    </row>
    <row r="5" spans="1:10" x14ac:dyDescent="0.3">
      <c r="A5" s="376" t="str">
        <f>'ფორმა N1'!A5</f>
        <v>ეროვნულ-დემოკრატიული პარტია</v>
      </c>
      <c r="B5" s="69"/>
      <c r="C5" s="69"/>
      <c r="D5" s="600"/>
      <c r="E5" s="692"/>
      <c r="F5" s="69"/>
      <c r="G5" s="601"/>
      <c r="H5" s="602"/>
      <c r="I5" s="602"/>
    </row>
    <row r="6" spans="1:10" x14ac:dyDescent="0.3">
      <c r="A6" s="66"/>
      <c r="B6" s="66"/>
      <c r="C6" s="66"/>
      <c r="D6" s="596"/>
      <c r="E6" s="691"/>
      <c r="F6" s="66"/>
      <c r="G6" s="579"/>
      <c r="H6" s="110"/>
      <c r="I6" s="110"/>
    </row>
    <row r="7" spans="1:10" x14ac:dyDescent="0.3">
      <c r="A7" s="593"/>
      <c r="B7" s="593"/>
      <c r="C7" s="593"/>
      <c r="D7" s="595"/>
      <c r="E7" s="693"/>
      <c r="F7" s="593"/>
      <c r="G7" s="572"/>
      <c r="H7" s="593"/>
      <c r="I7" s="593"/>
    </row>
    <row r="8" spans="1:10" ht="45" x14ac:dyDescent="0.3">
      <c r="A8" s="77" t="s">
        <v>64</v>
      </c>
      <c r="B8" s="77" t="s">
        <v>326</v>
      </c>
      <c r="C8" s="77" t="s">
        <v>327</v>
      </c>
      <c r="D8" s="77" t="s">
        <v>227</v>
      </c>
      <c r="E8" s="421" t="s">
        <v>331</v>
      </c>
      <c r="F8" s="77" t="s">
        <v>335</v>
      </c>
      <c r="G8" s="68" t="s">
        <v>10</v>
      </c>
      <c r="H8" s="68" t="s">
        <v>9</v>
      </c>
      <c r="I8" s="68" t="s">
        <v>376</v>
      </c>
      <c r="J8" s="598" t="s">
        <v>334</v>
      </c>
    </row>
    <row r="9" spans="1:10" ht="30" x14ac:dyDescent="0.3">
      <c r="A9" s="77">
        <v>1</v>
      </c>
      <c r="B9" s="603" t="s">
        <v>520</v>
      </c>
      <c r="C9" s="604" t="s">
        <v>521</v>
      </c>
      <c r="D9" s="605" t="s">
        <v>582</v>
      </c>
      <c r="E9" s="700" t="s">
        <v>583</v>
      </c>
      <c r="F9" s="606" t="s">
        <v>334</v>
      </c>
      <c r="G9" s="607">
        <v>187.5</v>
      </c>
      <c r="H9" s="607">
        <v>187.5</v>
      </c>
      <c r="I9" s="607">
        <v>37.5</v>
      </c>
      <c r="J9" s="608"/>
    </row>
    <row r="10" spans="1:10" x14ac:dyDescent="0.3">
      <c r="A10" s="77">
        <v>2</v>
      </c>
      <c r="B10" s="603" t="s">
        <v>522</v>
      </c>
      <c r="C10" s="604" t="s">
        <v>523</v>
      </c>
      <c r="D10" s="605" t="s">
        <v>587</v>
      </c>
      <c r="E10" s="695" t="s">
        <v>588</v>
      </c>
      <c r="F10" s="606" t="s">
        <v>334</v>
      </c>
      <c r="G10" s="607">
        <v>125</v>
      </c>
      <c r="H10" s="607">
        <v>125</v>
      </c>
      <c r="I10" s="607">
        <v>25</v>
      </c>
      <c r="J10" s="608"/>
    </row>
    <row r="11" spans="1:10" ht="45" x14ac:dyDescent="0.3">
      <c r="A11" s="77">
        <v>3</v>
      </c>
      <c r="B11" s="603" t="s">
        <v>518</v>
      </c>
      <c r="C11" s="604" t="s">
        <v>519</v>
      </c>
      <c r="D11" s="605" t="s">
        <v>1455</v>
      </c>
      <c r="E11" s="701" t="s">
        <v>615</v>
      </c>
      <c r="F11" s="606" t="s">
        <v>334</v>
      </c>
      <c r="G11" s="607">
        <v>187.5</v>
      </c>
      <c r="H11" s="607">
        <v>187.5</v>
      </c>
      <c r="I11" s="607">
        <v>37.5</v>
      </c>
      <c r="J11" s="608"/>
    </row>
    <row r="12" spans="1:10" x14ac:dyDescent="0.3">
      <c r="A12" s="77">
        <v>4</v>
      </c>
      <c r="B12" s="603" t="s">
        <v>608</v>
      </c>
      <c r="C12" s="604" t="s">
        <v>609</v>
      </c>
      <c r="D12" s="605" t="s">
        <v>610</v>
      </c>
      <c r="E12" s="700" t="s">
        <v>603</v>
      </c>
      <c r="F12" s="606" t="s">
        <v>334</v>
      </c>
      <c r="G12" s="607">
        <v>255</v>
      </c>
      <c r="H12" s="607">
        <v>255</v>
      </c>
      <c r="I12" s="607">
        <v>59</v>
      </c>
      <c r="J12" s="608"/>
    </row>
    <row r="13" spans="1:10" x14ac:dyDescent="0.3">
      <c r="A13" s="77">
        <v>5</v>
      </c>
      <c r="B13" s="603" t="s">
        <v>600</v>
      </c>
      <c r="C13" s="604" t="s">
        <v>601</v>
      </c>
      <c r="D13" s="605" t="s">
        <v>602</v>
      </c>
      <c r="E13" s="700" t="s">
        <v>603</v>
      </c>
      <c r="F13" s="606" t="s">
        <v>334</v>
      </c>
      <c r="G13" s="607">
        <v>255</v>
      </c>
      <c r="H13" s="607">
        <v>255</v>
      </c>
      <c r="I13" s="607">
        <v>59</v>
      </c>
      <c r="J13" s="608"/>
    </row>
    <row r="14" spans="1:10" ht="45" x14ac:dyDescent="0.3">
      <c r="A14" s="77">
        <v>6</v>
      </c>
      <c r="B14" s="603" t="s">
        <v>541</v>
      </c>
      <c r="C14" s="604" t="s">
        <v>542</v>
      </c>
      <c r="D14" s="605" t="s">
        <v>592</v>
      </c>
      <c r="E14" s="702" t="s">
        <v>593</v>
      </c>
      <c r="F14" s="606" t="s">
        <v>334</v>
      </c>
      <c r="G14" s="607">
        <v>1020</v>
      </c>
      <c r="H14" s="607">
        <v>1020</v>
      </c>
      <c r="I14" s="607">
        <v>236</v>
      </c>
      <c r="J14" s="608"/>
    </row>
    <row r="15" spans="1:10" ht="30" x14ac:dyDescent="0.3">
      <c r="A15" s="77">
        <v>7</v>
      </c>
      <c r="B15" s="603" t="s">
        <v>594</v>
      </c>
      <c r="C15" s="604" t="s">
        <v>595</v>
      </c>
      <c r="D15" s="605" t="s">
        <v>596</v>
      </c>
      <c r="E15" s="703" t="s">
        <v>574</v>
      </c>
      <c r="F15" s="606" t="s">
        <v>334</v>
      </c>
      <c r="G15" s="607">
        <v>1530</v>
      </c>
      <c r="H15" s="607">
        <v>1530</v>
      </c>
      <c r="I15" s="607">
        <v>354</v>
      </c>
      <c r="J15" s="608"/>
    </row>
    <row r="16" spans="1:10" x14ac:dyDescent="0.3">
      <c r="A16" s="77">
        <v>8</v>
      </c>
      <c r="B16" s="603" t="s">
        <v>604</v>
      </c>
      <c r="C16" s="604" t="s">
        <v>605</v>
      </c>
      <c r="D16" s="605" t="s">
        <v>606</v>
      </c>
      <c r="E16" s="703" t="s">
        <v>607</v>
      </c>
      <c r="F16" s="606" t="s">
        <v>334</v>
      </c>
      <c r="G16" s="607">
        <v>892.5</v>
      </c>
      <c r="H16" s="607">
        <v>892.5</v>
      </c>
      <c r="I16" s="607">
        <v>206.5</v>
      </c>
      <c r="J16" s="608"/>
    </row>
    <row r="17" spans="1:10" ht="45" x14ac:dyDescent="0.3">
      <c r="A17" s="77">
        <v>9</v>
      </c>
      <c r="B17" s="603" t="s">
        <v>537</v>
      </c>
      <c r="C17" s="604" t="s">
        <v>612</v>
      </c>
      <c r="D17" s="605" t="s">
        <v>613</v>
      </c>
      <c r="E17" s="703" t="s">
        <v>614</v>
      </c>
      <c r="F17" s="606" t="s">
        <v>334</v>
      </c>
      <c r="G17" s="607">
        <v>1275</v>
      </c>
      <c r="H17" s="607">
        <v>1275</v>
      </c>
      <c r="I17" s="607">
        <v>295</v>
      </c>
      <c r="J17" s="608"/>
    </row>
    <row r="18" spans="1:10" x14ac:dyDescent="0.3">
      <c r="A18" s="77">
        <v>10</v>
      </c>
      <c r="B18" s="603" t="s">
        <v>522</v>
      </c>
      <c r="C18" s="604" t="s">
        <v>523</v>
      </c>
      <c r="D18" s="605" t="s">
        <v>587</v>
      </c>
      <c r="E18" s="695" t="s">
        <v>588</v>
      </c>
      <c r="F18" s="606" t="s">
        <v>334</v>
      </c>
      <c r="G18" s="607">
        <v>6687.5</v>
      </c>
      <c r="H18" s="607">
        <v>6687.5</v>
      </c>
      <c r="I18" s="607">
        <v>1337.5</v>
      </c>
      <c r="J18" s="608"/>
    </row>
    <row r="19" spans="1:10" ht="45" x14ac:dyDescent="0.3">
      <c r="A19" s="77">
        <v>11</v>
      </c>
      <c r="B19" s="603" t="s">
        <v>526</v>
      </c>
      <c r="C19" s="604" t="s">
        <v>564</v>
      </c>
      <c r="D19" s="605" t="s">
        <v>565</v>
      </c>
      <c r="E19" s="704" t="s">
        <v>566</v>
      </c>
      <c r="F19" s="606" t="s">
        <v>334</v>
      </c>
      <c r="G19" s="607">
        <v>2375</v>
      </c>
      <c r="H19" s="607">
        <v>2375</v>
      </c>
      <c r="I19" s="607">
        <v>475</v>
      </c>
      <c r="J19" s="608"/>
    </row>
    <row r="20" spans="1:10" x14ac:dyDescent="0.3">
      <c r="A20" s="77">
        <v>12</v>
      </c>
      <c r="B20" s="603" t="s">
        <v>522</v>
      </c>
      <c r="C20" s="604" t="s">
        <v>523</v>
      </c>
      <c r="D20" s="605" t="s">
        <v>587</v>
      </c>
      <c r="E20" s="695" t="s">
        <v>588</v>
      </c>
      <c r="F20" s="609" t="s">
        <v>0</v>
      </c>
      <c r="G20" s="607">
        <v>1875</v>
      </c>
      <c r="H20" s="607">
        <v>1875</v>
      </c>
      <c r="I20" s="607">
        <v>375</v>
      </c>
      <c r="J20" s="608"/>
    </row>
    <row r="21" spans="1:10" ht="45" x14ac:dyDescent="0.3">
      <c r="A21" s="77">
        <v>13</v>
      </c>
      <c r="B21" s="603" t="s">
        <v>526</v>
      </c>
      <c r="C21" s="604" t="s">
        <v>564</v>
      </c>
      <c r="D21" s="605" t="s">
        <v>565</v>
      </c>
      <c r="E21" s="704" t="s">
        <v>566</v>
      </c>
      <c r="F21" s="606" t="s">
        <v>334</v>
      </c>
      <c r="G21" s="607">
        <v>4750</v>
      </c>
      <c r="H21" s="607">
        <v>4750</v>
      </c>
      <c r="I21" s="607">
        <v>950</v>
      </c>
      <c r="J21" s="608"/>
    </row>
    <row r="22" spans="1:10" ht="45" x14ac:dyDescent="0.3">
      <c r="A22" s="77">
        <v>14</v>
      </c>
      <c r="B22" s="603" t="s">
        <v>526</v>
      </c>
      <c r="C22" s="604" t="s">
        <v>564</v>
      </c>
      <c r="D22" s="605" t="s">
        <v>565</v>
      </c>
      <c r="E22" s="704" t="s">
        <v>566</v>
      </c>
      <c r="F22" s="606" t="s">
        <v>334</v>
      </c>
      <c r="G22" s="607">
        <v>2375</v>
      </c>
      <c r="H22" s="607">
        <v>2375</v>
      </c>
      <c r="I22" s="607">
        <v>475</v>
      </c>
      <c r="J22" s="608"/>
    </row>
    <row r="23" spans="1:10" ht="30" x14ac:dyDescent="0.3">
      <c r="A23" s="77">
        <v>15</v>
      </c>
      <c r="B23" s="603" t="s">
        <v>520</v>
      </c>
      <c r="C23" s="604" t="s">
        <v>521</v>
      </c>
      <c r="D23" s="605" t="s">
        <v>582</v>
      </c>
      <c r="E23" s="700" t="s">
        <v>583</v>
      </c>
      <c r="F23" s="606" t="s">
        <v>334</v>
      </c>
      <c r="G23" s="607">
        <v>175</v>
      </c>
      <c r="H23" s="607">
        <v>175</v>
      </c>
      <c r="I23" s="607">
        <v>35</v>
      </c>
      <c r="J23" s="608"/>
    </row>
    <row r="24" spans="1:10" x14ac:dyDescent="0.3">
      <c r="A24" s="77">
        <v>16</v>
      </c>
      <c r="B24" s="603" t="s">
        <v>522</v>
      </c>
      <c r="C24" s="604" t="s">
        <v>523</v>
      </c>
      <c r="D24" s="605" t="s">
        <v>587</v>
      </c>
      <c r="E24" s="695" t="s">
        <v>588</v>
      </c>
      <c r="F24" s="606" t="s">
        <v>334</v>
      </c>
      <c r="G24" s="607">
        <v>187.5</v>
      </c>
      <c r="H24" s="607">
        <v>187.5</v>
      </c>
      <c r="I24" s="607">
        <v>37.5</v>
      </c>
      <c r="J24" s="608"/>
    </row>
    <row r="25" spans="1:10" ht="30" x14ac:dyDescent="0.3">
      <c r="A25" s="77">
        <v>17</v>
      </c>
      <c r="B25" s="603" t="s">
        <v>524</v>
      </c>
      <c r="C25" s="604" t="s">
        <v>525</v>
      </c>
      <c r="D25" s="605" t="s">
        <v>529</v>
      </c>
      <c r="E25" s="700" t="s">
        <v>583</v>
      </c>
      <c r="F25" s="606" t="s">
        <v>334</v>
      </c>
      <c r="G25" s="607">
        <v>125</v>
      </c>
      <c r="H25" s="610">
        <v>125</v>
      </c>
      <c r="I25" s="607">
        <v>25</v>
      </c>
      <c r="J25" s="608"/>
    </row>
    <row r="26" spans="1:10" ht="45" x14ac:dyDescent="0.3">
      <c r="A26" s="77">
        <v>18</v>
      </c>
      <c r="B26" s="603" t="s">
        <v>526</v>
      </c>
      <c r="C26" s="604" t="s">
        <v>564</v>
      </c>
      <c r="D26" s="605" t="s">
        <v>565</v>
      </c>
      <c r="E26" s="704" t="s">
        <v>566</v>
      </c>
      <c r="F26" s="606" t="s">
        <v>334</v>
      </c>
      <c r="G26" s="607">
        <v>663</v>
      </c>
      <c r="H26" s="607">
        <v>663</v>
      </c>
      <c r="I26" s="607">
        <v>153.4</v>
      </c>
      <c r="J26" s="608"/>
    </row>
    <row r="27" spans="1:10" x14ac:dyDescent="0.3">
      <c r="A27" s="77">
        <v>19</v>
      </c>
      <c r="B27" s="611" t="s">
        <v>522</v>
      </c>
      <c r="C27" s="611" t="s">
        <v>523</v>
      </c>
      <c r="D27" s="605" t="s">
        <v>587</v>
      </c>
      <c r="E27" s="695" t="s">
        <v>588</v>
      </c>
      <c r="F27" s="606" t="s">
        <v>334</v>
      </c>
      <c r="G27" s="607">
        <v>526.9</v>
      </c>
      <c r="H27" s="607">
        <v>526.9</v>
      </c>
      <c r="I27" s="607">
        <v>121.9</v>
      </c>
      <c r="J27" s="608"/>
    </row>
    <row r="28" spans="1:10" x14ac:dyDescent="0.3">
      <c r="A28" s="77">
        <v>20</v>
      </c>
      <c r="B28" s="611" t="s">
        <v>522</v>
      </c>
      <c r="C28" s="611" t="s">
        <v>523</v>
      </c>
      <c r="D28" s="605" t="s">
        <v>587</v>
      </c>
      <c r="E28" s="695" t="s">
        <v>588</v>
      </c>
      <c r="F28" s="606" t="s">
        <v>334</v>
      </c>
      <c r="G28" s="607">
        <v>4553.57</v>
      </c>
      <c r="H28" s="607">
        <v>4553.57</v>
      </c>
      <c r="I28" s="607">
        <v>1053.57</v>
      </c>
      <c r="J28" s="608"/>
    </row>
    <row r="29" spans="1:10" x14ac:dyDescent="0.3">
      <c r="A29" s="77">
        <v>21</v>
      </c>
      <c r="B29" s="611" t="s">
        <v>567</v>
      </c>
      <c r="C29" s="611" t="s">
        <v>568</v>
      </c>
      <c r="D29" s="605" t="s">
        <v>569</v>
      </c>
      <c r="E29" s="529" t="s">
        <v>570</v>
      </c>
      <c r="F29" s="606" t="s">
        <v>334</v>
      </c>
      <c r="G29" s="607">
        <v>1020</v>
      </c>
      <c r="H29" s="607">
        <v>1020</v>
      </c>
      <c r="I29" s="607">
        <v>236</v>
      </c>
      <c r="J29" s="608"/>
    </row>
    <row r="30" spans="1:10" ht="45" x14ac:dyDescent="0.3">
      <c r="A30" s="77">
        <v>22</v>
      </c>
      <c r="B30" s="611" t="s">
        <v>526</v>
      </c>
      <c r="C30" s="611" t="s">
        <v>564</v>
      </c>
      <c r="D30" s="605" t="s">
        <v>565</v>
      </c>
      <c r="E30" s="704" t="s">
        <v>566</v>
      </c>
      <c r="F30" s="606" t="s">
        <v>334</v>
      </c>
      <c r="G30" s="607">
        <v>2422.5</v>
      </c>
      <c r="H30" s="607">
        <v>2422.5</v>
      </c>
      <c r="I30" s="607">
        <v>560.5</v>
      </c>
      <c r="J30" s="608"/>
    </row>
    <row r="31" spans="1:10" ht="45" x14ac:dyDescent="0.3">
      <c r="A31" s="77">
        <v>23</v>
      </c>
      <c r="B31" s="611" t="s">
        <v>541</v>
      </c>
      <c r="C31" s="611" t="s">
        <v>542</v>
      </c>
      <c r="D31" s="605" t="s">
        <v>592</v>
      </c>
      <c r="E31" s="702" t="s">
        <v>593</v>
      </c>
      <c r="F31" s="606" t="s">
        <v>334</v>
      </c>
      <c r="G31" s="607">
        <v>1020</v>
      </c>
      <c r="H31" s="607">
        <v>1020</v>
      </c>
      <c r="I31" s="607">
        <v>236</v>
      </c>
      <c r="J31" s="608"/>
    </row>
    <row r="32" spans="1:10" ht="30" x14ac:dyDescent="0.3">
      <c r="A32" s="77">
        <v>24</v>
      </c>
      <c r="B32" s="611" t="s">
        <v>594</v>
      </c>
      <c r="C32" s="611" t="s">
        <v>595</v>
      </c>
      <c r="D32" s="605" t="s">
        <v>596</v>
      </c>
      <c r="E32" s="703" t="s">
        <v>574</v>
      </c>
      <c r="F32" s="606" t="s">
        <v>334</v>
      </c>
      <c r="G32" s="607">
        <v>1530</v>
      </c>
      <c r="H32" s="607">
        <v>1530</v>
      </c>
      <c r="I32" s="607">
        <v>354</v>
      </c>
      <c r="J32" s="608"/>
    </row>
    <row r="33" spans="1:10" ht="45" x14ac:dyDescent="0.3">
      <c r="A33" s="77">
        <v>25</v>
      </c>
      <c r="B33" s="611" t="s">
        <v>526</v>
      </c>
      <c r="C33" s="611" t="s">
        <v>564</v>
      </c>
      <c r="D33" s="605" t="s">
        <v>565</v>
      </c>
      <c r="E33" s="705" t="s">
        <v>566</v>
      </c>
      <c r="F33" s="606" t="s">
        <v>334</v>
      </c>
      <c r="G33" s="607">
        <v>1759.5</v>
      </c>
      <c r="H33" s="607">
        <v>1759.5</v>
      </c>
      <c r="I33" s="607">
        <v>407.1</v>
      </c>
      <c r="J33" s="608"/>
    </row>
    <row r="34" spans="1:10" x14ac:dyDescent="0.3">
      <c r="A34" s="77">
        <v>26</v>
      </c>
      <c r="B34" s="611" t="s">
        <v>597</v>
      </c>
      <c r="C34" s="611" t="s">
        <v>598</v>
      </c>
      <c r="D34" s="605" t="s">
        <v>1412</v>
      </c>
      <c r="E34" s="706" t="s">
        <v>599</v>
      </c>
      <c r="F34" s="606" t="s">
        <v>334</v>
      </c>
      <c r="G34" s="607">
        <v>637.5</v>
      </c>
      <c r="H34" s="607">
        <v>637.5</v>
      </c>
      <c r="I34" s="607">
        <v>147.5</v>
      </c>
      <c r="J34" s="608"/>
    </row>
    <row r="35" spans="1:10" x14ac:dyDescent="0.3">
      <c r="A35" s="77">
        <v>27</v>
      </c>
      <c r="B35" s="611" t="s">
        <v>600</v>
      </c>
      <c r="C35" s="611" t="s">
        <v>601</v>
      </c>
      <c r="D35" s="605" t="s">
        <v>602</v>
      </c>
      <c r="E35" s="700" t="s">
        <v>603</v>
      </c>
      <c r="F35" s="606" t="s">
        <v>334</v>
      </c>
      <c r="G35" s="607">
        <v>255</v>
      </c>
      <c r="H35" s="607">
        <v>255</v>
      </c>
      <c r="I35" s="607">
        <v>59</v>
      </c>
      <c r="J35" s="608"/>
    </row>
    <row r="36" spans="1:10" x14ac:dyDescent="0.3">
      <c r="A36" s="77">
        <v>28</v>
      </c>
      <c r="B36" s="611" t="s">
        <v>608</v>
      </c>
      <c r="C36" s="611" t="s">
        <v>609</v>
      </c>
      <c r="D36" s="605" t="s">
        <v>610</v>
      </c>
      <c r="E36" s="700" t="s">
        <v>603</v>
      </c>
      <c r="F36" s="606" t="s">
        <v>334</v>
      </c>
      <c r="G36" s="607">
        <v>255</v>
      </c>
      <c r="H36" s="607">
        <v>255</v>
      </c>
      <c r="I36" s="607">
        <v>59</v>
      </c>
      <c r="J36" s="608"/>
    </row>
    <row r="37" spans="1:10" ht="45" x14ac:dyDescent="0.3">
      <c r="A37" s="77">
        <v>29</v>
      </c>
      <c r="B37" s="611" t="s">
        <v>537</v>
      </c>
      <c r="C37" s="611" t="s">
        <v>612</v>
      </c>
      <c r="D37" s="605" t="s">
        <v>613</v>
      </c>
      <c r="E37" s="703" t="s">
        <v>614</v>
      </c>
      <c r="F37" s="606" t="s">
        <v>334</v>
      </c>
      <c r="G37" s="607">
        <v>1275</v>
      </c>
      <c r="H37" s="607">
        <v>1275</v>
      </c>
      <c r="I37" s="607">
        <v>295</v>
      </c>
      <c r="J37" s="608"/>
    </row>
    <row r="38" spans="1:10" x14ac:dyDescent="0.3">
      <c r="A38" s="77">
        <v>30</v>
      </c>
      <c r="B38" s="611" t="s">
        <v>604</v>
      </c>
      <c r="C38" s="611" t="s">
        <v>605</v>
      </c>
      <c r="D38" s="605" t="s">
        <v>606</v>
      </c>
      <c r="E38" s="703" t="s">
        <v>607</v>
      </c>
      <c r="F38" s="606" t="s">
        <v>334</v>
      </c>
      <c r="G38" s="607">
        <v>892.5</v>
      </c>
      <c r="H38" s="607">
        <v>892.5</v>
      </c>
      <c r="I38" s="607">
        <v>206.5</v>
      </c>
      <c r="J38" s="608"/>
    </row>
    <row r="39" spans="1:10" x14ac:dyDescent="0.3">
      <c r="A39" s="77">
        <v>31</v>
      </c>
      <c r="B39" s="611" t="s">
        <v>522</v>
      </c>
      <c r="C39" s="611" t="s">
        <v>523</v>
      </c>
      <c r="D39" s="605" t="s">
        <v>587</v>
      </c>
      <c r="E39" s="695" t="s">
        <v>588</v>
      </c>
      <c r="F39" s="606" t="s">
        <v>334</v>
      </c>
      <c r="G39" s="607">
        <v>6765</v>
      </c>
      <c r="H39" s="607">
        <v>6765</v>
      </c>
      <c r="I39" s="607">
        <v>1565.3</v>
      </c>
      <c r="J39" s="608"/>
    </row>
    <row r="40" spans="1:10" x14ac:dyDescent="0.3">
      <c r="A40" s="77">
        <v>32</v>
      </c>
      <c r="B40" s="612" t="s">
        <v>597</v>
      </c>
      <c r="C40" s="612" t="s">
        <v>598</v>
      </c>
      <c r="D40" s="605" t="s">
        <v>1412</v>
      </c>
      <c r="E40" s="706" t="s">
        <v>599</v>
      </c>
      <c r="F40" s="606" t="s">
        <v>334</v>
      </c>
      <c r="G40" s="607">
        <v>637.5</v>
      </c>
      <c r="H40" s="607">
        <v>637.5</v>
      </c>
      <c r="I40" s="607">
        <v>147.5</v>
      </c>
      <c r="J40" s="608"/>
    </row>
    <row r="41" spans="1:10" ht="30" x14ac:dyDescent="0.3">
      <c r="A41" s="77">
        <v>33</v>
      </c>
      <c r="B41" s="612" t="s">
        <v>594</v>
      </c>
      <c r="C41" s="612" t="s">
        <v>595</v>
      </c>
      <c r="D41" s="605" t="s">
        <v>596</v>
      </c>
      <c r="E41" s="703" t="s">
        <v>574</v>
      </c>
      <c r="F41" s="606" t="s">
        <v>334</v>
      </c>
      <c r="G41" s="607">
        <v>1530</v>
      </c>
      <c r="H41" s="607">
        <v>1530</v>
      </c>
      <c r="I41" s="607">
        <v>354</v>
      </c>
      <c r="J41" s="608"/>
    </row>
    <row r="42" spans="1:10" ht="45" x14ac:dyDescent="0.3">
      <c r="A42" s="77">
        <v>34</v>
      </c>
      <c r="B42" s="612" t="s">
        <v>541</v>
      </c>
      <c r="C42" s="612" t="s">
        <v>542</v>
      </c>
      <c r="D42" s="605" t="s">
        <v>592</v>
      </c>
      <c r="E42" s="702" t="s">
        <v>593</v>
      </c>
      <c r="F42" s="606" t="s">
        <v>334</v>
      </c>
      <c r="G42" s="607">
        <v>1020</v>
      </c>
      <c r="H42" s="607">
        <v>1020</v>
      </c>
      <c r="I42" s="607">
        <v>236</v>
      </c>
      <c r="J42" s="608"/>
    </row>
    <row r="43" spans="1:10" x14ac:dyDescent="0.3">
      <c r="A43" s="77">
        <v>35</v>
      </c>
      <c r="B43" s="612" t="s">
        <v>604</v>
      </c>
      <c r="C43" s="612" t="s">
        <v>605</v>
      </c>
      <c r="D43" s="605" t="s">
        <v>606</v>
      </c>
      <c r="E43" s="703" t="s">
        <v>607</v>
      </c>
      <c r="F43" s="606" t="s">
        <v>334</v>
      </c>
      <c r="G43" s="607">
        <v>892.5</v>
      </c>
      <c r="H43" s="607">
        <v>892.5</v>
      </c>
      <c r="I43" s="607">
        <v>206.5</v>
      </c>
      <c r="J43" s="608"/>
    </row>
    <row r="44" spans="1:10" x14ac:dyDescent="0.3">
      <c r="A44" s="77">
        <v>36</v>
      </c>
      <c r="B44" s="612" t="s">
        <v>608</v>
      </c>
      <c r="C44" s="612" t="s">
        <v>609</v>
      </c>
      <c r="D44" s="605" t="s">
        <v>610</v>
      </c>
      <c r="E44" s="700" t="s">
        <v>603</v>
      </c>
      <c r="F44" s="606" t="s">
        <v>334</v>
      </c>
      <c r="G44" s="607">
        <v>255</v>
      </c>
      <c r="H44" s="607">
        <v>255</v>
      </c>
      <c r="I44" s="607">
        <v>59</v>
      </c>
      <c r="J44" s="608"/>
    </row>
    <row r="45" spans="1:10" ht="45" x14ac:dyDescent="0.3">
      <c r="A45" s="77">
        <v>37</v>
      </c>
      <c r="B45" s="612" t="s">
        <v>537</v>
      </c>
      <c r="C45" s="612" t="s">
        <v>612</v>
      </c>
      <c r="D45" s="605" t="s">
        <v>613</v>
      </c>
      <c r="E45" s="703" t="s">
        <v>614</v>
      </c>
      <c r="F45" s="606" t="s">
        <v>334</v>
      </c>
      <c r="G45" s="607">
        <v>1275</v>
      </c>
      <c r="H45" s="607">
        <v>1275</v>
      </c>
      <c r="I45" s="607">
        <v>295</v>
      </c>
      <c r="J45" s="608"/>
    </row>
    <row r="46" spans="1:10" x14ac:dyDescent="0.3">
      <c r="A46" s="77">
        <v>38</v>
      </c>
      <c r="B46" s="613" t="s">
        <v>600</v>
      </c>
      <c r="C46" s="613" t="s">
        <v>601</v>
      </c>
      <c r="D46" s="614" t="s">
        <v>602</v>
      </c>
      <c r="E46" s="700" t="s">
        <v>603</v>
      </c>
      <c r="F46" s="615" t="s">
        <v>334</v>
      </c>
      <c r="G46" s="616">
        <v>255</v>
      </c>
      <c r="H46" s="616">
        <v>255</v>
      </c>
      <c r="I46" s="607">
        <v>59</v>
      </c>
      <c r="J46" s="608"/>
    </row>
    <row r="47" spans="1:10" ht="30" x14ac:dyDescent="0.3">
      <c r="A47" s="77">
        <v>39</v>
      </c>
      <c r="B47" s="611" t="s">
        <v>567</v>
      </c>
      <c r="C47" s="603" t="s">
        <v>1399</v>
      </c>
      <c r="D47" s="617" t="s">
        <v>1456</v>
      </c>
      <c r="E47" s="694" t="s">
        <v>1649</v>
      </c>
      <c r="F47" s="619" t="s">
        <v>556</v>
      </c>
      <c r="G47" s="620">
        <v>102</v>
      </c>
      <c r="H47" s="607">
        <v>102</v>
      </c>
      <c r="I47" s="607">
        <v>23.6</v>
      </c>
      <c r="J47" s="608"/>
    </row>
    <row r="48" spans="1:10" ht="30" x14ac:dyDescent="0.3">
      <c r="A48" s="77">
        <v>40</v>
      </c>
      <c r="B48" s="611" t="s">
        <v>537</v>
      </c>
      <c r="C48" s="618" t="s">
        <v>1457</v>
      </c>
      <c r="D48" s="617" t="s">
        <v>1458</v>
      </c>
      <c r="E48" s="694" t="s">
        <v>1649</v>
      </c>
      <c r="F48" s="619" t="s">
        <v>556</v>
      </c>
      <c r="G48" s="620">
        <v>102</v>
      </c>
      <c r="H48" s="607">
        <v>102</v>
      </c>
      <c r="I48" s="607">
        <v>23.6</v>
      </c>
      <c r="J48" s="608"/>
    </row>
    <row r="49" spans="1:10" ht="30" x14ac:dyDescent="0.3">
      <c r="A49" s="77">
        <v>41</v>
      </c>
      <c r="B49" s="611" t="s">
        <v>1459</v>
      </c>
      <c r="C49" s="618" t="s">
        <v>1460</v>
      </c>
      <c r="D49" s="617" t="s">
        <v>1461</v>
      </c>
      <c r="E49" s="694" t="s">
        <v>1649</v>
      </c>
      <c r="F49" s="619" t="s">
        <v>556</v>
      </c>
      <c r="G49" s="620">
        <v>102</v>
      </c>
      <c r="H49" s="607">
        <v>102</v>
      </c>
      <c r="I49" s="607">
        <v>23.6</v>
      </c>
      <c r="J49" s="608"/>
    </row>
    <row r="50" spans="1:10" ht="30" x14ac:dyDescent="0.3">
      <c r="A50" s="77">
        <v>42</v>
      </c>
      <c r="B50" s="611" t="s">
        <v>1462</v>
      </c>
      <c r="C50" s="618" t="s">
        <v>1463</v>
      </c>
      <c r="D50" s="617" t="s">
        <v>1464</v>
      </c>
      <c r="E50" s="694" t="s">
        <v>1649</v>
      </c>
      <c r="F50" s="619" t="s">
        <v>556</v>
      </c>
      <c r="G50" s="620">
        <v>102</v>
      </c>
      <c r="H50" s="607">
        <v>102</v>
      </c>
      <c r="I50" s="607">
        <v>23.6</v>
      </c>
      <c r="J50" s="608"/>
    </row>
    <row r="51" spans="1:10" ht="30" x14ac:dyDescent="0.3">
      <c r="A51" s="77">
        <v>43</v>
      </c>
      <c r="B51" s="611" t="s">
        <v>983</v>
      </c>
      <c r="C51" s="618" t="s">
        <v>1465</v>
      </c>
      <c r="D51" s="617" t="s">
        <v>1466</v>
      </c>
      <c r="E51" s="694" t="s">
        <v>1649</v>
      </c>
      <c r="F51" s="619" t="s">
        <v>556</v>
      </c>
      <c r="G51" s="620">
        <v>102</v>
      </c>
      <c r="H51" s="607">
        <v>102</v>
      </c>
      <c r="I51" s="607">
        <v>23.6</v>
      </c>
      <c r="J51" s="608"/>
    </row>
    <row r="52" spans="1:10" ht="30" x14ac:dyDescent="0.3">
      <c r="A52" s="77">
        <v>44</v>
      </c>
      <c r="B52" s="611" t="s">
        <v>608</v>
      </c>
      <c r="C52" s="618" t="s">
        <v>1467</v>
      </c>
      <c r="D52" s="617" t="s">
        <v>1468</v>
      </c>
      <c r="E52" s="694" t="s">
        <v>1649</v>
      </c>
      <c r="F52" s="619" t="s">
        <v>556</v>
      </c>
      <c r="G52" s="620">
        <v>102</v>
      </c>
      <c r="H52" s="607">
        <v>102</v>
      </c>
      <c r="I52" s="607">
        <v>23.6</v>
      </c>
      <c r="J52" s="608"/>
    </row>
    <row r="53" spans="1:10" ht="30" x14ac:dyDescent="0.3">
      <c r="A53" s="77">
        <v>45</v>
      </c>
      <c r="B53" s="611" t="s">
        <v>1469</v>
      </c>
      <c r="C53" s="618" t="s">
        <v>1470</v>
      </c>
      <c r="D53" s="617" t="s">
        <v>1471</v>
      </c>
      <c r="E53" s="694" t="s">
        <v>1649</v>
      </c>
      <c r="F53" s="619" t="s">
        <v>556</v>
      </c>
      <c r="G53" s="607">
        <v>100</v>
      </c>
      <c r="H53" s="607">
        <v>100</v>
      </c>
      <c r="I53" s="607">
        <v>20</v>
      </c>
      <c r="J53" s="608"/>
    </row>
    <row r="54" spans="1:10" ht="30" x14ac:dyDescent="0.3">
      <c r="A54" s="77">
        <v>46</v>
      </c>
      <c r="B54" s="611" t="s">
        <v>1472</v>
      </c>
      <c r="C54" s="604" t="s">
        <v>1473</v>
      </c>
      <c r="D54" s="617" t="s">
        <v>1474</v>
      </c>
      <c r="E54" s="694" t="s">
        <v>1649</v>
      </c>
      <c r="F54" s="619" t="s">
        <v>556</v>
      </c>
      <c r="G54" s="620">
        <v>102</v>
      </c>
      <c r="H54" s="607">
        <v>102</v>
      </c>
      <c r="I54" s="607">
        <v>23.6</v>
      </c>
      <c r="J54" s="608"/>
    </row>
    <row r="55" spans="1:10" ht="30" x14ac:dyDescent="0.3">
      <c r="A55" s="77">
        <v>47</v>
      </c>
      <c r="B55" s="611" t="s">
        <v>1246</v>
      </c>
      <c r="C55" s="604" t="s">
        <v>1475</v>
      </c>
      <c r="D55" s="617" t="s">
        <v>1476</v>
      </c>
      <c r="E55" s="694" t="s">
        <v>1649</v>
      </c>
      <c r="F55" s="619" t="s">
        <v>556</v>
      </c>
      <c r="G55" s="620">
        <v>102</v>
      </c>
      <c r="H55" s="607">
        <v>102</v>
      </c>
      <c r="I55" s="607">
        <v>23.6</v>
      </c>
      <c r="J55" s="608"/>
    </row>
    <row r="56" spans="1:10" ht="30" x14ac:dyDescent="0.3">
      <c r="A56" s="77">
        <v>48</v>
      </c>
      <c r="B56" s="611" t="s">
        <v>1029</v>
      </c>
      <c r="C56" s="604" t="s">
        <v>1477</v>
      </c>
      <c r="D56" s="617" t="s">
        <v>1478</v>
      </c>
      <c r="E56" s="694" t="s">
        <v>1649</v>
      </c>
      <c r="F56" s="619" t="s">
        <v>556</v>
      </c>
      <c r="G56" s="620">
        <v>102</v>
      </c>
      <c r="H56" s="607">
        <v>102</v>
      </c>
      <c r="I56" s="607">
        <v>23.6</v>
      </c>
      <c r="J56" s="608"/>
    </row>
    <row r="57" spans="1:10" ht="30" x14ac:dyDescent="0.3">
      <c r="A57" s="77">
        <v>49</v>
      </c>
      <c r="B57" s="611" t="s">
        <v>1479</v>
      </c>
      <c r="C57" s="604" t="s">
        <v>1480</v>
      </c>
      <c r="D57" s="617" t="s">
        <v>1481</v>
      </c>
      <c r="E57" s="694" t="s">
        <v>1649</v>
      </c>
      <c r="F57" s="619" t="s">
        <v>556</v>
      </c>
      <c r="G57" s="620">
        <v>102</v>
      </c>
      <c r="H57" s="607">
        <v>102</v>
      </c>
      <c r="I57" s="607">
        <v>23.6</v>
      </c>
      <c r="J57" s="608"/>
    </row>
    <row r="58" spans="1:10" ht="30" x14ac:dyDescent="0.3">
      <c r="A58" s="77">
        <v>50</v>
      </c>
      <c r="B58" s="611" t="s">
        <v>520</v>
      </c>
      <c r="C58" s="604" t="s">
        <v>1482</v>
      </c>
      <c r="D58" s="617" t="s">
        <v>1483</v>
      </c>
      <c r="E58" s="694" t="s">
        <v>1649</v>
      </c>
      <c r="F58" s="619" t="s">
        <v>556</v>
      </c>
      <c r="G58" s="620">
        <v>102</v>
      </c>
      <c r="H58" s="607">
        <v>102</v>
      </c>
      <c r="I58" s="607">
        <v>23.6</v>
      </c>
      <c r="J58" s="608"/>
    </row>
    <row r="59" spans="1:10" ht="30" x14ac:dyDescent="0.3">
      <c r="A59" s="77">
        <v>51</v>
      </c>
      <c r="B59" s="611" t="s">
        <v>1484</v>
      </c>
      <c r="C59" s="604" t="s">
        <v>1137</v>
      </c>
      <c r="D59" s="617" t="s">
        <v>1485</v>
      </c>
      <c r="E59" s="694" t="s">
        <v>1649</v>
      </c>
      <c r="F59" s="619" t="s">
        <v>556</v>
      </c>
      <c r="G59" s="620">
        <v>102</v>
      </c>
      <c r="H59" s="607">
        <v>102</v>
      </c>
      <c r="I59" s="607">
        <v>23.6</v>
      </c>
      <c r="J59" s="608"/>
    </row>
    <row r="60" spans="1:10" ht="30" x14ac:dyDescent="0.3">
      <c r="A60" s="77">
        <v>52</v>
      </c>
      <c r="B60" s="611" t="s">
        <v>1346</v>
      </c>
      <c r="C60" s="604" t="s">
        <v>1486</v>
      </c>
      <c r="D60" s="617" t="s">
        <v>1487</v>
      </c>
      <c r="E60" s="694" t="s">
        <v>1649</v>
      </c>
      <c r="F60" s="619" t="s">
        <v>556</v>
      </c>
      <c r="G60" s="620">
        <v>102</v>
      </c>
      <c r="H60" s="607">
        <v>102</v>
      </c>
      <c r="I60" s="607">
        <v>23.6</v>
      </c>
      <c r="J60" s="608"/>
    </row>
    <row r="61" spans="1:10" ht="30" x14ac:dyDescent="0.3">
      <c r="A61" s="77">
        <v>53</v>
      </c>
      <c r="B61" s="611" t="s">
        <v>1472</v>
      </c>
      <c r="C61" s="621" t="s">
        <v>1189</v>
      </c>
      <c r="D61" s="617" t="s">
        <v>1488</v>
      </c>
      <c r="E61" s="694" t="s">
        <v>1649</v>
      </c>
      <c r="F61" s="619" t="s">
        <v>556</v>
      </c>
      <c r="G61" s="620">
        <v>102</v>
      </c>
      <c r="H61" s="607">
        <v>102</v>
      </c>
      <c r="I61" s="607">
        <v>23.6</v>
      </c>
      <c r="J61" s="608"/>
    </row>
    <row r="62" spans="1:10" ht="30" x14ac:dyDescent="0.3">
      <c r="A62" s="77">
        <v>54</v>
      </c>
      <c r="B62" s="611" t="s">
        <v>994</v>
      </c>
      <c r="C62" s="621" t="s">
        <v>1489</v>
      </c>
      <c r="D62" s="617" t="s">
        <v>1490</v>
      </c>
      <c r="E62" s="694" t="s">
        <v>1649</v>
      </c>
      <c r="F62" s="619" t="s">
        <v>556</v>
      </c>
      <c r="G62" s="620">
        <v>102</v>
      </c>
      <c r="H62" s="607">
        <v>102</v>
      </c>
      <c r="I62" s="607">
        <v>23.6</v>
      </c>
      <c r="J62" s="608"/>
    </row>
    <row r="63" spans="1:10" ht="30" x14ac:dyDescent="0.3">
      <c r="A63" s="77">
        <v>55</v>
      </c>
      <c r="B63" s="611" t="s">
        <v>539</v>
      </c>
      <c r="C63" s="621" t="s">
        <v>905</v>
      </c>
      <c r="D63" s="617" t="s">
        <v>1491</v>
      </c>
      <c r="E63" s="694" t="s">
        <v>1649</v>
      </c>
      <c r="F63" s="619" t="s">
        <v>556</v>
      </c>
      <c r="G63" s="620">
        <v>102</v>
      </c>
      <c r="H63" s="607">
        <v>102</v>
      </c>
      <c r="I63" s="607">
        <v>23.6</v>
      </c>
      <c r="J63" s="608"/>
    </row>
    <row r="64" spans="1:10" ht="30" x14ac:dyDescent="0.3">
      <c r="A64" s="77">
        <v>56</v>
      </c>
      <c r="B64" s="611" t="s">
        <v>1492</v>
      </c>
      <c r="C64" s="621" t="s">
        <v>1493</v>
      </c>
      <c r="D64" s="617" t="s">
        <v>1494</v>
      </c>
      <c r="E64" s="694" t="s">
        <v>1649</v>
      </c>
      <c r="F64" s="619" t="s">
        <v>556</v>
      </c>
      <c r="G64" s="620">
        <v>102</v>
      </c>
      <c r="H64" s="607">
        <v>102</v>
      </c>
      <c r="I64" s="607">
        <v>23.6</v>
      </c>
      <c r="J64" s="608"/>
    </row>
    <row r="65" spans="1:10" ht="30" x14ac:dyDescent="0.3">
      <c r="A65" s="77">
        <v>57</v>
      </c>
      <c r="B65" s="611" t="s">
        <v>1017</v>
      </c>
      <c r="C65" s="621" t="s">
        <v>984</v>
      </c>
      <c r="D65" s="617" t="s">
        <v>1495</v>
      </c>
      <c r="E65" s="694" t="s">
        <v>1649</v>
      </c>
      <c r="F65" s="619" t="s">
        <v>556</v>
      </c>
      <c r="G65" s="620">
        <v>102</v>
      </c>
      <c r="H65" s="607">
        <v>102</v>
      </c>
      <c r="I65" s="607">
        <v>23.6</v>
      </c>
      <c r="J65" s="608"/>
    </row>
    <row r="66" spans="1:10" ht="30" x14ac:dyDescent="0.3">
      <c r="A66" s="77">
        <v>58</v>
      </c>
      <c r="B66" s="611" t="s">
        <v>853</v>
      </c>
      <c r="C66" s="621" t="s">
        <v>636</v>
      </c>
      <c r="D66" s="617" t="s">
        <v>1496</v>
      </c>
      <c r="E66" s="694" t="s">
        <v>1649</v>
      </c>
      <c r="F66" s="619" t="s">
        <v>556</v>
      </c>
      <c r="G66" s="620">
        <v>102</v>
      </c>
      <c r="H66" s="607">
        <v>102</v>
      </c>
      <c r="I66" s="607">
        <v>23.6</v>
      </c>
      <c r="J66" s="608"/>
    </row>
    <row r="67" spans="1:10" ht="30" x14ac:dyDescent="0.3">
      <c r="A67" s="77">
        <v>59</v>
      </c>
      <c r="B67" s="611" t="s">
        <v>644</v>
      </c>
      <c r="C67" s="621" t="s">
        <v>1179</v>
      </c>
      <c r="D67" s="617" t="s">
        <v>1497</v>
      </c>
      <c r="E67" s="694" t="s">
        <v>1649</v>
      </c>
      <c r="F67" s="619" t="s">
        <v>556</v>
      </c>
      <c r="G67" s="607">
        <v>100</v>
      </c>
      <c r="H67" s="607">
        <v>100</v>
      </c>
      <c r="I67" s="607">
        <v>20</v>
      </c>
      <c r="J67" s="608"/>
    </row>
    <row r="68" spans="1:10" ht="30" x14ac:dyDescent="0.3">
      <c r="A68" s="77">
        <v>60</v>
      </c>
      <c r="B68" s="611" t="s">
        <v>1498</v>
      </c>
      <c r="C68" s="604" t="s">
        <v>1499</v>
      </c>
      <c r="D68" s="617" t="s">
        <v>1500</v>
      </c>
      <c r="E68" s="694" t="s">
        <v>1649</v>
      </c>
      <c r="F68" s="619" t="s">
        <v>556</v>
      </c>
      <c r="G68" s="607">
        <v>100</v>
      </c>
      <c r="H68" s="607">
        <v>100</v>
      </c>
      <c r="I68" s="607">
        <v>20</v>
      </c>
      <c r="J68" s="608"/>
    </row>
    <row r="69" spans="1:10" ht="30" x14ac:dyDescent="0.3">
      <c r="A69" s="77">
        <v>61</v>
      </c>
      <c r="B69" s="611" t="s">
        <v>991</v>
      </c>
      <c r="C69" s="618" t="s">
        <v>1501</v>
      </c>
      <c r="D69" s="617" t="s">
        <v>1502</v>
      </c>
      <c r="E69" s="694" t="s">
        <v>1649</v>
      </c>
      <c r="F69" s="619" t="s">
        <v>556</v>
      </c>
      <c r="G69" s="607">
        <v>100</v>
      </c>
      <c r="H69" s="607">
        <v>100</v>
      </c>
      <c r="I69" s="607">
        <v>20</v>
      </c>
      <c r="J69" s="608"/>
    </row>
    <row r="70" spans="1:10" ht="30" x14ac:dyDescent="0.3">
      <c r="A70" s="77">
        <v>62</v>
      </c>
      <c r="B70" s="611" t="s">
        <v>1503</v>
      </c>
      <c r="C70" s="603" t="s">
        <v>1504</v>
      </c>
      <c r="D70" s="617" t="s">
        <v>1505</v>
      </c>
      <c r="E70" s="694" t="s">
        <v>1649</v>
      </c>
      <c r="F70" s="619" t="s">
        <v>556</v>
      </c>
      <c r="G70" s="620">
        <v>102</v>
      </c>
      <c r="H70" s="607">
        <v>102</v>
      </c>
      <c r="I70" s="607">
        <v>23.6</v>
      </c>
      <c r="J70" s="608"/>
    </row>
    <row r="71" spans="1:10" ht="30" x14ac:dyDescent="0.3">
      <c r="A71" s="77">
        <v>63</v>
      </c>
      <c r="B71" s="611" t="s">
        <v>526</v>
      </c>
      <c r="C71" s="603" t="s">
        <v>1506</v>
      </c>
      <c r="D71" s="617" t="s">
        <v>1507</v>
      </c>
      <c r="E71" s="694" t="s">
        <v>1649</v>
      </c>
      <c r="F71" s="619" t="s">
        <v>556</v>
      </c>
      <c r="G71" s="620">
        <v>102</v>
      </c>
      <c r="H71" s="607">
        <v>102</v>
      </c>
      <c r="I71" s="607">
        <v>23.6</v>
      </c>
      <c r="J71" s="608"/>
    </row>
    <row r="72" spans="1:10" ht="30" x14ac:dyDescent="0.3">
      <c r="A72" s="77">
        <v>64</v>
      </c>
      <c r="B72" s="611" t="s">
        <v>1029</v>
      </c>
      <c r="C72" s="603" t="s">
        <v>1508</v>
      </c>
      <c r="D72" s="617" t="s">
        <v>1509</v>
      </c>
      <c r="E72" s="694" t="s">
        <v>1649</v>
      </c>
      <c r="F72" s="619" t="s">
        <v>556</v>
      </c>
      <c r="G72" s="620">
        <v>102</v>
      </c>
      <c r="H72" s="607">
        <v>102</v>
      </c>
      <c r="I72" s="607">
        <v>23.6</v>
      </c>
      <c r="J72" s="608"/>
    </row>
    <row r="73" spans="1:10" ht="30" x14ac:dyDescent="0.3">
      <c r="A73" s="77">
        <v>65</v>
      </c>
      <c r="B73" s="611" t="s">
        <v>1342</v>
      </c>
      <c r="C73" s="603" t="s">
        <v>1510</v>
      </c>
      <c r="D73" s="617" t="s">
        <v>1511</v>
      </c>
      <c r="E73" s="694" t="s">
        <v>1649</v>
      </c>
      <c r="F73" s="619" t="s">
        <v>556</v>
      </c>
      <c r="G73" s="620">
        <v>102</v>
      </c>
      <c r="H73" s="607">
        <v>102</v>
      </c>
      <c r="I73" s="607">
        <v>23.6</v>
      </c>
      <c r="J73" s="608"/>
    </row>
    <row r="74" spans="1:10" ht="30" x14ac:dyDescent="0.3">
      <c r="A74" s="77">
        <v>66</v>
      </c>
      <c r="B74" s="611" t="s">
        <v>1029</v>
      </c>
      <c r="C74" s="603" t="s">
        <v>1512</v>
      </c>
      <c r="D74" s="617" t="s">
        <v>1513</v>
      </c>
      <c r="E74" s="694" t="s">
        <v>1649</v>
      </c>
      <c r="F74" s="619" t="s">
        <v>556</v>
      </c>
      <c r="G74" s="620">
        <v>102</v>
      </c>
      <c r="H74" s="607">
        <v>102</v>
      </c>
      <c r="I74" s="607">
        <v>23.6</v>
      </c>
      <c r="J74" s="608"/>
    </row>
    <row r="75" spans="1:10" ht="30" x14ac:dyDescent="0.3">
      <c r="A75" s="77">
        <v>67</v>
      </c>
      <c r="B75" s="603" t="s">
        <v>537</v>
      </c>
      <c r="C75" s="603" t="s">
        <v>1529</v>
      </c>
      <c r="D75" s="622" t="s">
        <v>1584</v>
      </c>
      <c r="E75" s="694" t="s">
        <v>1649</v>
      </c>
      <c r="F75" s="619" t="s">
        <v>556</v>
      </c>
      <c r="G75" s="623">
        <v>153</v>
      </c>
      <c r="H75" s="623">
        <v>153</v>
      </c>
      <c r="I75" s="607">
        <v>35.4</v>
      </c>
      <c r="J75" s="608"/>
    </row>
    <row r="76" spans="1:10" ht="30" x14ac:dyDescent="0.3">
      <c r="A76" s="77">
        <v>68</v>
      </c>
      <c r="B76" s="603" t="s">
        <v>1248</v>
      </c>
      <c r="C76" s="603" t="s">
        <v>1530</v>
      </c>
      <c r="D76" s="622" t="s">
        <v>1585</v>
      </c>
      <c r="E76" s="694" t="s">
        <v>1649</v>
      </c>
      <c r="F76" s="619" t="s">
        <v>556</v>
      </c>
      <c r="G76" s="651">
        <v>102</v>
      </c>
      <c r="H76" s="651">
        <v>102</v>
      </c>
      <c r="I76" s="651">
        <v>23.6</v>
      </c>
      <c r="J76" s="608"/>
    </row>
    <row r="77" spans="1:10" ht="30" x14ac:dyDescent="0.3">
      <c r="A77" s="77">
        <v>69</v>
      </c>
      <c r="B77" s="603" t="s">
        <v>1531</v>
      </c>
      <c r="C77" s="603" t="s">
        <v>1532</v>
      </c>
      <c r="D77" s="622" t="s">
        <v>1586</v>
      </c>
      <c r="E77" s="694" t="s">
        <v>1649</v>
      </c>
      <c r="F77" s="619" t="s">
        <v>556</v>
      </c>
      <c r="G77" s="651">
        <v>102</v>
      </c>
      <c r="H77" s="651">
        <v>102</v>
      </c>
      <c r="I77" s="651">
        <v>23.6</v>
      </c>
      <c r="J77" s="608"/>
    </row>
    <row r="78" spans="1:10" ht="30" x14ac:dyDescent="0.3">
      <c r="A78" s="77">
        <v>70</v>
      </c>
      <c r="B78" s="603" t="s">
        <v>1533</v>
      </c>
      <c r="C78" s="603" t="s">
        <v>1534</v>
      </c>
      <c r="D78" s="622" t="s">
        <v>1587</v>
      </c>
      <c r="E78" s="694" t="s">
        <v>1649</v>
      </c>
      <c r="F78" s="619" t="s">
        <v>556</v>
      </c>
      <c r="G78" s="651">
        <v>102</v>
      </c>
      <c r="H78" s="651">
        <v>102</v>
      </c>
      <c r="I78" s="651">
        <v>23.6</v>
      </c>
      <c r="J78" s="608"/>
    </row>
    <row r="79" spans="1:10" ht="30" x14ac:dyDescent="0.3">
      <c r="A79" s="77">
        <v>71</v>
      </c>
      <c r="B79" s="603" t="s">
        <v>594</v>
      </c>
      <c r="C79" s="603" t="s">
        <v>1418</v>
      </c>
      <c r="D79" s="622" t="s">
        <v>1588</v>
      </c>
      <c r="E79" s="694" t="s">
        <v>1649</v>
      </c>
      <c r="F79" s="619" t="s">
        <v>556</v>
      </c>
      <c r="G79" s="651">
        <v>102</v>
      </c>
      <c r="H79" s="651">
        <v>102</v>
      </c>
      <c r="I79" s="651">
        <v>23.6</v>
      </c>
      <c r="J79" s="608"/>
    </row>
    <row r="80" spans="1:10" ht="30" x14ac:dyDescent="0.3">
      <c r="A80" s="77">
        <v>72</v>
      </c>
      <c r="B80" s="603" t="s">
        <v>1080</v>
      </c>
      <c r="C80" s="603" t="s">
        <v>1535</v>
      </c>
      <c r="D80" s="622" t="s">
        <v>1589</v>
      </c>
      <c r="E80" s="694" t="s">
        <v>1649</v>
      </c>
      <c r="F80" s="619" t="s">
        <v>556</v>
      </c>
      <c r="G80" s="651">
        <v>102</v>
      </c>
      <c r="H80" s="651">
        <v>102</v>
      </c>
      <c r="I80" s="651">
        <v>23.6</v>
      </c>
      <c r="J80" s="608"/>
    </row>
    <row r="81" spans="1:10" ht="30" x14ac:dyDescent="0.3">
      <c r="A81" s="77">
        <v>73</v>
      </c>
      <c r="B81" s="603" t="s">
        <v>829</v>
      </c>
      <c r="C81" s="603" t="s">
        <v>1418</v>
      </c>
      <c r="D81" s="622" t="s">
        <v>1419</v>
      </c>
      <c r="E81" s="694" t="s">
        <v>1649</v>
      </c>
      <c r="F81" s="619" t="s">
        <v>556</v>
      </c>
      <c r="G81" s="651">
        <v>102</v>
      </c>
      <c r="H81" s="651">
        <v>102</v>
      </c>
      <c r="I81" s="651">
        <v>23.6</v>
      </c>
      <c r="J81" s="608"/>
    </row>
    <row r="82" spans="1:10" ht="30" x14ac:dyDescent="0.3">
      <c r="A82" s="77">
        <v>74</v>
      </c>
      <c r="B82" s="603" t="s">
        <v>1536</v>
      </c>
      <c r="C82" s="603" t="s">
        <v>1537</v>
      </c>
      <c r="D82" s="622" t="s">
        <v>1590</v>
      </c>
      <c r="E82" s="694" t="s">
        <v>1649</v>
      </c>
      <c r="F82" s="619" t="s">
        <v>556</v>
      </c>
      <c r="G82" s="651">
        <v>102</v>
      </c>
      <c r="H82" s="651">
        <v>102</v>
      </c>
      <c r="I82" s="651">
        <v>23.6</v>
      </c>
      <c r="J82" s="608"/>
    </row>
    <row r="83" spans="1:10" ht="30" x14ac:dyDescent="0.3">
      <c r="A83" s="77">
        <v>75</v>
      </c>
      <c r="B83" s="603" t="s">
        <v>1538</v>
      </c>
      <c r="C83" s="603" t="s">
        <v>1539</v>
      </c>
      <c r="D83" s="622" t="s">
        <v>1591</v>
      </c>
      <c r="E83" s="694" t="s">
        <v>1649</v>
      </c>
      <c r="F83" s="619" t="s">
        <v>556</v>
      </c>
      <c r="G83" s="651">
        <v>102</v>
      </c>
      <c r="H83" s="651">
        <v>102</v>
      </c>
      <c r="I83" s="651">
        <v>23.6</v>
      </c>
      <c r="J83" s="608"/>
    </row>
    <row r="84" spans="1:10" ht="30" x14ac:dyDescent="0.3">
      <c r="A84" s="77">
        <v>76</v>
      </c>
      <c r="B84" s="603" t="s">
        <v>1540</v>
      </c>
      <c r="C84" s="603" t="s">
        <v>1541</v>
      </c>
      <c r="D84" s="622" t="s">
        <v>1592</v>
      </c>
      <c r="E84" s="694" t="s">
        <v>1649</v>
      </c>
      <c r="F84" s="619" t="s">
        <v>556</v>
      </c>
      <c r="G84" s="651">
        <v>102</v>
      </c>
      <c r="H84" s="651">
        <v>102</v>
      </c>
      <c r="I84" s="651">
        <v>23.6</v>
      </c>
      <c r="J84" s="608"/>
    </row>
    <row r="85" spans="1:10" ht="30" x14ac:dyDescent="0.3">
      <c r="A85" s="77">
        <v>77</v>
      </c>
      <c r="B85" s="603" t="s">
        <v>1542</v>
      </c>
      <c r="C85" s="603" t="s">
        <v>1541</v>
      </c>
      <c r="D85" s="622" t="s">
        <v>1593</v>
      </c>
      <c r="E85" s="694" t="s">
        <v>1649</v>
      </c>
      <c r="F85" s="619" t="s">
        <v>556</v>
      </c>
      <c r="G85" s="651">
        <v>102</v>
      </c>
      <c r="H85" s="651">
        <v>102</v>
      </c>
      <c r="I85" s="651">
        <v>23.6</v>
      </c>
      <c r="J85" s="608"/>
    </row>
    <row r="86" spans="1:10" ht="30" x14ac:dyDescent="0.3">
      <c r="A86" s="77">
        <v>78</v>
      </c>
      <c r="B86" s="603" t="s">
        <v>1383</v>
      </c>
      <c r="C86" s="603" t="s">
        <v>1543</v>
      </c>
      <c r="D86" s="622" t="s">
        <v>1594</v>
      </c>
      <c r="E86" s="694" t="s">
        <v>1649</v>
      </c>
      <c r="F86" s="619" t="s">
        <v>556</v>
      </c>
      <c r="G86" s="652">
        <v>100</v>
      </c>
      <c r="H86" s="652">
        <v>100</v>
      </c>
      <c r="I86" s="652">
        <v>20</v>
      </c>
      <c r="J86" s="608"/>
    </row>
    <row r="87" spans="1:10" ht="30" x14ac:dyDescent="0.3">
      <c r="A87" s="77">
        <v>79</v>
      </c>
      <c r="B87" s="603" t="s">
        <v>1217</v>
      </c>
      <c r="C87" s="603" t="s">
        <v>1544</v>
      </c>
      <c r="D87" s="622" t="s">
        <v>1595</v>
      </c>
      <c r="E87" s="694" t="s">
        <v>1649</v>
      </c>
      <c r="F87" s="619" t="s">
        <v>556</v>
      </c>
      <c r="G87" s="651">
        <v>102</v>
      </c>
      <c r="H87" s="651">
        <v>102</v>
      </c>
      <c r="I87" s="651">
        <v>23.6</v>
      </c>
      <c r="J87" s="608"/>
    </row>
    <row r="88" spans="1:10" ht="30" x14ac:dyDescent="0.3">
      <c r="A88" s="77">
        <v>80</v>
      </c>
      <c r="B88" s="603" t="s">
        <v>1217</v>
      </c>
      <c r="C88" s="603" t="s">
        <v>1545</v>
      </c>
      <c r="D88" s="622" t="s">
        <v>1596</v>
      </c>
      <c r="E88" s="694" t="s">
        <v>1649</v>
      </c>
      <c r="F88" s="619" t="s">
        <v>556</v>
      </c>
      <c r="G88" s="652">
        <v>100</v>
      </c>
      <c r="H88" s="652">
        <v>100</v>
      </c>
      <c r="I88" s="652">
        <v>20</v>
      </c>
      <c r="J88" s="608"/>
    </row>
    <row r="89" spans="1:10" ht="30" x14ac:dyDescent="0.3">
      <c r="A89" s="77">
        <v>81</v>
      </c>
      <c r="B89" s="603" t="s">
        <v>1546</v>
      </c>
      <c r="C89" s="603" t="s">
        <v>1545</v>
      </c>
      <c r="D89" s="622" t="s">
        <v>1597</v>
      </c>
      <c r="E89" s="694" t="s">
        <v>1649</v>
      </c>
      <c r="F89" s="619" t="s">
        <v>556</v>
      </c>
      <c r="G89" s="651">
        <v>102</v>
      </c>
      <c r="H89" s="651">
        <v>102</v>
      </c>
      <c r="I89" s="651">
        <v>23.6</v>
      </c>
      <c r="J89" s="608"/>
    </row>
    <row r="90" spans="1:10" ht="30" x14ac:dyDescent="0.3">
      <c r="A90" s="77">
        <v>82</v>
      </c>
      <c r="B90" s="603" t="s">
        <v>1547</v>
      </c>
      <c r="C90" s="603" t="s">
        <v>1548</v>
      </c>
      <c r="D90" s="622" t="s">
        <v>1598</v>
      </c>
      <c r="E90" s="694" t="s">
        <v>1649</v>
      </c>
      <c r="F90" s="619" t="s">
        <v>556</v>
      </c>
      <c r="G90" s="651">
        <v>102</v>
      </c>
      <c r="H90" s="651">
        <v>102</v>
      </c>
      <c r="I90" s="651">
        <v>23.6</v>
      </c>
      <c r="J90" s="608"/>
    </row>
    <row r="91" spans="1:10" ht="30" x14ac:dyDescent="0.3">
      <c r="A91" s="77">
        <v>83</v>
      </c>
      <c r="B91" s="603" t="s">
        <v>1549</v>
      </c>
      <c r="C91" s="603" t="s">
        <v>1548</v>
      </c>
      <c r="D91" s="622" t="s">
        <v>1599</v>
      </c>
      <c r="E91" s="694" t="s">
        <v>1649</v>
      </c>
      <c r="F91" s="619" t="s">
        <v>556</v>
      </c>
      <c r="G91" s="651">
        <v>102</v>
      </c>
      <c r="H91" s="651">
        <v>102</v>
      </c>
      <c r="I91" s="651">
        <v>23.6</v>
      </c>
      <c r="J91" s="608"/>
    </row>
    <row r="92" spans="1:10" ht="30" x14ac:dyDescent="0.3">
      <c r="A92" s="77">
        <v>84</v>
      </c>
      <c r="B92" s="603" t="s">
        <v>1550</v>
      </c>
      <c r="C92" s="603" t="s">
        <v>1551</v>
      </c>
      <c r="D92" s="622" t="s">
        <v>1600</v>
      </c>
      <c r="E92" s="694" t="s">
        <v>1649</v>
      </c>
      <c r="F92" s="619" t="s">
        <v>556</v>
      </c>
      <c r="G92" s="651">
        <v>102</v>
      </c>
      <c r="H92" s="651">
        <v>102</v>
      </c>
      <c r="I92" s="651">
        <v>23.6</v>
      </c>
      <c r="J92" s="608"/>
    </row>
    <row r="93" spans="1:10" ht="30" x14ac:dyDescent="0.3">
      <c r="A93" s="77">
        <v>85</v>
      </c>
      <c r="B93" s="603" t="s">
        <v>1552</v>
      </c>
      <c r="C93" s="603" t="s">
        <v>1553</v>
      </c>
      <c r="D93" s="622" t="s">
        <v>1601</v>
      </c>
      <c r="E93" s="694" t="s">
        <v>1649</v>
      </c>
      <c r="F93" s="619" t="s">
        <v>556</v>
      </c>
      <c r="G93" s="652">
        <v>100</v>
      </c>
      <c r="H93" s="652">
        <v>100</v>
      </c>
      <c r="I93" s="652">
        <v>20</v>
      </c>
      <c r="J93" s="608"/>
    </row>
    <row r="94" spans="1:10" ht="30" x14ac:dyDescent="0.3">
      <c r="A94" s="77">
        <v>86</v>
      </c>
      <c r="B94" s="603" t="s">
        <v>597</v>
      </c>
      <c r="C94" s="624" t="s">
        <v>958</v>
      </c>
      <c r="D94" s="622" t="s">
        <v>1602</v>
      </c>
      <c r="E94" s="694" t="s">
        <v>1649</v>
      </c>
      <c r="F94" s="619" t="s">
        <v>556</v>
      </c>
      <c r="G94" s="651">
        <v>102</v>
      </c>
      <c r="H94" s="651">
        <v>102</v>
      </c>
      <c r="I94" s="651">
        <v>23.6</v>
      </c>
      <c r="J94" s="608"/>
    </row>
    <row r="95" spans="1:10" ht="30" x14ac:dyDescent="0.3">
      <c r="A95" s="77">
        <v>87</v>
      </c>
      <c r="B95" s="603" t="s">
        <v>594</v>
      </c>
      <c r="C95" s="603" t="s">
        <v>612</v>
      </c>
      <c r="D95" s="622" t="s">
        <v>1603</v>
      </c>
      <c r="E95" s="694" t="s">
        <v>1649</v>
      </c>
      <c r="F95" s="619" t="s">
        <v>556</v>
      </c>
      <c r="G95" s="651">
        <v>102</v>
      </c>
      <c r="H95" s="651">
        <v>102</v>
      </c>
      <c r="I95" s="651">
        <v>23.6</v>
      </c>
      <c r="J95" s="608"/>
    </row>
    <row r="96" spans="1:10" ht="30" x14ac:dyDescent="0.3">
      <c r="A96" s="77">
        <v>88</v>
      </c>
      <c r="B96" s="603" t="s">
        <v>920</v>
      </c>
      <c r="C96" s="603" t="s">
        <v>612</v>
      </c>
      <c r="D96" s="622" t="s">
        <v>1604</v>
      </c>
      <c r="E96" s="694" t="s">
        <v>1649</v>
      </c>
      <c r="F96" s="619" t="s">
        <v>556</v>
      </c>
      <c r="G96" s="651">
        <v>102</v>
      </c>
      <c r="H96" s="651">
        <v>102</v>
      </c>
      <c r="I96" s="651">
        <v>23.6</v>
      </c>
      <c r="J96" s="608"/>
    </row>
    <row r="97" spans="1:10" ht="30" x14ac:dyDescent="0.3">
      <c r="A97" s="77">
        <v>89</v>
      </c>
      <c r="B97" s="603" t="s">
        <v>1017</v>
      </c>
      <c r="C97" s="603" t="s">
        <v>1529</v>
      </c>
      <c r="D97" s="622" t="s">
        <v>1605</v>
      </c>
      <c r="E97" s="694" t="s">
        <v>1649</v>
      </c>
      <c r="F97" s="619" t="s">
        <v>556</v>
      </c>
      <c r="G97" s="651">
        <v>102</v>
      </c>
      <c r="H97" s="651">
        <v>102</v>
      </c>
      <c r="I97" s="651">
        <v>23.6</v>
      </c>
      <c r="J97" s="608"/>
    </row>
    <row r="98" spans="1:10" ht="30" x14ac:dyDescent="0.3">
      <c r="A98" s="77">
        <v>90</v>
      </c>
      <c r="B98" s="603" t="s">
        <v>829</v>
      </c>
      <c r="C98" s="603" t="s">
        <v>1541</v>
      </c>
      <c r="D98" s="622" t="s">
        <v>1606</v>
      </c>
      <c r="E98" s="694" t="s">
        <v>1649</v>
      </c>
      <c r="F98" s="619" t="s">
        <v>556</v>
      </c>
      <c r="G98" s="651">
        <v>102</v>
      </c>
      <c r="H98" s="651">
        <v>102</v>
      </c>
      <c r="I98" s="651">
        <v>23.6</v>
      </c>
      <c r="J98" s="608"/>
    </row>
    <row r="99" spans="1:10" ht="30" x14ac:dyDescent="0.3">
      <c r="A99" s="77">
        <v>91</v>
      </c>
      <c r="B99" s="603" t="s">
        <v>1554</v>
      </c>
      <c r="C99" s="603" t="s">
        <v>1555</v>
      </c>
      <c r="D99" s="622" t="s">
        <v>1607</v>
      </c>
      <c r="E99" s="694" t="s">
        <v>1649</v>
      </c>
      <c r="F99" s="619" t="s">
        <v>556</v>
      </c>
      <c r="G99" s="651">
        <v>102</v>
      </c>
      <c r="H99" s="651">
        <v>102</v>
      </c>
      <c r="I99" s="651">
        <v>23.6</v>
      </c>
      <c r="J99" s="608"/>
    </row>
    <row r="100" spans="1:10" ht="30" x14ac:dyDescent="0.3">
      <c r="A100" s="77">
        <v>92</v>
      </c>
      <c r="B100" s="603" t="s">
        <v>1556</v>
      </c>
      <c r="C100" s="603" t="s">
        <v>1557</v>
      </c>
      <c r="D100" s="622" t="s">
        <v>1608</v>
      </c>
      <c r="E100" s="694" t="s">
        <v>1649</v>
      </c>
      <c r="F100" s="619" t="s">
        <v>556</v>
      </c>
      <c r="G100" s="651">
        <v>102</v>
      </c>
      <c r="H100" s="651">
        <v>102</v>
      </c>
      <c r="I100" s="651">
        <v>23.6</v>
      </c>
      <c r="J100" s="608"/>
    </row>
    <row r="101" spans="1:10" ht="30" x14ac:dyDescent="0.3">
      <c r="A101" s="77">
        <v>93</v>
      </c>
      <c r="B101" s="603" t="s">
        <v>1558</v>
      </c>
      <c r="C101" s="603" t="s">
        <v>1559</v>
      </c>
      <c r="D101" s="622" t="s">
        <v>1609</v>
      </c>
      <c r="E101" s="694" t="s">
        <v>1649</v>
      </c>
      <c r="F101" s="619" t="s">
        <v>556</v>
      </c>
      <c r="G101" s="651">
        <v>102</v>
      </c>
      <c r="H101" s="651">
        <v>102</v>
      </c>
      <c r="I101" s="651">
        <v>23.6</v>
      </c>
      <c r="J101" s="608"/>
    </row>
    <row r="102" spans="1:10" ht="30" x14ac:dyDescent="0.3">
      <c r="A102" s="77">
        <v>94</v>
      </c>
      <c r="B102" s="603" t="s">
        <v>829</v>
      </c>
      <c r="C102" s="603" t="s">
        <v>612</v>
      </c>
      <c r="D102" s="622" t="s">
        <v>1610</v>
      </c>
      <c r="E102" s="694" t="s">
        <v>1649</v>
      </c>
      <c r="F102" s="619" t="s">
        <v>556</v>
      </c>
      <c r="G102" s="651">
        <v>102</v>
      </c>
      <c r="H102" s="651">
        <v>102</v>
      </c>
      <c r="I102" s="651">
        <v>23.6</v>
      </c>
      <c r="J102" s="608"/>
    </row>
    <row r="103" spans="1:10" ht="30" x14ac:dyDescent="0.3">
      <c r="A103" s="77">
        <v>95</v>
      </c>
      <c r="B103" s="603" t="s">
        <v>1170</v>
      </c>
      <c r="C103" s="603" t="s">
        <v>1560</v>
      </c>
      <c r="D103" s="622" t="s">
        <v>1611</v>
      </c>
      <c r="E103" s="694" t="s">
        <v>1649</v>
      </c>
      <c r="F103" s="619" t="s">
        <v>556</v>
      </c>
      <c r="G103" s="651">
        <v>102</v>
      </c>
      <c r="H103" s="651">
        <v>102</v>
      </c>
      <c r="I103" s="651">
        <v>23.6</v>
      </c>
      <c r="J103" s="608"/>
    </row>
    <row r="104" spans="1:10" ht="30" x14ac:dyDescent="0.3">
      <c r="A104" s="77">
        <v>96</v>
      </c>
      <c r="B104" s="603" t="s">
        <v>1546</v>
      </c>
      <c r="C104" s="603" t="s">
        <v>1561</v>
      </c>
      <c r="D104" s="622" t="s">
        <v>1612</v>
      </c>
      <c r="E104" s="694" t="s">
        <v>1649</v>
      </c>
      <c r="F104" s="619" t="s">
        <v>556</v>
      </c>
      <c r="G104" s="651">
        <v>102</v>
      </c>
      <c r="H104" s="651">
        <v>102</v>
      </c>
      <c r="I104" s="651">
        <v>23.6</v>
      </c>
      <c r="J104" s="608"/>
    </row>
    <row r="105" spans="1:10" ht="30" x14ac:dyDescent="0.3">
      <c r="A105" s="77">
        <v>97</v>
      </c>
      <c r="B105" s="603" t="s">
        <v>1562</v>
      </c>
      <c r="C105" s="603" t="s">
        <v>1563</v>
      </c>
      <c r="D105" s="622" t="s">
        <v>1613</v>
      </c>
      <c r="E105" s="694" t="s">
        <v>1649</v>
      </c>
      <c r="F105" s="619" t="s">
        <v>556</v>
      </c>
      <c r="G105" s="652">
        <v>100</v>
      </c>
      <c r="H105" s="652">
        <v>100</v>
      </c>
      <c r="I105" s="652">
        <v>20</v>
      </c>
      <c r="J105" s="608"/>
    </row>
    <row r="106" spans="1:10" ht="30" x14ac:dyDescent="0.3">
      <c r="A106" s="77">
        <v>98</v>
      </c>
      <c r="B106" s="603" t="s">
        <v>1328</v>
      </c>
      <c r="C106" s="603" t="s">
        <v>1530</v>
      </c>
      <c r="D106" s="622" t="s">
        <v>1614</v>
      </c>
      <c r="E106" s="694" t="s">
        <v>1649</v>
      </c>
      <c r="F106" s="619" t="s">
        <v>556</v>
      </c>
      <c r="G106" s="652">
        <v>100</v>
      </c>
      <c r="H106" s="652">
        <v>100</v>
      </c>
      <c r="I106" s="652">
        <v>20</v>
      </c>
      <c r="J106" s="608"/>
    </row>
    <row r="107" spans="1:10" ht="30" x14ac:dyDescent="0.3">
      <c r="A107" s="77">
        <v>99</v>
      </c>
      <c r="B107" s="603" t="s">
        <v>1248</v>
      </c>
      <c r="C107" s="603" t="s">
        <v>1561</v>
      </c>
      <c r="D107" s="622" t="s">
        <v>1615</v>
      </c>
      <c r="E107" s="694" t="s">
        <v>1649</v>
      </c>
      <c r="F107" s="619" t="s">
        <v>556</v>
      </c>
      <c r="G107" s="651">
        <v>102</v>
      </c>
      <c r="H107" s="651">
        <v>102</v>
      </c>
      <c r="I107" s="651">
        <v>23.6</v>
      </c>
      <c r="J107" s="608"/>
    </row>
    <row r="108" spans="1:10" ht="30" x14ac:dyDescent="0.3">
      <c r="A108" s="77">
        <v>100</v>
      </c>
      <c r="B108" s="603" t="s">
        <v>1564</v>
      </c>
      <c r="C108" s="603" t="s">
        <v>1559</v>
      </c>
      <c r="D108" s="622" t="s">
        <v>1616</v>
      </c>
      <c r="E108" s="694" t="s">
        <v>1649</v>
      </c>
      <c r="F108" s="619" t="s">
        <v>556</v>
      </c>
      <c r="G108" s="651">
        <v>102</v>
      </c>
      <c r="H108" s="651">
        <v>102</v>
      </c>
      <c r="I108" s="651">
        <v>23.6</v>
      </c>
      <c r="J108" s="608"/>
    </row>
    <row r="109" spans="1:10" ht="30" x14ac:dyDescent="0.3">
      <c r="A109" s="77">
        <v>101</v>
      </c>
      <c r="B109" s="603" t="s">
        <v>1565</v>
      </c>
      <c r="C109" s="603" t="s">
        <v>1566</v>
      </c>
      <c r="D109" s="622" t="s">
        <v>1617</v>
      </c>
      <c r="E109" s="694" t="s">
        <v>1649</v>
      </c>
      <c r="F109" s="619" t="s">
        <v>556</v>
      </c>
      <c r="G109" s="651">
        <v>102</v>
      </c>
      <c r="H109" s="651">
        <v>102</v>
      </c>
      <c r="I109" s="651">
        <v>23.6</v>
      </c>
      <c r="J109" s="608"/>
    </row>
    <row r="110" spans="1:10" ht="30" x14ac:dyDescent="0.3">
      <c r="A110" s="77">
        <v>102</v>
      </c>
      <c r="B110" s="603" t="s">
        <v>1546</v>
      </c>
      <c r="C110" s="603" t="s">
        <v>1567</v>
      </c>
      <c r="D110" s="622" t="s">
        <v>1618</v>
      </c>
      <c r="E110" s="694" t="s">
        <v>1649</v>
      </c>
      <c r="F110" s="619" t="s">
        <v>556</v>
      </c>
      <c r="G110" s="651">
        <v>102</v>
      </c>
      <c r="H110" s="651">
        <v>102</v>
      </c>
      <c r="I110" s="651">
        <v>23.6</v>
      </c>
      <c r="J110" s="608"/>
    </row>
    <row r="111" spans="1:10" ht="30" x14ac:dyDescent="0.3">
      <c r="A111" s="77">
        <v>103</v>
      </c>
      <c r="B111" s="603" t="s">
        <v>1568</v>
      </c>
      <c r="C111" s="603" t="s">
        <v>1566</v>
      </c>
      <c r="D111" s="622" t="s">
        <v>1619</v>
      </c>
      <c r="E111" s="694" t="s">
        <v>1649</v>
      </c>
      <c r="F111" s="619" t="s">
        <v>556</v>
      </c>
      <c r="G111" s="651">
        <v>102</v>
      </c>
      <c r="H111" s="651">
        <v>102</v>
      </c>
      <c r="I111" s="651">
        <v>23.6</v>
      </c>
      <c r="J111" s="608"/>
    </row>
    <row r="112" spans="1:10" ht="30" x14ac:dyDescent="0.3">
      <c r="A112" s="77">
        <v>104</v>
      </c>
      <c r="B112" s="603" t="s">
        <v>960</v>
      </c>
      <c r="C112" s="603" t="s">
        <v>1569</v>
      </c>
      <c r="D112" s="622" t="s">
        <v>1620</v>
      </c>
      <c r="E112" s="694" t="s">
        <v>1649</v>
      </c>
      <c r="F112" s="619" t="s">
        <v>556</v>
      </c>
      <c r="G112" s="651">
        <v>102</v>
      </c>
      <c r="H112" s="651">
        <v>102</v>
      </c>
      <c r="I112" s="651">
        <v>23.6</v>
      </c>
      <c r="J112" s="608"/>
    </row>
    <row r="113" spans="1:10" ht="30" x14ac:dyDescent="0.3">
      <c r="A113" s="77">
        <v>105</v>
      </c>
      <c r="B113" s="603" t="s">
        <v>1570</v>
      </c>
      <c r="C113" s="603" t="s">
        <v>1571</v>
      </c>
      <c r="D113" s="622" t="s">
        <v>1621</v>
      </c>
      <c r="E113" s="694" t="s">
        <v>1649</v>
      </c>
      <c r="F113" s="619" t="s">
        <v>556</v>
      </c>
      <c r="G113" s="651">
        <v>102</v>
      </c>
      <c r="H113" s="651">
        <v>102</v>
      </c>
      <c r="I113" s="651">
        <v>23.6</v>
      </c>
      <c r="J113" s="608"/>
    </row>
    <row r="114" spans="1:10" ht="30" x14ac:dyDescent="0.3">
      <c r="A114" s="77">
        <v>106</v>
      </c>
      <c r="B114" s="603" t="s">
        <v>1322</v>
      </c>
      <c r="C114" s="603" t="s">
        <v>1572</v>
      </c>
      <c r="D114" s="622" t="s">
        <v>1622</v>
      </c>
      <c r="E114" s="694" t="s">
        <v>1649</v>
      </c>
      <c r="F114" s="619" t="s">
        <v>556</v>
      </c>
      <c r="G114" s="651">
        <v>102</v>
      </c>
      <c r="H114" s="651">
        <v>102</v>
      </c>
      <c r="I114" s="651">
        <v>23.6</v>
      </c>
      <c r="J114" s="608"/>
    </row>
    <row r="115" spans="1:10" ht="30" x14ac:dyDescent="0.3">
      <c r="A115" s="77">
        <v>107</v>
      </c>
      <c r="B115" s="603" t="s">
        <v>1573</v>
      </c>
      <c r="C115" s="603" t="s">
        <v>1574</v>
      </c>
      <c r="D115" s="622" t="s">
        <v>1623</v>
      </c>
      <c r="E115" s="694" t="s">
        <v>1649</v>
      </c>
      <c r="F115" s="619" t="s">
        <v>556</v>
      </c>
      <c r="G115" s="651">
        <v>102</v>
      </c>
      <c r="H115" s="651">
        <v>102</v>
      </c>
      <c r="I115" s="651">
        <v>23.6</v>
      </c>
      <c r="J115" s="608"/>
    </row>
    <row r="116" spans="1:10" ht="30" x14ac:dyDescent="0.3">
      <c r="A116" s="77">
        <v>108</v>
      </c>
      <c r="B116" s="603" t="s">
        <v>920</v>
      </c>
      <c r="C116" s="603" t="s">
        <v>1575</v>
      </c>
      <c r="D116" s="622" t="s">
        <v>1624</v>
      </c>
      <c r="E116" s="694" t="s">
        <v>1649</v>
      </c>
      <c r="F116" s="619" t="s">
        <v>556</v>
      </c>
      <c r="G116" s="651">
        <v>102</v>
      </c>
      <c r="H116" s="651">
        <v>102</v>
      </c>
      <c r="I116" s="651">
        <v>23.6</v>
      </c>
      <c r="J116" s="608"/>
    </row>
    <row r="117" spans="1:10" ht="30" x14ac:dyDescent="0.3">
      <c r="A117" s="77">
        <v>109</v>
      </c>
      <c r="B117" s="603" t="s">
        <v>1558</v>
      </c>
      <c r="C117" s="603" t="s">
        <v>612</v>
      </c>
      <c r="D117" s="622" t="s">
        <v>1625</v>
      </c>
      <c r="E117" s="694" t="s">
        <v>1649</v>
      </c>
      <c r="F117" s="619" t="s">
        <v>556</v>
      </c>
      <c r="G117" s="651">
        <v>102</v>
      </c>
      <c r="H117" s="651">
        <v>102</v>
      </c>
      <c r="I117" s="651">
        <v>23.6</v>
      </c>
      <c r="J117" s="608"/>
    </row>
    <row r="118" spans="1:10" ht="30" x14ac:dyDescent="0.3">
      <c r="A118" s="77">
        <v>110</v>
      </c>
      <c r="B118" s="603" t="s">
        <v>1199</v>
      </c>
      <c r="C118" s="603" t="s">
        <v>1576</v>
      </c>
      <c r="D118" s="622" t="s">
        <v>1626</v>
      </c>
      <c r="E118" s="694" t="s">
        <v>1649</v>
      </c>
      <c r="F118" s="619" t="s">
        <v>556</v>
      </c>
      <c r="G118" s="651">
        <v>102</v>
      </c>
      <c r="H118" s="651">
        <v>102</v>
      </c>
      <c r="I118" s="651">
        <v>23.6</v>
      </c>
      <c r="J118" s="608"/>
    </row>
    <row r="119" spans="1:10" ht="30" x14ac:dyDescent="0.3">
      <c r="A119" s="77">
        <v>111</v>
      </c>
      <c r="B119" s="603" t="s">
        <v>1284</v>
      </c>
      <c r="C119" s="603" t="s">
        <v>612</v>
      </c>
      <c r="D119" s="622" t="s">
        <v>1627</v>
      </c>
      <c r="E119" s="694" t="s">
        <v>1649</v>
      </c>
      <c r="F119" s="619" t="s">
        <v>556</v>
      </c>
      <c r="G119" s="651">
        <v>102</v>
      </c>
      <c r="H119" s="651">
        <v>102</v>
      </c>
      <c r="I119" s="651">
        <v>23.6</v>
      </c>
      <c r="J119" s="608"/>
    </row>
    <row r="120" spans="1:10" ht="30" x14ac:dyDescent="0.3">
      <c r="A120" s="77">
        <v>112</v>
      </c>
      <c r="B120" s="603" t="s">
        <v>1012</v>
      </c>
      <c r="C120" s="603" t="s">
        <v>1561</v>
      </c>
      <c r="D120" s="622" t="s">
        <v>1628</v>
      </c>
      <c r="E120" s="694" t="s">
        <v>1649</v>
      </c>
      <c r="F120" s="619" t="s">
        <v>556</v>
      </c>
      <c r="G120" s="651">
        <v>102</v>
      </c>
      <c r="H120" s="651">
        <v>102</v>
      </c>
      <c r="I120" s="651">
        <v>23.6</v>
      </c>
      <c r="J120" s="608"/>
    </row>
    <row r="121" spans="1:10" ht="30" x14ac:dyDescent="0.3">
      <c r="A121" s="77">
        <v>113</v>
      </c>
      <c r="B121" s="603" t="s">
        <v>1577</v>
      </c>
      <c r="C121" s="603" t="s">
        <v>1551</v>
      </c>
      <c r="D121" s="622" t="s">
        <v>1629</v>
      </c>
      <c r="E121" s="694" t="s">
        <v>1649</v>
      </c>
      <c r="F121" s="619" t="s">
        <v>556</v>
      </c>
      <c r="G121" s="651">
        <v>102</v>
      </c>
      <c r="H121" s="651">
        <v>102</v>
      </c>
      <c r="I121" s="651">
        <v>23.6</v>
      </c>
      <c r="J121" s="608"/>
    </row>
    <row r="122" spans="1:10" ht="30" x14ac:dyDescent="0.3">
      <c r="A122" s="77">
        <v>114</v>
      </c>
      <c r="B122" s="603" t="s">
        <v>1578</v>
      </c>
      <c r="C122" s="603" t="s">
        <v>1557</v>
      </c>
      <c r="D122" s="622" t="s">
        <v>1630</v>
      </c>
      <c r="E122" s="694" t="s">
        <v>1649</v>
      </c>
      <c r="F122" s="619" t="s">
        <v>556</v>
      </c>
      <c r="G122" s="651">
        <v>102</v>
      </c>
      <c r="H122" s="651">
        <v>102</v>
      </c>
      <c r="I122" s="651">
        <v>23.6</v>
      </c>
      <c r="J122" s="608"/>
    </row>
    <row r="123" spans="1:10" ht="30" x14ac:dyDescent="0.3">
      <c r="A123" s="77">
        <v>115</v>
      </c>
      <c r="B123" s="603" t="s">
        <v>1579</v>
      </c>
      <c r="C123" s="603" t="s">
        <v>1580</v>
      </c>
      <c r="D123" s="622" t="s">
        <v>1631</v>
      </c>
      <c r="E123" s="694" t="s">
        <v>1649</v>
      </c>
      <c r="F123" s="619" t="s">
        <v>556</v>
      </c>
      <c r="G123" s="651">
        <v>102</v>
      </c>
      <c r="H123" s="651">
        <v>102</v>
      </c>
      <c r="I123" s="651">
        <v>23.6</v>
      </c>
      <c r="J123" s="608"/>
    </row>
    <row r="124" spans="1:10" ht="30" x14ac:dyDescent="0.3">
      <c r="A124" s="77">
        <v>116</v>
      </c>
      <c r="B124" s="603" t="s">
        <v>695</v>
      </c>
      <c r="C124" s="603" t="s">
        <v>1581</v>
      </c>
      <c r="D124" s="622" t="s">
        <v>1632</v>
      </c>
      <c r="E124" s="694" t="s">
        <v>1649</v>
      </c>
      <c r="F124" s="619" t="s">
        <v>556</v>
      </c>
      <c r="G124" s="651">
        <v>102</v>
      </c>
      <c r="H124" s="651">
        <v>102</v>
      </c>
      <c r="I124" s="651">
        <v>23.6</v>
      </c>
      <c r="J124" s="608"/>
    </row>
    <row r="125" spans="1:10" ht="30" x14ac:dyDescent="0.3">
      <c r="A125" s="77">
        <v>117</v>
      </c>
      <c r="B125" s="603" t="s">
        <v>1130</v>
      </c>
      <c r="C125" s="603" t="s">
        <v>612</v>
      </c>
      <c r="D125" s="622" t="s">
        <v>1633</v>
      </c>
      <c r="E125" s="694" t="s">
        <v>1649</v>
      </c>
      <c r="F125" s="619" t="s">
        <v>556</v>
      </c>
      <c r="G125" s="651">
        <v>102</v>
      </c>
      <c r="H125" s="651">
        <v>102</v>
      </c>
      <c r="I125" s="651">
        <v>23.6</v>
      </c>
      <c r="J125" s="608"/>
    </row>
    <row r="126" spans="1:10" ht="30" x14ac:dyDescent="0.3">
      <c r="A126" s="77">
        <v>118</v>
      </c>
      <c r="B126" s="603" t="s">
        <v>541</v>
      </c>
      <c r="C126" s="603" t="s">
        <v>1582</v>
      </c>
      <c r="D126" s="622" t="s">
        <v>1634</v>
      </c>
      <c r="E126" s="694" t="s">
        <v>1649</v>
      </c>
      <c r="F126" s="619" t="s">
        <v>556</v>
      </c>
      <c r="G126" s="651">
        <v>102</v>
      </c>
      <c r="H126" s="651">
        <v>102</v>
      </c>
      <c r="I126" s="651">
        <v>23.6</v>
      </c>
      <c r="J126" s="608"/>
    </row>
    <row r="127" spans="1:10" ht="30" x14ac:dyDescent="0.3">
      <c r="A127" s="77">
        <v>119</v>
      </c>
      <c r="B127" s="603" t="s">
        <v>1029</v>
      </c>
      <c r="C127" s="603" t="s">
        <v>1544</v>
      </c>
      <c r="D127" s="622" t="s">
        <v>1635</v>
      </c>
      <c r="E127" s="694" t="s">
        <v>1649</v>
      </c>
      <c r="F127" s="619" t="s">
        <v>556</v>
      </c>
      <c r="G127" s="651">
        <v>102</v>
      </c>
      <c r="H127" s="651">
        <v>102</v>
      </c>
      <c r="I127" s="651">
        <v>23.6</v>
      </c>
      <c r="J127" s="608"/>
    </row>
    <row r="128" spans="1:10" ht="30" x14ac:dyDescent="0.3">
      <c r="A128" s="77">
        <v>120</v>
      </c>
      <c r="B128" s="603" t="s">
        <v>1130</v>
      </c>
      <c r="C128" s="603" t="s">
        <v>1583</v>
      </c>
      <c r="D128" s="622" t="s">
        <v>1636</v>
      </c>
      <c r="E128" s="694" t="s">
        <v>1649</v>
      </c>
      <c r="F128" s="619" t="s">
        <v>556</v>
      </c>
      <c r="G128" s="651">
        <v>102</v>
      </c>
      <c r="H128" s="651">
        <v>102</v>
      </c>
      <c r="I128" s="651">
        <v>23.6</v>
      </c>
      <c r="J128" s="608"/>
    </row>
    <row r="129" spans="1:10" ht="30" x14ac:dyDescent="0.3">
      <c r="A129" s="77">
        <v>121</v>
      </c>
      <c r="B129" s="603" t="s">
        <v>1097</v>
      </c>
      <c r="C129" s="603" t="s">
        <v>1566</v>
      </c>
      <c r="D129" s="622" t="s">
        <v>1637</v>
      </c>
      <c r="E129" s="694" t="s">
        <v>1649</v>
      </c>
      <c r="F129" s="619" t="s">
        <v>556</v>
      </c>
      <c r="G129" s="651">
        <v>102</v>
      </c>
      <c r="H129" s="651">
        <v>102</v>
      </c>
      <c r="I129" s="651">
        <v>23.6</v>
      </c>
      <c r="J129" s="608"/>
    </row>
    <row r="130" spans="1:10" ht="30" x14ac:dyDescent="0.3">
      <c r="A130" s="77">
        <v>122</v>
      </c>
      <c r="B130" s="611" t="s">
        <v>1514</v>
      </c>
      <c r="C130" s="603" t="s">
        <v>1515</v>
      </c>
      <c r="D130" s="617" t="s">
        <v>1516</v>
      </c>
      <c r="E130" s="694" t="s">
        <v>1649</v>
      </c>
      <c r="F130" s="619" t="s">
        <v>556</v>
      </c>
      <c r="G130" s="620">
        <v>102</v>
      </c>
      <c r="H130" s="607">
        <v>102</v>
      </c>
      <c r="I130" s="607">
        <v>23.6</v>
      </c>
      <c r="J130" s="608"/>
    </row>
    <row r="131" spans="1:10" ht="30" x14ac:dyDescent="0.3">
      <c r="A131" s="77">
        <v>123</v>
      </c>
      <c r="B131" s="611" t="s">
        <v>524</v>
      </c>
      <c r="C131" s="611" t="s">
        <v>525</v>
      </c>
      <c r="D131" s="617" t="s">
        <v>529</v>
      </c>
      <c r="E131" s="700" t="s">
        <v>583</v>
      </c>
      <c r="F131" s="619" t="s">
        <v>334</v>
      </c>
      <c r="G131" s="620">
        <v>200</v>
      </c>
      <c r="H131" s="607">
        <v>200</v>
      </c>
      <c r="I131" s="607">
        <v>40</v>
      </c>
      <c r="J131" s="608" t="s">
        <v>0</v>
      </c>
    </row>
    <row r="132" spans="1:10" ht="45" x14ac:dyDescent="0.3">
      <c r="A132" s="77">
        <v>124</v>
      </c>
      <c r="B132" s="611" t="s">
        <v>518</v>
      </c>
      <c r="C132" s="611" t="s">
        <v>519</v>
      </c>
      <c r="D132" s="617" t="s">
        <v>1455</v>
      </c>
      <c r="E132" s="701" t="s">
        <v>615</v>
      </c>
      <c r="F132" s="619" t="s">
        <v>334</v>
      </c>
      <c r="G132" s="620">
        <v>6763.3</v>
      </c>
      <c r="H132" s="620">
        <v>6763.3</v>
      </c>
      <c r="I132" s="607">
        <v>1300</v>
      </c>
      <c r="J132" s="608"/>
    </row>
    <row r="133" spans="1:10" x14ac:dyDescent="0.3">
      <c r="A133" s="77">
        <v>125</v>
      </c>
      <c r="B133" s="611" t="s">
        <v>522</v>
      </c>
      <c r="C133" s="611" t="s">
        <v>523</v>
      </c>
      <c r="D133" s="617" t="s">
        <v>587</v>
      </c>
      <c r="E133" s="695" t="s">
        <v>588</v>
      </c>
      <c r="F133" s="619" t="s">
        <v>334</v>
      </c>
      <c r="G133" s="620">
        <v>507.4</v>
      </c>
      <c r="H133" s="620">
        <v>507.4</v>
      </c>
      <c r="I133" s="607">
        <v>117.4</v>
      </c>
      <c r="J133" s="608"/>
    </row>
    <row r="134" spans="1:10" ht="45" x14ac:dyDescent="0.3">
      <c r="A134" s="77">
        <v>126</v>
      </c>
      <c r="B134" s="611" t="s">
        <v>541</v>
      </c>
      <c r="C134" s="611" t="s">
        <v>542</v>
      </c>
      <c r="D134" s="617" t="s">
        <v>592</v>
      </c>
      <c r="E134" s="702" t="s">
        <v>593</v>
      </c>
      <c r="F134" s="619" t="s">
        <v>334</v>
      </c>
      <c r="G134" s="607">
        <v>1020</v>
      </c>
      <c r="H134" s="607">
        <v>1020</v>
      </c>
      <c r="I134" s="607">
        <v>236</v>
      </c>
      <c r="J134" s="608"/>
    </row>
    <row r="135" spans="1:10" x14ac:dyDescent="0.3">
      <c r="A135" s="77">
        <v>127</v>
      </c>
      <c r="B135" s="611" t="s">
        <v>567</v>
      </c>
      <c r="C135" s="611" t="s">
        <v>568</v>
      </c>
      <c r="D135" s="617" t="s">
        <v>569</v>
      </c>
      <c r="E135" s="529" t="s">
        <v>570</v>
      </c>
      <c r="F135" s="619" t="s">
        <v>334</v>
      </c>
      <c r="G135" s="607">
        <v>1020</v>
      </c>
      <c r="H135" s="607">
        <v>1020</v>
      </c>
      <c r="I135" s="607">
        <v>236</v>
      </c>
      <c r="J135" s="608"/>
    </row>
    <row r="136" spans="1:10" x14ac:dyDescent="0.3">
      <c r="A136" s="77">
        <v>128</v>
      </c>
      <c r="B136" s="611" t="s">
        <v>597</v>
      </c>
      <c r="C136" s="611" t="s">
        <v>598</v>
      </c>
      <c r="D136" s="617" t="s">
        <v>1412</v>
      </c>
      <c r="E136" s="706" t="s">
        <v>599</v>
      </c>
      <c r="F136" s="619" t="s">
        <v>334</v>
      </c>
      <c r="G136" s="620">
        <v>507.4</v>
      </c>
      <c r="H136" s="620">
        <v>507.4</v>
      </c>
      <c r="I136" s="607">
        <v>117.4</v>
      </c>
      <c r="J136" s="608"/>
    </row>
    <row r="137" spans="1:10" ht="30" x14ac:dyDescent="0.3">
      <c r="A137" s="77">
        <v>129</v>
      </c>
      <c r="B137" s="611" t="s">
        <v>594</v>
      </c>
      <c r="C137" s="611" t="s">
        <v>595</v>
      </c>
      <c r="D137" s="617" t="s">
        <v>596</v>
      </c>
      <c r="E137" s="703" t="s">
        <v>574</v>
      </c>
      <c r="F137" s="619" t="s">
        <v>334</v>
      </c>
      <c r="G137" s="607">
        <v>1530</v>
      </c>
      <c r="H137" s="607">
        <v>1530</v>
      </c>
      <c r="I137" s="607">
        <v>354</v>
      </c>
      <c r="J137" s="608"/>
    </row>
    <row r="138" spans="1:10" ht="30" x14ac:dyDescent="0.3">
      <c r="A138" s="77">
        <v>130</v>
      </c>
      <c r="B138" s="611" t="s">
        <v>1469</v>
      </c>
      <c r="C138" s="611" t="s">
        <v>1517</v>
      </c>
      <c r="D138" s="617" t="s">
        <v>1518</v>
      </c>
      <c r="E138" s="694" t="s">
        <v>1649</v>
      </c>
      <c r="F138" s="619" t="s">
        <v>556</v>
      </c>
      <c r="G138" s="620">
        <v>102</v>
      </c>
      <c r="H138" s="607">
        <v>102</v>
      </c>
      <c r="I138" s="607">
        <v>23.6</v>
      </c>
      <c r="J138" s="608"/>
    </row>
    <row r="139" spans="1:10" ht="30" x14ac:dyDescent="0.3">
      <c r="A139" s="77">
        <v>131</v>
      </c>
      <c r="B139" s="611" t="s">
        <v>1105</v>
      </c>
      <c r="C139" s="603" t="s">
        <v>1519</v>
      </c>
      <c r="D139" s="617" t="s">
        <v>1520</v>
      </c>
      <c r="E139" s="694" t="s">
        <v>1649</v>
      </c>
      <c r="F139" s="619" t="s">
        <v>556</v>
      </c>
      <c r="G139" s="620">
        <v>153</v>
      </c>
      <c r="H139" s="620">
        <v>153</v>
      </c>
      <c r="I139" s="607">
        <v>35.4</v>
      </c>
      <c r="J139" s="608"/>
    </row>
    <row r="140" spans="1:10" x14ac:dyDescent="0.3">
      <c r="A140" s="77">
        <v>132</v>
      </c>
      <c r="B140" s="611" t="s">
        <v>604</v>
      </c>
      <c r="C140" s="603" t="s">
        <v>605</v>
      </c>
      <c r="D140" s="617" t="s">
        <v>606</v>
      </c>
      <c r="E140" s="703" t="s">
        <v>607</v>
      </c>
      <c r="F140" s="619" t="s">
        <v>334</v>
      </c>
      <c r="G140" s="620">
        <v>875</v>
      </c>
      <c r="H140" s="620">
        <v>875</v>
      </c>
      <c r="I140" s="607">
        <v>175</v>
      </c>
      <c r="J140" s="608"/>
    </row>
    <row r="141" spans="1:10" ht="30" x14ac:dyDescent="0.3">
      <c r="A141" s="77">
        <v>133</v>
      </c>
      <c r="B141" s="611" t="s">
        <v>1380</v>
      </c>
      <c r="C141" s="603" t="s">
        <v>612</v>
      </c>
      <c r="D141" s="617" t="s">
        <v>1521</v>
      </c>
      <c r="E141" s="694" t="s">
        <v>1649</v>
      </c>
      <c r="F141" s="619" t="s">
        <v>556</v>
      </c>
      <c r="G141" s="620">
        <v>102</v>
      </c>
      <c r="H141" s="607">
        <v>102</v>
      </c>
      <c r="I141" s="607">
        <v>23.6</v>
      </c>
      <c r="J141" s="608"/>
    </row>
    <row r="142" spans="1:10" x14ac:dyDescent="0.3">
      <c r="A142" s="77">
        <v>134</v>
      </c>
      <c r="B142" s="611" t="s">
        <v>600</v>
      </c>
      <c r="C142" s="603" t="s">
        <v>601</v>
      </c>
      <c r="D142" s="617" t="s">
        <v>602</v>
      </c>
      <c r="E142" s="700" t="s">
        <v>603</v>
      </c>
      <c r="F142" s="619" t="s">
        <v>334</v>
      </c>
      <c r="G142" s="616">
        <v>255</v>
      </c>
      <c r="H142" s="616">
        <v>255</v>
      </c>
      <c r="I142" s="607">
        <v>59</v>
      </c>
      <c r="J142" s="608"/>
    </row>
    <row r="143" spans="1:10" ht="30" x14ac:dyDescent="0.3">
      <c r="A143" s="77">
        <v>135</v>
      </c>
      <c r="B143" s="611" t="s">
        <v>1322</v>
      </c>
      <c r="C143" s="603" t="s">
        <v>1522</v>
      </c>
      <c r="D143" s="617" t="s">
        <v>1523</v>
      </c>
      <c r="E143" s="694" t="s">
        <v>1649</v>
      </c>
      <c r="F143" s="619" t="s">
        <v>556</v>
      </c>
      <c r="G143" s="620">
        <v>102</v>
      </c>
      <c r="H143" s="607">
        <v>102</v>
      </c>
      <c r="I143" s="607">
        <v>23.6</v>
      </c>
      <c r="J143" s="608"/>
    </row>
    <row r="144" spans="1:10" ht="30" x14ac:dyDescent="0.3">
      <c r="A144" s="77">
        <v>136</v>
      </c>
      <c r="B144" s="611" t="s">
        <v>932</v>
      </c>
      <c r="C144" s="603" t="s">
        <v>1524</v>
      </c>
      <c r="D144" s="617" t="s">
        <v>1525</v>
      </c>
      <c r="E144" s="694" t="s">
        <v>1649</v>
      </c>
      <c r="F144" s="619" t="s">
        <v>556</v>
      </c>
      <c r="G144" s="620">
        <v>204</v>
      </c>
      <c r="H144" s="620">
        <v>204</v>
      </c>
      <c r="I144" s="607">
        <v>47.2</v>
      </c>
      <c r="J144" s="608"/>
    </row>
    <row r="145" spans="1:10" x14ac:dyDescent="0.3">
      <c r="A145" s="77">
        <v>137</v>
      </c>
      <c r="B145" s="611" t="s">
        <v>608</v>
      </c>
      <c r="C145" s="603" t="s">
        <v>609</v>
      </c>
      <c r="D145" s="617" t="s">
        <v>610</v>
      </c>
      <c r="E145" s="700" t="s">
        <v>603</v>
      </c>
      <c r="F145" s="619" t="s">
        <v>334</v>
      </c>
      <c r="G145" s="616">
        <v>255</v>
      </c>
      <c r="H145" s="616">
        <v>255</v>
      </c>
      <c r="I145" s="607">
        <v>59</v>
      </c>
      <c r="J145" s="608"/>
    </row>
    <row r="146" spans="1:10" ht="45" x14ac:dyDescent="0.3">
      <c r="A146" s="77">
        <v>138</v>
      </c>
      <c r="B146" s="611" t="s">
        <v>518</v>
      </c>
      <c r="C146" s="611" t="s">
        <v>519</v>
      </c>
      <c r="D146" s="617" t="s">
        <v>1455</v>
      </c>
      <c r="E146" s="701" t="s">
        <v>615</v>
      </c>
      <c r="F146" s="619" t="s">
        <v>334</v>
      </c>
      <c r="G146" s="620">
        <v>195.15</v>
      </c>
      <c r="H146" s="620">
        <v>195.15</v>
      </c>
      <c r="I146" s="607">
        <v>45.15</v>
      </c>
      <c r="J146" s="608"/>
    </row>
    <row r="147" spans="1:10" x14ac:dyDescent="0.3">
      <c r="A147" s="77">
        <v>139</v>
      </c>
      <c r="B147" s="611" t="s">
        <v>522</v>
      </c>
      <c r="C147" s="611" t="s">
        <v>523</v>
      </c>
      <c r="D147" s="617" t="s">
        <v>587</v>
      </c>
      <c r="E147" s="695" t="s">
        <v>588</v>
      </c>
      <c r="F147" s="619" t="s">
        <v>334</v>
      </c>
      <c r="G147" s="620">
        <v>102</v>
      </c>
      <c r="H147" s="607">
        <v>102</v>
      </c>
      <c r="I147" s="607">
        <v>23.6</v>
      </c>
      <c r="J147" s="608"/>
    </row>
    <row r="148" spans="1:10" ht="30" x14ac:dyDescent="0.3">
      <c r="A148" s="77">
        <v>140</v>
      </c>
      <c r="B148" s="625" t="s">
        <v>525</v>
      </c>
      <c r="C148" s="626" t="s">
        <v>524</v>
      </c>
      <c r="D148" s="605" t="s">
        <v>529</v>
      </c>
      <c r="E148" s="700" t="s">
        <v>583</v>
      </c>
      <c r="F148" s="627" t="s">
        <v>334</v>
      </c>
      <c r="G148" s="620">
        <v>125</v>
      </c>
      <c r="H148" s="620">
        <v>125</v>
      </c>
      <c r="I148" s="607">
        <v>25</v>
      </c>
    </row>
    <row r="149" spans="1:10" ht="45" x14ac:dyDescent="0.3">
      <c r="A149" s="77">
        <v>141</v>
      </c>
      <c r="B149" s="625" t="s">
        <v>520</v>
      </c>
      <c r="C149" s="628" t="s">
        <v>521</v>
      </c>
      <c r="D149" s="605" t="s">
        <v>582</v>
      </c>
      <c r="E149" s="700" t="s">
        <v>583</v>
      </c>
      <c r="F149" s="627" t="s">
        <v>1526</v>
      </c>
      <c r="G149" s="620">
        <v>5.43</v>
      </c>
      <c r="H149" s="620">
        <v>5.43</v>
      </c>
      <c r="I149" s="607">
        <v>1.08</v>
      </c>
    </row>
    <row r="150" spans="1:10" ht="45" x14ac:dyDescent="0.3">
      <c r="A150" s="77">
        <v>142</v>
      </c>
      <c r="B150" s="625" t="s">
        <v>589</v>
      </c>
      <c r="C150" s="628" t="s">
        <v>590</v>
      </c>
      <c r="D150" s="605" t="s">
        <v>591</v>
      </c>
      <c r="E150" s="694" t="s">
        <v>574</v>
      </c>
      <c r="F150" s="627" t="s">
        <v>1526</v>
      </c>
      <c r="G150" s="620">
        <v>100.87</v>
      </c>
      <c r="H150" s="620">
        <v>100.87</v>
      </c>
      <c r="I150" s="607">
        <v>20.170000000000002</v>
      </c>
    </row>
    <row r="151" spans="1:10" ht="45" x14ac:dyDescent="0.3">
      <c r="A151" s="77">
        <v>143</v>
      </c>
      <c r="B151" s="625" t="s">
        <v>571</v>
      </c>
      <c r="C151" s="628" t="s">
        <v>572</v>
      </c>
      <c r="D151" s="605" t="s">
        <v>573</v>
      </c>
      <c r="E151" s="694" t="s">
        <v>574</v>
      </c>
      <c r="F151" s="627" t="s">
        <v>1526</v>
      </c>
      <c r="G151" s="620">
        <v>165.07</v>
      </c>
      <c r="H151" s="620">
        <v>165.07</v>
      </c>
      <c r="I151" s="607">
        <v>33.01</v>
      </c>
    </row>
    <row r="152" spans="1:10" ht="45" x14ac:dyDescent="0.3">
      <c r="A152" s="77">
        <v>144</v>
      </c>
      <c r="B152" s="625" t="s">
        <v>522</v>
      </c>
      <c r="C152" s="628" t="s">
        <v>523</v>
      </c>
      <c r="D152" s="605" t="s">
        <v>587</v>
      </c>
      <c r="E152" s="695" t="s">
        <v>588</v>
      </c>
      <c r="F152" s="627" t="s">
        <v>1526</v>
      </c>
      <c r="G152" s="629">
        <v>422</v>
      </c>
      <c r="H152" s="629">
        <v>422</v>
      </c>
      <c r="I152" s="607">
        <v>84.4</v>
      </c>
    </row>
    <row r="153" spans="1:10" ht="45" x14ac:dyDescent="0.3">
      <c r="A153" s="77">
        <v>145</v>
      </c>
      <c r="B153" s="625" t="s">
        <v>524</v>
      </c>
      <c r="C153" s="628" t="s">
        <v>525</v>
      </c>
      <c r="D153" s="605" t="s">
        <v>529</v>
      </c>
      <c r="E153" s="700" t="s">
        <v>583</v>
      </c>
      <c r="F153" s="627" t="s">
        <v>1526</v>
      </c>
      <c r="G153" s="620">
        <v>13.25</v>
      </c>
      <c r="H153" s="620">
        <v>13.25</v>
      </c>
      <c r="I153" s="607">
        <v>2.65</v>
      </c>
    </row>
    <row r="154" spans="1:10" ht="45" x14ac:dyDescent="0.3">
      <c r="A154" s="77">
        <v>146</v>
      </c>
      <c r="B154" s="625" t="s">
        <v>579</v>
      </c>
      <c r="C154" s="628" t="s">
        <v>580</v>
      </c>
      <c r="D154" s="605" t="s">
        <v>581</v>
      </c>
      <c r="E154" s="529" t="s">
        <v>574</v>
      </c>
      <c r="F154" s="627" t="s">
        <v>1526</v>
      </c>
      <c r="G154" s="620">
        <v>103.37</v>
      </c>
      <c r="H154" s="620">
        <v>103.37</v>
      </c>
      <c r="I154" s="607">
        <v>20.67</v>
      </c>
    </row>
    <row r="155" spans="1:10" ht="45" x14ac:dyDescent="0.3">
      <c r="A155" s="77">
        <v>147</v>
      </c>
      <c r="B155" s="625" t="s">
        <v>604</v>
      </c>
      <c r="C155" s="630" t="s">
        <v>605</v>
      </c>
      <c r="D155" s="605" t="s">
        <v>606</v>
      </c>
      <c r="E155" s="703" t="s">
        <v>607</v>
      </c>
      <c r="F155" s="627" t="s">
        <v>1526</v>
      </c>
      <c r="G155" s="620">
        <v>70.75</v>
      </c>
      <c r="H155" s="620">
        <v>70.75</v>
      </c>
      <c r="I155" s="607">
        <v>14.15</v>
      </c>
    </row>
    <row r="156" spans="1:10" x14ac:dyDescent="0.3">
      <c r="A156" s="77">
        <v>148</v>
      </c>
      <c r="B156" s="625" t="s">
        <v>523</v>
      </c>
      <c r="C156" s="630" t="s">
        <v>522</v>
      </c>
      <c r="D156" s="605" t="s">
        <v>587</v>
      </c>
      <c r="E156" s="695" t="s">
        <v>588</v>
      </c>
      <c r="F156" s="627" t="s">
        <v>334</v>
      </c>
      <c r="G156" s="620">
        <v>337.5</v>
      </c>
      <c r="H156" s="620">
        <v>337.5</v>
      </c>
      <c r="I156" s="607">
        <v>67.5</v>
      </c>
    </row>
    <row r="157" spans="1:10" ht="30" x14ac:dyDescent="0.3">
      <c r="A157" s="77">
        <v>149</v>
      </c>
      <c r="B157" s="625" t="s">
        <v>595</v>
      </c>
      <c r="C157" s="630" t="s">
        <v>594</v>
      </c>
      <c r="D157" s="605" t="s">
        <v>596</v>
      </c>
      <c r="E157" s="703" t="s">
        <v>574</v>
      </c>
      <c r="F157" s="627" t="s">
        <v>334</v>
      </c>
      <c r="G157" s="607">
        <v>1530</v>
      </c>
      <c r="H157" s="607">
        <v>1530</v>
      </c>
      <c r="I157" s="607">
        <v>354</v>
      </c>
    </row>
    <row r="158" spans="1:10" x14ac:dyDescent="0.3">
      <c r="A158" s="77">
        <v>150</v>
      </c>
      <c r="B158" s="625" t="s">
        <v>598</v>
      </c>
      <c r="C158" s="630" t="s">
        <v>597</v>
      </c>
      <c r="D158" s="605" t="s">
        <v>1412</v>
      </c>
      <c r="E158" s="706" t="s">
        <v>599</v>
      </c>
      <c r="F158" s="627" t="s">
        <v>334</v>
      </c>
      <c r="G158" s="620">
        <v>507.4</v>
      </c>
      <c r="H158" s="620">
        <v>507.4</v>
      </c>
      <c r="I158" s="607">
        <v>117.4</v>
      </c>
    </row>
    <row r="159" spans="1:10" x14ac:dyDescent="0.3">
      <c r="A159" s="77">
        <v>151</v>
      </c>
      <c r="B159" s="625" t="s">
        <v>1391</v>
      </c>
      <c r="C159" s="630" t="s">
        <v>526</v>
      </c>
      <c r="D159" s="605" t="s">
        <v>1392</v>
      </c>
      <c r="E159" s="694"/>
      <c r="F159" s="627" t="s">
        <v>334</v>
      </c>
      <c r="G159" s="607">
        <v>765</v>
      </c>
      <c r="H159" s="607">
        <v>765</v>
      </c>
      <c r="I159" s="607">
        <v>177</v>
      </c>
    </row>
    <row r="160" spans="1:10" x14ac:dyDescent="0.3">
      <c r="A160" s="77">
        <v>152</v>
      </c>
      <c r="B160" s="625" t="s">
        <v>567</v>
      </c>
      <c r="C160" s="630" t="s">
        <v>568</v>
      </c>
      <c r="D160" s="605" t="s">
        <v>569</v>
      </c>
      <c r="E160" s="529" t="s">
        <v>570</v>
      </c>
      <c r="F160" s="627" t="s">
        <v>334</v>
      </c>
      <c r="G160" s="607">
        <v>1020</v>
      </c>
      <c r="H160" s="607">
        <v>1020</v>
      </c>
      <c r="I160" s="607">
        <v>236</v>
      </c>
    </row>
    <row r="161" spans="1:9" ht="45" x14ac:dyDescent="0.3">
      <c r="A161" s="77">
        <v>153</v>
      </c>
      <c r="B161" s="625" t="s">
        <v>542</v>
      </c>
      <c r="C161" s="630" t="s">
        <v>541</v>
      </c>
      <c r="D161" s="605" t="s">
        <v>592</v>
      </c>
      <c r="E161" s="702" t="s">
        <v>593</v>
      </c>
      <c r="F161" s="627" t="s">
        <v>334</v>
      </c>
      <c r="G161" s="607">
        <v>1020</v>
      </c>
      <c r="H161" s="607">
        <v>1020</v>
      </c>
      <c r="I161" s="607">
        <v>236</v>
      </c>
    </row>
    <row r="162" spans="1:9" ht="30" x14ac:dyDescent="0.3">
      <c r="A162" s="77">
        <v>154</v>
      </c>
      <c r="B162" s="625" t="s">
        <v>1409</v>
      </c>
      <c r="C162" s="630" t="s">
        <v>1267</v>
      </c>
      <c r="D162" s="605" t="s">
        <v>1410</v>
      </c>
      <c r="E162" s="703" t="s">
        <v>574</v>
      </c>
      <c r="F162" s="627" t="s">
        <v>334</v>
      </c>
      <c r="G162" s="607">
        <v>637.5</v>
      </c>
      <c r="H162" s="607">
        <v>637.5</v>
      </c>
      <c r="I162" s="607">
        <v>147.5</v>
      </c>
    </row>
    <row r="163" spans="1:9" ht="30" x14ac:dyDescent="0.3">
      <c r="A163" s="77">
        <v>155</v>
      </c>
      <c r="B163" s="625" t="s">
        <v>1405</v>
      </c>
      <c r="C163" s="630" t="s">
        <v>526</v>
      </c>
      <c r="D163" s="605" t="s">
        <v>1406</v>
      </c>
      <c r="E163" s="703" t="s">
        <v>574</v>
      </c>
      <c r="F163" s="627" t="s">
        <v>334</v>
      </c>
      <c r="G163" s="607">
        <v>596.70000000000005</v>
      </c>
      <c r="H163" s="607">
        <v>596.70000000000005</v>
      </c>
      <c r="I163" s="607">
        <v>138.06</v>
      </c>
    </row>
    <row r="164" spans="1:9" ht="30" x14ac:dyDescent="0.3">
      <c r="A164" s="77">
        <v>156</v>
      </c>
      <c r="B164" s="625" t="s">
        <v>580</v>
      </c>
      <c r="C164" s="630" t="s">
        <v>579</v>
      </c>
      <c r="D164" s="605" t="s">
        <v>581</v>
      </c>
      <c r="E164" s="703" t="s">
        <v>574</v>
      </c>
      <c r="F164" s="627" t="s">
        <v>334</v>
      </c>
      <c r="G164" s="620">
        <v>625</v>
      </c>
      <c r="H164" s="607">
        <v>625</v>
      </c>
      <c r="I164" s="607">
        <v>125</v>
      </c>
    </row>
    <row r="165" spans="1:9" ht="30" x14ac:dyDescent="0.3">
      <c r="A165" s="77">
        <v>157</v>
      </c>
      <c r="B165" s="625" t="s">
        <v>1394</v>
      </c>
      <c r="C165" s="630" t="s">
        <v>884</v>
      </c>
      <c r="D165" s="605" t="s">
        <v>1395</v>
      </c>
      <c r="E165" s="703" t="s">
        <v>574</v>
      </c>
      <c r="F165" s="627" t="s">
        <v>334</v>
      </c>
      <c r="G165" s="607">
        <v>637.5</v>
      </c>
      <c r="H165" s="607">
        <v>637.5</v>
      </c>
      <c r="I165" s="607">
        <v>147.5</v>
      </c>
    </row>
    <row r="166" spans="1:9" ht="30" x14ac:dyDescent="0.3">
      <c r="A166" s="77">
        <v>158</v>
      </c>
      <c r="B166" s="625" t="s">
        <v>576</v>
      </c>
      <c r="C166" s="630" t="s">
        <v>577</v>
      </c>
      <c r="D166" s="605" t="s">
        <v>578</v>
      </c>
      <c r="E166" s="703" t="s">
        <v>574</v>
      </c>
      <c r="F166" s="627" t="s">
        <v>334</v>
      </c>
      <c r="G166" s="620">
        <v>625</v>
      </c>
      <c r="H166" s="620">
        <v>625</v>
      </c>
      <c r="I166" s="607">
        <v>125</v>
      </c>
    </row>
    <row r="167" spans="1:9" ht="30" x14ac:dyDescent="0.3">
      <c r="A167" s="77">
        <v>159</v>
      </c>
      <c r="B167" s="625" t="s">
        <v>524</v>
      </c>
      <c r="C167" s="630" t="s">
        <v>1401</v>
      </c>
      <c r="D167" s="605" t="s">
        <v>1402</v>
      </c>
      <c r="E167" s="703" t="s">
        <v>574</v>
      </c>
      <c r="F167" s="627" t="s">
        <v>334</v>
      </c>
      <c r="G167" s="607">
        <v>765</v>
      </c>
      <c r="H167" s="607">
        <v>765</v>
      </c>
      <c r="I167" s="607">
        <v>177</v>
      </c>
    </row>
    <row r="168" spans="1:9" ht="30" x14ac:dyDescent="0.3">
      <c r="A168" s="77">
        <v>160</v>
      </c>
      <c r="B168" s="625" t="s">
        <v>571</v>
      </c>
      <c r="C168" s="630" t="s">
        <v>572</v>
      </c>
      <c r="D168" s="605" t="s">
        <v>573</v>
      </c>
      <c r="E168" s="703" t="s">
        <v>574</v>
      </c>
      <c r="F168" s="627" t="s">
        <v>334</v>
      </c>
      <c r="G168" s="620">
        <v>875</v>
      </c>
      <c r="H168" s="607">
        <v>875</v>
      </c>
      <c r="I168" s="607">
        <v>175</v>
      </c>
    </row>
    <row r="169" spans="1:9" ht="30" x14ac:dyDescent="0.3">
      <c r="A169" s="77">
        <v>161</v>
      </c>
      <c r="B169" s="625" t="s">
        <v>579</v>
      </c>
      <c r="C169" s="630" t="s">
        <v>1414</v>
      </c>
      <c r="D169" s="605" t="s">
        <v>1415</v>
      </c>
      <c r="E169" s="703" t="s">
        <v>574</v>
      </c>
      <c r="F169" s="627" t="s">
        <v>334</v>
      </c>
      <c r="G169" s="620">
        <v>375</v>
      </c>
      <c r="H169" s="607">
        <v>375</v>
      </c>
      <c r="I169" s="607">
        <v>75</v>
      </c>
    </row>
    <row r="170" spans="1:9" ht="30" x14ac:dyDescent="0.3">
      <c r="A170" s="77">
        <v>162</v>
      </c>
      <c r="B170" s="625" t="s">
        <v>541</v>
      </c>
      <c r="C170" s="628" t="s">
        <v>585</v>
      </c>
      <c r="D170" s="605" t="s">
        <v>1397</v>
      </c>
      <c r="E170" s="703" t="s">
        <v>574</v>
      </c>
      <c r="F170" s="627" t="s">
        <v>334</v>
      </c>
      <c r="G170" s="620">
        <v>1250</v>
      </c>
      <c r="H170" s="620">
        <v>1250</v>
      </c>
      <c r="I170" s="607">
        <v>250</v>
      </c>
    </row>
    <row r="171" spans="1:9" ht="30" x14ac:dyDescent="0.3">
      <c r="A171" s="77">
        <v>163</v>
      </c>
      <c r="B171" s="625" t="s">
        <v>949</v>
      </c>
      <c r="C171" s="626" t="s">
        <v>1407</v>
      </c>
      <c r="D171" s="605" t="s">
        <v>1408</v>
      </c>
      <c r="E171" s="703" t="s">
        <v>574</v>
      </c>
      <c r="F171" s="627" t="s">
        <v>334</v>
      </c>
      <c r="G171" s="607">
        <v>596.70000000000005</v>
      </c>
      <c r="H171" s="607">
        <v>596.70000000000005</v>
      </c>
      <c r="I171" s="607">
        <v>138.06</v>
      </c>
    </row>
    <row r="172" spans="1:9" ht="45" x14ac:dyDescent="0.3">
      <c r="A172" s="77">
        <v>164</v>
      </c>
      <c r="B172" s="625" t="s">
        <v>526</v>
      </c>
      <c r="C172" s="626" t="s">
        <v>564</v>
      </c>
      <c r="D172" s="605" t="s">
        <v>565</v>
      </c>
      <c r="E172" s="704" t="s">
        <v>566</v>
      </c>
      <c r="F172" s="627" t="s">
        <v>334</v>
      </c>
      <c r="G172" s="607">
        <v>637.5</v>
      </c>
      <c r="H172" s="607">
        <v>637.5</v>
      </c>
      <c r="I172" s="607">
        <v>147.5</v>
      </c>
    </row>
    <row r="173" spans="1:9" x14ac:dyDescent="0.3">
      <c r="A173" s="77">
        <v>165</v>
      </c>
      <c r="B173" s="625" t="s">
        <v>600</v>
      </c>
      <c r="C173" s="626" t="s">
        <v>601</v>
      </c>
      <c r="D173" s="605" t="s">
        <v>602</v>
      </c>
      <c r="E173" s="700" t="s">
        <v>603</v>
      </c>
      <c r="F173" s="627" t="s">
        <v>334</v>
      </c>
      <c r="G173" s="607">
        <v>515.20000000000005</v>
      </c>
      <c r="H173" s="607">
        <v>515.20000000000005</v>
      </c>
      <c r="I173" s="607">
        <v>119.2</v>
      </c>
    </row>
    <row r="174" spans="1:9" ht="30" x14ac:dyDescent="0.3">
      <c r="A174" s="77">
        <v>166</v>
      </c>
      <c r="B174" s="625" t="s">
        <v>980</v>
      </c>
      <c r="C174" s="626" t="s">
        <v>1399</v>
      </c>
      <c r="D174" s="605" t="s">
        <v>1400</v>
      </c>
      <c r="E174" s="703" t="s">
        <v>574</v>
      </c>
      <c r="F174" s="627" t="s">
        <v>334</v>
      </c>
      <c r="G174" s="607">
        <v>765</v>
      </c>
      <c r="H174" s="607">
        <v>765</v>
      </c>
      <c r="I174" s="607">
        <v>177</v>
      </c>
    </row>
    <row r="175" spans="1:9" x14ac:dyDescent="0.3">
      <c r="A175" s="77">
        <v>167</v>
      </c>
      <c r="B175" s="625" t="s">
        <v>608</v>
      </c>
      <c r="C175" s="626" t="s">
        <v>609</v>
      </c>
      <c r="D175" s="605" t="s">
        <v>610</v>
      </c>
      <c r="E175" s="700" t="s">
        <v>603</v>
      </c>
      <c r="F175" s="627" t="s">
        <v>334</v>
      </c>
      <c r="G175" s="607">
        <v>515.20000000000005</v>
      </c>
      <c r="H175" s="607">
        <v>515.20000000000005</v>
      </c>
      <c r="I175" s="607">
        <v>119.2</v>
      </c>
    </row>
    <row r="176" spans="1:9" x14ac:dyDescent="0.3">
      <c r="A176" s="77">
        <v>168</v>
      </c>
      <c r="B176" s="625" t="s">
        <v>604</v>
      </c>
      <c r="C176" s="626" t="s">
        <v>605</v>
      </c>
      <c r="D176" s="605" t="s">
        <v>606</v>
      </c>
      <c r="E176" s="703" t="s">
        <v>607</v>
      </c>
      <c r="F176" s="627" t="s">
        <v>334</v>
      </c>
      <c r="G176" s="620">
        <v>875</v>
      </c>
      <c r="H176" s="620">
        <v>875</v>
      </c>
      <c r="I176" s="607">
        <v>175</v>
      </c>
    </row>
    <row r="177" spans="1:9" ht="30" x14ac:dyDescent="0.3">
      <c r="A177" s="77">
        <v>169</v>
      </c>
      <c r="B177" s="625" t="s">
        <v>920</v>
      </c>
      <c r="C177" s="625" t="s">
        <v>1416</v>
      </c>
      <c r="D177" s="605" t="s">
        <v>1417</v>
      </c>
      <c r="E177" s="703" t="s">
        <v>574</v>
      </c>
      <c r="F177" s="627" t="s">
        <v>334</v>
      </c>
      <c r="G177" s="620">
        <v>375</v>
      </c>
      <c r="H177" s="620">
        <v>375</v>
      </c>
      <c r="I177" s="607">
        <v>75</v>
      </c>
    </row>
    <row r="178" spans="1:9" ht="30" x14ac:dyDescent="0.3">
      <c r="A178" s="77">
        <v>170</v>
      </c>
      <c r="B178" s="625" t="s">
        <v>594</v>
      </c>
      <c r="C178" s="625" t="s">
        <v>797</v>
      </c>
      <c r="D178" s="605" t="s">
        <v>1413</v>
      </c>
      <c r="E178" s="703" t="s">
        <v>574</v>
      </c>
      <c r="F178" s="627" t="s">
        <v>334</v>
      </c>
      <c r="G178" s="607">
        <v>637.5</v>
      </c>
      <c r="H178" s="607">
        <v>637.5</v>
      </c>
      <c r="I178" s="607">
        <v>147.5</v>
      </c>
    </row>
    <row r="179" spans="1:9" ht="45" x14ac:dyDescent="0.3">
      <c r="A179" s="77">
        <v>171</v>
      </c>
      <c r="B179" s="625" t="s">
        <v>537</v>
      </c>
      <c r="C179" s="625" t="s">
        <v>612</v>
      </c>
      <c r="D179" s="605" t="s">
        <v>613</v>
      </c>
      <c r="E179" s="703" t="s">
        <v>614</v>
      </c>
      <c r="F179" s="627" t="s">
        <v>334</v>
      </c>
      <c r="G179" s="607">
        <v>1275</v>
      </c>
      <c r="H179" s="607">
        <v>1275</v>
      </c>
      <c r="I179" s="607">
        <v>295</v>
      </c>
    </row>
    <row r="180" spans="1:9" ht="30" x14ac:dyDescent="0.3">
      <c r="A180" s="77">
        <v>172</v>
      </c>
      <c r="B180" s="625" t="s">
        <v>524</v>
      </c>
      <c r="C180" s="625" t="s">
        <v>884</v>
      </c>
      <c r="D180" s="605" t="s">
        <v>1404</v>
      </c>
      <c r="E180" s="703" t="s">
        <v>574</v>
      </c>
      <c r="F180" s="627" t="s">
        <v>334</v>
      </c>
      <c r="G180" s="607">
        <v>608.87</v>
      </c>
      <c r="H180" s="607">
        <v>608.87</v>
      </c>
      <c r="I180" s="607">
        <v>140.87</v>
      </c>
    </row>
    <row r="181" spans="1:9" ht="30" x14ac:dyDescent="0.3">
      <c r="A181" s="77">
        <v>173</v>
      </c>
      <c r="B181" s="625" t="s">
        <v>920</v>
      </c>
      <c r="C181" s="625" t="s">
        <v>1416</v>
      </c>
      <c r="D181" s="605" t="s">
        <v>1417</v>
      </c>
      <c r="E181" s="703" t="s">
        <v>574</v>
      </c>
      <c r="F181" s="627" t="s">
        <v>334</v>
      </c>
      <c r="G181" s="620">
        <v>375</v>
      </c>
      <c r="H181" s="620">
        <v>375</v>
      </c>
      <c r="I181" s="607">
        <v>75</v>
      </c>
    </row>
    <row r="182" spans="1:9" ht="45" x14ac:dyDescent="0.3">
      <c r="A182" s="77">
        <v>174</v>
      </c>
      <c r="B182" s="625" t="s">
        <v>526</v>
      </c>
      <c r="C182" s="625" t="s">
        <v>564</v>
      </c>
      <c r="D182" s="605" t="s">
        <v>565</v>
      </c>
      <c r="E182" s="704" t="s">
        <v>566</v>
      </c>
      <c r="F182" s="631" t="s">
        <v>0</v>
      </c>
      <c r="G182" s="607">
        <v>652.79999999999995</v>
      </c>
      <c r="H182" s="607">
        <v>652.79999999999995</v>
      </c>
      <c r="I182" s="607">
        <v>151.04</v>
      </c>
    </row>
    <row r="183" spans="1:9" ht="30" x14ac:dyDescent="0.3">
      <c r="A183" s="77">
        <v>175</v>
      </c>
      <c r="B183" s="611" t="s">
        <v>521</v>
      </c>
      <c r="C183" s="603" t="s">
        <v>520</v>
      </c>
      <c r="D183" s="605" t="s">
        <v>582</v>
      </c>
      <c r="E183" s="700" t="s">
        <v>583</v>
      </c>
      <c r="F183" s="632" t="s">
        <v>334</v>
      </c>
      <c r="G183" s="633">
        <v>100</v>
      </c>
      <c r="H183" s="607">
        <v>100</v>
      </c>
      <c r="I183" s="607">
        <v>20</v>
      </c>
    </row>
    <row r="184" spans="1:9" ht="45" x14ac:dyDescent="0.3">
      <c r="A184" s="77">
        <v>176</v>
      </c>
      <c r="B184" s="611" t="s">
        <v>576</v>
      </c>
      <c r="C184" s="634" t="s">
        <v>577</v>
      </c>
      <c r="D184" s="605" t="s">
        <v>578</v>
      </c>
      <c r="E184" s="703" t="s">
        <v>574</v>
      </c>
      <c r="F184" s="632" t="s">
        <v>1527</v>
      </c>
      <c r="G184" s="635">
        <v>135.21</v>
      </c>
      <c r="H184" s="635">
        <v>135.21</v>
      </c>
      <c r="I184" s="635">
        <v>27.04</v>
      </c>
    </row>
    <row r="185" spans="1:9" ht="30" x14ac:dyDescent="0.3">
      <c r="A185" s="77">
        <v>177</v>
      </c>
      <c r="B185" s="611" t="s">
        <v>521</v>
      </c>
      <c r="C185" s="634" t="s">
        <v>520</v>
      </c>
      <c r="D185" s="605" t="s">
        <v>582</v>
      </c>
      <c r="E185" s="700" t="s">
        <v>583</v>
      </c>
      <c r="F185" s="632" t="s">
        <v>334</v>
      </c>
      <c r="G185" s="607">
        <v>187.5</v>
      </c>
      <c r="H185" s="607">
        <v>187.5</v>
      </c>
      <c r="I185" s="607">
        <v>37.5</v>
      </c>
    </row>
    <row r="186" spans="1:9" ht="30" x14ac:dyDescent="0.3">
      <c r="A186" s="77">
        <v>178</v>
      </c>
      <c r="B186" s="611" t="s">
        <v>1394</v>
      </c>
      <c r="C186" s="634" t="s">
        <v>884</v>
      </c>
      <c r="D186" s="605" t="s">
        <v>1395</v>
      </c>
      <c r="E186" s="703" t="s">
        <v>574</v>
      </c>
      <c r="F186" s="632" t="s">
        <v>334</v>
      </c>
      <c r="G186" s="607">
        <v>608.87</v>
      </c>
      <c r="H186" s="607">
        <v>608.87</v>
      </c>
      <c r="I186" s="607">
        <v>140.87759399999999</v>
      </c>
    </row>
    <row r="187" spans="1:9" ht="45" x14ac:dyDescent="0.3">
      <c r="A187" s="77">
        <v>179</v>
      </c>
      <c r="B187" s="611" t="s">
        <v>608</v>
      </c>
      <c r="C187" s="634" t="s">
        <v>609</v>
      </c>
      <c r="D187" s="605" t="s">
        <v>610</v>
      </c>
      <c r="E187" s="700" t="s">
        <v>603</v>
      </c>
      <c r="F187" s="632" t="s">
        <v>1528</v>
      </c>
      <c r="G187" s="607">
        <v>4.99</v>
      </c>
      <c r="H187" s="607">
        <v>4.99</v>
      </c>
      <c r="I187" s="607">
        <v>1.1499999999999999</v>
      </c>
    </row>
    <row r="188" spans="1:9" ht="45" x14ac:dyDescent="0.3">
      <c r="A188" s="77">
        <v>180</v>
      </c>
      <c r="B188" s="611" t="s">
        <v>600</v>
      </c>
      <c r="C188" s="634" t="s">
        <v>601</v>
      </c>
      <c r="D188" s="605" t="s">
        <v>602</v>
      </c>
      <c r="E188" s="700" t="s">
        <v>603</v>
      </c>
      <c r="F188" s="632" t="s">
        <v>1528</v>
      </c>
      <c r="G188" s="607">
        <v>4.99</v>
      </c>
      <c r="H188" s="607">
        <v>4.99</v>
      </c>
      <c r="I188" s="607">
        <v>1.1499999999999999</v>
      </c>
    </row>
    <row r="189" spans="1:9" ht="30" x14ac:dyDescent="0.3">
      <c r="A189" s="77">
        <v>181</v>
      </c>
      <c r="B189" s="611" t="s">
        <v>1409</v>
      </c>
      <c r="C189" s="634" t="s">
        <v>1267</v>
      </c>
      <c r="D189" s="605" t="s">
        <v>1410</v>
      </c>
      <c r="E189" s="703" t="s">
        <v>574</v>
      </c>
      <c r="F189" s="632" t="s">
        <v>334</v>
      </c>
      <c r="G189" s="607">
        <v>637.5</v>
      </c>
      <c r="H189" s="607">
        <v>637.5</v>
      </c>
      <c r="I189" s="607">
        <v>147.5</v>
      </c>
    </row>
    <row r="190" spans="1:9" ht="30" x14ac:dyDescent="0.3">
      <c r="A190" s="77">
        <v>182</v>
      </c>
      <c r="B190" s="611" t="s">
        <v>571</v>
      </c>
      <c r="C190" s="604" t="s">
        <v>572</v>
      </c>
      <c r="D190" s="605" t="s">
        <v>573</v>
      </c>
      <c r="E190" s="700" t="s">
        <v>574</v>
      </c>
      <c r="F190" s="632" t="s">
        <v>334</v>
      </c>
      <c r="G190" s="633">
        <v>875</v>
      </c>
      <c r="H190" s="607">
        <v>875</v>
      </c>
      <c r="I190" s="607">
        <v>175</v>
      </c>
    </row>
    <row r="191" spans="1:9" ht="30" x14ac:dyDescent="0.3">
      <c r="A191" s="77">
        <v>183</v>
      </c>
      <c r="B191" s="611" t="s">
        <v>594</v>
      </c>
      <c r="C191" s="604" t="s">
        <v>595</v>
      </c>
      <c r="D191" s="605" t="s">
        <v>596</v>
      </c>
      <c r="E191" s="703" t="s">
        <v>574</v>
      </c>
      <c r="F191" s="632" t="s">
        <v>334</v>
      </c>
      <c r="G191" s="607">
        <v>1530</v>
      </c>
      <c r="H191" s="607">
        <v>1530</v>
      </c>
      <c r="I191" s="607">
        <v>354</v>
      </c>
    </row>
    <row r="192" spans="1:9" ht="45" x14ac:dyDescent="0.3">
      <c r="A192" s="77">
        <v>184</v>
      </c>
      <c r="B192" s="611" t="s">
        <v>541</v>
      </c>
      <c r="C192" s="604" t="s">
        <v>542</v>
      </c>
      <c r="D192" s="605" t="s">
        <v>592</v>
      </c>
      <c r="E192" s="702" t="s">
        <v>593</v>
      </c>
      <c r="F192" s="632" t="s">
        <v>334</v>
      </c>
      <c r="G192" s="607">
        <v>1020</v>
      </c>
      <c r="H192" s="607">
        <v>1020</v>
      </c>
      <c r="I192" s="607">
        <v>236</v>
      </c>
    </row>
    <row r="193" spans="1:9" x14ac:dyDescent="0.3">
      <c r="A193" s="77">
        <v>185</v>
      </c>
      <c r="B193" s="611" t="s">
        <v>567</v>
      </c>
      <c r="C193" s="604" t="s">
        <v>568</v>
      </c>
      <c r="D193" s="605" t="s">
        <v>569</v>
      </c>
      <c r="E193" s="529" t="s">
        <v>570</v>
      </c>
      <c r="F193" s="632" t="s">
        <v>334</v>
      </c>
      <c r="G193" s="607">
        <v>1020</v>
      </c>
      <c r="H193" s="607">
        <v>1020</v>
      </c>
      <c r="I193" s="607">
        <v>236</v>
      </c>
    </row>
    <row r="194" spans="1:9" ht="30" x14ac:dyDescent="0.3">
      <c r="A194" s="77">
        <v>186</v>
      </c>
      <c r="B194" s="611" t="s">
        <v>579</v>
      </c>
      <c r="C194" s="604" t="s">
        <v>580</v>
      </c>
      <c r="D194" s="605" t="s">
        <v>581</v>
      </c>
      <c r="E194" s="703" t="s">
        <v>574</v>
      </c>
      <c r="F194" s="632" t="s">
        <v>334</v>
      </c>
      <c r="G194" s="633">
        <v>625</v>
      </c>
      <c r="H194" s="607">
        <v>625</v>
      </c>
      <c r="I194" s="607">
        <v>125</v>
      </c>
    </row>
    <row r="195" spans="1:9" ht="30" x14ac:dyDescent="0.3">
      <c r="A195" s="77">
        <v>187</v>
      </c>
      <c r="B195" s="611" t="s">
        <v>526</v>
      </c>
      <c r="C195" s="604" t="s">
        <v>1391</v>
      </c>
      <c r="D195" s="605" t="s">
        <v>1392</v>
      </c>
      <c r="E195" s="703" t="s">
        <v>574</v>
      </c>
      <c r="F195" s="632" t="s">
        <v>334</v>
      </c>
      <c r="G195" s="607">
        <v>765</v>
      </c>
      <c r="H195" s="607">
        <v>765</v>
      </c>
      <c r="I195" s="607">
        <v>177</v>
      </c>
    </row>
    <row r="196" spans="1:9" ht="30" x14ac:dyDescent="0.3">
      <c r="A196" s="77">
        <v>188</v>
      </c>
      <c r="B196" s="611" t="s">
        <v>526</v>
      </c>
      <c r="C196" s="604" t="s">
        <v>1405</v>
      </c>
      <c r="D196" s="605" t="s">
        <v>1406</v>
      </c>
      <c r="E196" s="703" t="s">
        <v>574</v>
      </c>
      <c r="F196" s="632" t="s">
        <v>334</v>
      </c>
      <c r="G196" s="607">
        <v>596.70000000000005</v>
      </c>
      <c r="H196" s="607">
        <v>596.70000000000005</v>
      </c>
      <c r="I196" s="607">
        <v>138.06</v>
      </c>
    </row>
    <row r="197" spans="1:9" x14ac:dyDescent="0.3">
      <c r="A197" s="77">
        <v>189</v>
      </c>
      <c r="B197" s="611" t="s">
        <v>597</v>
      </c>
      <c r="C197" s="604" t="s">
        <v>598</v>
      </c>
      <c r="D197" s="605" t="s">
        <v>1412</v>
      </c>
      <c r="E197" s="706" t="s">
        <v>599</v>
      </c>
      <c r="F197" s="632" t="s">
        <v>334</v>
      </c>
      <c r="G197" s="607">
        <v>637.5</v>
      </c>
      <c r="H197" s="607">
        <v>637.5</v>
      </c>
      <c r="I197" s="607">
        <v>147.5</v>
      </c>
    </row>
    <row r="198" spans="1:9" ht="30" x14ac:dyDescent="0.3">
      <c r="A198" s="77">
        <v>190</v>
      </c>
      <c r="B198" s="611" t="s">
        <v>579</v>
      </c>
      <c r="C198" s="604" t="s">
        <v>1414</v>
      </c>
      <c r="D198" s="605" t="s">
        <v>1415</v>
      </c>
      <c r="E198" s="703" t="s">
        <v>574</v>
      </c>
      <c r="F198" s="632" t="s">
        <v>334</v>
      </c>
      <c r="G198" s="633">
        <v>375</v>
      </c>
      <c r="H198" s="607">
        <v>375</v>
      </c>
      <c r="I198" s="607">
        <v>75</v>
      </c>
    </row>
    <row r="199" spans="1:9" ht="30" x14ac:dyDescent="0.3">
      <c r="A199" s="77">
        <v>191</v>
      </c>
      <c r="B199" s="611" t="s">
        <v>541</v>
      </c>
      <c r="C199" s="604" t="s">
        <v>585</v>
      </c>
      <c r="D199" s="605" t="s">
        <v>1397</v>
      </c>
      <c r="E199" s="703" t="s">
        <v>574</v>
      </c>
      <c r="F199" s="632" t="s">
        <v>334</v>
      </c>
      <c r="G199" s="633">
        <v>1250</v>
      </c>
      <c r="H199" s="607">
        <v>1250</v>
      </c>
      <c r="I199" s="607">
        <v>250</v>
      </c>
    </row>
    <row r="200" spans="1:9" ht="30" x14ac:dyDescent="0.3">
      <c r="A200" s="77">
        <v>192</v>
      </c>
      <c r="B200" s="611" t="s">
        <v>524</v>
      </c>
      <c r="C200" s="604" t="s">
        <v>884</v>
      </c>
      <c r="D200" s="605" t="s">
        <v>1404</v>
      </c>
      <c r="E200" s="703" t="s">
        <v>574</v>
      </c>
      <c r="F200" s="632" t="s">
        <v>334</v>
      </c>
      <c r="G200" s="607">
        <v>608.87</v>
      </c>
      <c r="H200" s="607">
        <v>608.87</v>
      </c>
      <c r="I200" s="607">
        <v>140.87</v>
      </c>
    </row>
    <row r="201" spans="1:9" x14ac:dyDescent="0.3">
      <c r="A201" s="77">
        <v>193</v>
      </c>
      <c r="B201" s="611" t="s">
        <v>604</v>
      </c>
      <c r="C201" s="604" t="s">
        <v>605</v>
      </c>
      <c r="D201" s="605" t="s">
        <v>606</v>
      </c>
      <c r="E201" s="703" t="s">
        <v>607</v>
      </c>
      <c r="F201" s="632" t="s">
        <v>334</v>
      </c>
      <c r="G201" s="633">
        <v>875</v>
      </c>
      <c r="H201" s="607">
        <v>875</v>
      </c>
      <c r="I201" s="607">
        <v>175</v>
      </c>
    </row>
    <row r="202" spans="1:9" ht="30" x14ac:dyDescent="0.3">
      <c r="A202" s="77">
        <v>194</v>
      </c>
      <c r="B202" s="611" t="s">
        <v>524</v>
      </c>
      <c r="C202" s="604" t="s">
        <v>1401</v>
      </c>
      <c r="D202" s="605" t="s">
        <v>1402</v>
      </c>
      <c r="E202" s="703" t="s">
        <v>574</v>
      </c>
      <c r="F202" s="632" t="s">
        <v>334</v>
      </c>
      <c r="G202" s="607">
        <v>765</v>
      </c>
      <c r="H202" s="607">
        <v>765</v>
      </c>
      <c r="I202" s="607">
        <v>177.00005400000001</v>
      </c>
    </row>
    <row r="203" spans="1:9" ht="30" x14ac:dyDescent="0.3">
      <c r="A203" s="77">
        <v>195</v>
      </c>
      <c r="B203" s="611" t="s">
        <v>949</v>
      </c>
      <c r="C203" s="604" t="s">
        <v>1407</v>
      </c>
      <c r="D203" s="605" t="s">
        <v>1408</v>
      </c>
      <c r="E203" s="703" t="s">
        <v>574</v>
      </c>
      <c r="F203" s="632" t="s">
        <v>334</v>
      </c>
      <c r="G203" s="607">
        <v>596.70000000000005</v>
      </c>
      <c r="H203" s="607">
        <v>596.70000000000005</v>
      </c>
      <c r="I203" s="607">
        <v>138.06</v>
      </c>
    </row>
    <row r="204" spans="1:9" ht="45" x14ac:dyDescent="0.3">
      <c r="A204" s="77">
        <v>196</v>
      </c>
      <c r="B204" s="611" t="s">
        <v>526</v>
      </c>
      <c r="C204" s="604" t="s">
        <v>564</v>
      </c>
      <c r="D204" s="605" t="s">
        <v>565</v>
      </c>
      <c r="E204" s="704" t="s">
        <v>566</v>
      </c>
      <c r="F204" s="632" t="s">
        <v>334</v>
      </c>
      <c r="G204" s="607">
        <v>637.5</v>
      </c>
      <c r="H204" s="607">
        <v>637.5</v>
      </c>
      <c r="I204" s="607">
        <v>147.5</v>
      </c>
    </row>
    <row r="205" spans="1:9" ht="30" x14ac:dyDescent="0.3">
      <c r="A205" s="77">
        <v>197</v>
      </c>
      <c r="B205" s="611" t="s">
        <v>594</v>
      </c>
      <c r="C205" s="634" t="s">
        <v>797</v>
      </c>
      <c r="D205" s="605" t="s">
        <v>1413</v>
      </c>
      <c r="E205" s="703" t="s">
        <v>574</v>
      </c>
      <c r="F205" s="632" t="s">
        <v>334</v>
      </c>
      <c r="G205" s="607">
        <v>637.5</v>
      </c>
      <c r="H205" s="607">
        <v>637.5</v>
      </c>
      <c r="I205" s="607">
        <v>147.5</v>
      </c>
    </row>
    <row r="206" spans="1:9" x14ac:dyDescent="0.3">
      <c r="A206" s="77">
        <v>198</v>
      </c>
      <c r="B206" s="611" t="s">
        <v>608</v>
      </c>
      <c r="C206" s="603" t="s">
        <v>609</v>
      </c>
      <c r="D206" s="605" t="s">
        <v>610</v>
      </c>
      <c r="E206" s="700" t="s">
        <v>603</v>
      </c>
      <c r="F206" s="632" t="s">
        <v>334</v>
      </c>
      <c r="G206" s="607">
        <v>520.20000000000005</v>
      </c>
      <c r="H206" s="607">
        <v>520.20000000000005</v>
      </c>
      <c r="I206" s="607">
        <v>120.35</v>
      </c>
    </row>
    <row r="207" spans="1:9" ht="45" x14ac:dyDescent="0.3">
      <c r="A207" s="77">
        <v>199</v>
      </c>
      <c r="B207" s="611" t="s">
        <v>537</v>
      </c>
      <c r="C207" s="603" t="s">
        <v>612</v>
      </c>
      <c r="D207" s="605" t="s">
        <v>613</v>
      </c>
      <c r="E207" s="703" t="s">
        <v>614</v>
      </c>
      <c r="F207" s="632" t="s">
        <v>334</v>
      </c>
      <c r="G207" s="607">
        <v>1275</v>
      </c>
      <c r="H207" s="607">
        <v>1275</v>
      </c>
      <c r="I207" s="607">
        <v>295</v>
      </c>
    </row>
    <row r="208" spans="1:9" ht="30" x14ac:dyDescent="0.3">
      <c r="A208" s="77">
        <v>200</v>
      </c>
      <c r="B208" s="611" t="s">
        <v>980</v>
      </c>
      <c r="C208" s="603" t="s">
        <v>1399</v>
      </c>
      <c r="D208" s="605" t="s">
        <v>1400</v>
      </c>
      <c r="E208" s="703" t="s">
        <v>574</v>
      </c>
      <c r="F208" s="632" t="s">
        <v>334</v>
      </c>
      <c r="G208" s="607">
        <v>765</v>
      </c>
      <c r="H208" s="607">
        <v>765</v>
      </c>
      <c r="I208" s="607">
        <v>177</v>
      </c>
    </row>
    <row r="209" spans="1:9" ht="30" x14ac:dyDescent="0.3">
      <c r="A209" s="77">
        <v>201</v>
      </c>
      <c r="B209" s="611" t="s">
        <v>576</v>
      </c>
      <c r="C209" s="603" t="s">
        <v>577</v>
      </c>
      <c r="D209" s="605" t="s">
        <v>578</v>
      </c>
      <c r="E209" s="703" t="s">
        <v>574</v>
      </c>
      <c r="F209" s="632" t="s">
        <v>334</v>
      </c>
      <c r="G209" s="633">
        <v>625</v>
      </c>
      <c r="H209" s="633">
        <v>625</v>
      </c>
      <c r="I209" s="607">
        <v>125</v>
      </c>
    </row>
    <row r="210" spans="1:9" ht="30" x14ac:dyDescent="0.3">
      <c r="A210" s="77">
        <v>202</v>
      </c>
      <c r="B210" s="611" t="s">
        <v>920</v>
      </c>
      <c r="C210" s="603" t="s">
        <v>1416</v>
      </c>
      <c r="D210" s="605" t="s">
        <v>1417</v>
      </c>
      <c r="E210" s="703" t="s">
        <v>574</v>
      </c>
      <c r="F210" s="632" t="s">
        <v>334</v>
      </c>
      <c r="G210" s="633">
        <v>375</v>
      </c>
      <c r="H210" s="607">
        <v>375</v>
      </c>
      <c r="I210" s="607">
        <v>75</v>
      </c>
    </row>
    <row r="211" spans="1:9" x14ac:dyDescent="0.3">
      <c r="A211" s="77">
        <v>203</v>
      </c>
      <c r="B211" s="611" t="s">
        <v>600</v>
      </c>
      <c r="C211" s="603" t="s">
        <v>601</v>
      </c>
      <c r="D211" s="605" t="s">
        <v>602</v>
      </c>
      <c r="E211" s="700" t="s">
        <v>603</v>
      </c>
      <c r="F211" s="632" t="s">
        <v>334</v>
      </c>
      <c r="G211" s="607">
        <v>520.20000000000005</v>
      </c>
      <c r="H211" s="607">
        <v>520.20000000000005</v>
      </c>
      <c r="I211" s="607">
        <v>120.36</v>
      </c>
    </row>
    <row r="212" spans="1:9" ht="30" x14ac:dyDescent="0.3">
      <c r="A212" s="77">
        <v>204</v>
      </c>
      <c r="B212" s="611" t="s">
        <v>521</v>
      </c>
      <c r="C212" s="611" t="s">
        <v>520</v>
      </c>
      <c r="D212" s="605" t="s">
        <v>582</v>
      </c>
      <c r="E212" s="700" t="s">
        <v>583</v>
      </c>
      <c r="F212" s="632" t="s">
        <v>334</v>
      </c>
      <c r="G212" s="607">
        <v>195.15</v>
      </c>
      <c r="H212" s="607">
        <v>195.15</v>
      </c>
      <c r="I212" s="607">
        <v>45.15</v>
      </c>
    </row>
    <row r="213" spans="1:9" ht="30" x14ac:dyDescent="0.3">
      <c r="A213" s="77">
        <v>205</v>
      </c>
      <c r="B213" s="611" t="s">
        <v>1391</v>
      </c>
      <c r="C213" s="611" t="s">
        <v>526</v>
      </c>
      <c r="D213" s="605" t="s">
        <v>1392</v>
      </c>
      <c r="E213" s="700" t="s">
        <v>574</v>
      </c>
      <c r="F213" s="636" t="s">
        <v>0</v>
      </c>
      <c r="G213" s="607">
        <v>459</v>
      </c>
      <c r="H213" s="607">
        <v>459</v>
      </c>
      <c r="I213" s="607">
        <v>106.2</v>
      </c>
    </row>
    <row r="214" spans="1:9" ht="30" x14ac:dyDescent="0.3">
      <c r="A214" s="77">
        <v>206</v>
      </c>
      <c r="B214" s="611" t="s">
        <v>523</v>
      </c>
      <c r="C214" s="611" t="s">
        <v>526</v>
      </c>
      <c r="D214" s="605" t="s">
        <v>562</v>
      </c>
      <c r="E214" s="529" t="s">
        <v>563</v>
      </c>
      <c r="F214" s="632" t="s">
        <v>334</v>
      </c>
      <c r="G214" s="607">
        <v>156.12</v>
      </c>
      <c r="H214" s="607">
        <v>156.12</v>
      </c>
      <c r="I214" s="607">
        <v>36.119999999999997</v>
      </c>
    </row>
    <row r="215" spans="1:9" ht="30" x14ac:dyDescent="0.3">
      <c r="A215" s="77">
        <v>207</v>
      </c>
      <c r="B215" s="611" t="s">
        <v>525</v>
      </c>
      <c r="C215" s="611" t="s">
        <v>524</v>
      </c>
      <c r="D215" s="605" t="s">
        <v>529</v>
      </c>
      <c r="E215" s="700" t="s">
        <v>583</v>
      </c>
      <c r="F215" s="632" t="s">
        <v>334</v>
      </c>
      <c r="G215" s="633">
        <v>150</v>
      </c>
      <c r="H215" s="607">
        <v>150</v>
      </c>
      <c r="I215" s="607">
        <v>30</v>
      </c>
    </row>
    <row r="216" spans="1:9" ht="30" x14ac:dyDescent="0.3">
      <c r="A216" s="77">
        <v>208</v>
      </c>
      <c r="B216" s="611" t="s">
        <v>1394</v>
      </c>
      <c r="C216" s="611" t="s">
        <v>884</v>
      </c>
      <c r="D216" s="605" t="s">
        <v>1395</v>
      </c>
      <c r="E216" s="700" t="s">
        <v>574</v>
      </c>
      <c r="F216" s="632" t="s">
        <v>334</v>
      </c>
      <c r="G216" s="633">
        <v>375</v>
      </c>
      <c r="H216" s="607">
        <v>375</v>
      </c>
      <c r="I216" s="607">
        <v>75</v>
      </c>
    </row>
    <row r="217" spans="1:9" ht="30" x14ac:dyDescent="0.3">
      <c r="A217" s="77">
        <v>209</v>
      </c>
      <c r="B217" s="611" t="s">
        <v>1409</v>
      </c>
      <c r="C217" s="611" t="s">
        <v>1267</v>
      </c>
      <c r="D217" s="605" t="s">
        <v>1410</v>
      </c>
      <c r="E217" s="700" t="s">
        <v>574</v>
      </c>
      <c r="F217" s="632" t="s">
        <v>334</v>
      </c>
      <c r="G217" s="607">
        <v>312.5</v>
      </c>
      <c r="H217" s="607">
        <v>312.5</v>
      </c>
      <c r="I217" s="607">
        <v>62.5</v>
      </c>
    </row>
    <row r="218" spans="1:9" ht="45" x14ac:dyDescent="0.3">
      <c r="A218" s="77">
        <v>210</v>
      </c>
      <c r="B218" s="611" t="s">
        <v>519</v>
      </c>
      <c r="C218" s="603" t="s">
        <v>518</v>
      </c>
      <c r="D218" s="637" t="s">
        <v>1455</v>
      </c>
      <c r="E218" s="701" t="s">
        <v>615</v>
      </c>
      <c r="F218" s="632" t="s">
        <v>1526</v>
      </c>
      <c r="G218" s="607">
        <v>273.52999999999997</v>
      </c>
      <c r="H218" s="607">
        <v>273.52999999999997</v>
      </c>
      <c r="I218" s="607">
        <v>54.7</v>
      </c>
    </row>
    <row r="219" spans="1:9" ht="30" x14ac:dyDescent="0.3">
      <c r="A219" s="77">
        <v>211</v>
      </c>
      <c r="B219" s="611" t="s">
        <v>521</v>
      </c>
      <c r="C219" s="618" t="s">
        <v>520</v>
      </c>
      <c r="D219" s="605" t="s">
        <v>582</v>
      </c>
      <c r="E219" s="700" t="s">
        <v>583</v>
      </c>
      <c r="F219" s="632" t="s">
        <v>334</v>
      </c>
      <c r="G219" s="607">
        <v>437.5</v>
      </c>
      <c r="H219" s="607">
        <v>437.5</v>
      </c>
      <c r="I219" s="607">
        <v>87.5</v>
      </c>
    </row>
    <row r="220" spans="1:9" ht="30" x14ac:dyDescent="0.3">
      <c r="A220" s="77">
        <v>212</v>
      </c>
      <c r="B220" s="611" t="s">
        <v>920</v>
      </c>
      <c r="C220" s="618" t="s">
        <v>1416</v>
      </c>
      <c r="D220" s="637" t="s">
        <v>1417</v>
      </c>
      <c r="E220" s="700" t="s">
        <v>574</v>
      </c>
      <c r="F220" s="632" t="s">
        <v>334</v>
      </c>
      <c r="G220" s="607">
        <v>375</v>
      </c>
      <c r="H220" s="607">
        <v>375</v>
      </c>
      <c r="I220" s="607">
        <v>75</v>
      </c>
    </row>
    <row r="221" spans="1:9" ht="30" x14ac:dyDescent="0.3">
      <c r="A221" s="77">
        <v>213</v>
      </c>
      <c r="B221" s="611" t="s">
        <v>1394</v>
      </c>
      <c r="C221" s="618" t="s">
        <v>884</v>
      </c>
      <c r="D221" s="637" t="s">
        <v>1395</v>
      </c>
      <c r="E221" s="700" t="s">
        <v>574</v>
      </c>
      <c r="F221" s="632" t="s">
        <v>334</v>
      </c>
      <c r="G221" s="607">
        <v>375</v>
      </c>
      <c r="H221" s="607">
        <v>375</v>
      </c>
      <c r="I221" s="607">
        <v>75</v>
      </c>
    </row>
    <row r="222" spans="1:9" x14ac:dyDescent="0.3">
      <c r="A222" s="77">
        <v>214</v>
      </c>
      <c r="B222" s="611" t="s">
        <v>523</v>
      </c>
      <c r="C222" s="618" t="s">
        <v>522</v>
      </c>
      <c r="D222" s="637" t="s">
        <v>587</v>
      </c>
      <c r="E222" s="695" t="s">
        <v>588</v>
      </c>
      <c r="F222" s="632" t="s">
        <v>334</v>
      </c>
      <c r="G222" s="607">
        <v>187.5</v>
      </c>
      <c r="H222" s="607">
        <v>187.5</v>
      </c>
      <c r="I222" s="607">
        <v>37.5</v>
      </c>
    </row>
    <row r="223" spans="1:9" ht="30" x14ac:dyDescent="0.3">
      <c r="A223" s="77">
        <v>215</v>
      </c>
      <c r="B223" s="611" t="s">
        <v>1394</v>
      </c>
      <c r="C223" s="618" t="s">
        <v>884</v>
      </c>
      <c r="D223" s="637" t="s">
        <v>1395</v>
      </c>
      <c r="E223" s="700" t="s">
        <v>574</v>
      </c>
      <c r="F223" s="632" t="s">
        <v>334</v>
      </c>
      <c r="G223" s="633">
        <v>210</v>
      </c>
      <c r="H223" s="607">
        <v>210</v>
      </c>
      <c r="I223" s="607">
        <v>42</v>
      </c>
    </row>
    <row r="224" spans="1:9" ht="30" x14ac:dyDescent="0.3">
      <c r="A224" s="77">
        <v>216</v>
      </c>
      <c r="B224" s="611" t="s">
        <v>523</v>
      </c>
      <c r="C224" s="618" t="s">
        <v>526</v>
      </c>
      <c r="D224" s="637" t="s">
        <v>562</v>
      </c>
      <c r="E224" s="529" t="s">
        <v>563</v>
      </c>
      <c r="F224" s="632" t="s">
        <v>334</v>
      </c>
      <c r="G224" s="633">
        <v>187.5</v>
      </c>
      <c r="H224" s="607">
        <v>187.5</v>
      </c>
      <c r="I224" s="607">
        <v>37.5</v>
      </c>
    </row>
    <row r="225" spans="1:9" ht="30" x14ac:dyDescent="0.3">
      <c r="A225" s="77">
        <v>217</v>
      </c>
      <c r="B225" s="611" t="s">
        <v>1267</v>
      </c>
      <c r="C225" s="604" t="s">
        <v>1409</v>
      </c>
      <c r="D225" s="637" t="s">
        <v>1410</v>
      </c>
      <c r="E225" s="700" t="s">
        <v>574</v>
      </c>
      <c r="F225" s="632" t="s">
        <v>334</v>
      </c>
      <c r="G225" s="607">
        <v>377.3</v>
      </c>
      <c r="H225" s="607">
        <v>377.3</v>
      </c>
      <c r="I225" s="607">
        <v>87.3</v>
      </c>
    </row>
    <row r="226" spans="1:9" x14ac:dyDescent="0.3">
      <c r="A226" s="77">
        <v>218</v>
      </c>
      <c r="B226" s="611" t="s">
        <v>567</v>
      </c>
      <c r="C226" s="604" t="s">
        <v>568</v>
      </c>
      <c r="D226" s="637" t="s">
        <v>569</v>
      </c>
      <c r="E226" s="529" t="s">
        <v>570</v>
      </c>
      <c r="F226" s="632" t="s">
        <v>334</v>
      </c>
      <c r="G226" s="607">
        <v>1020</v>
      </c>
      <c r="H226" s="607">
        <v>1020</v>
      </c>
      <c r="I226" s="607">
        <v>236</v>
      </c>
    </row>
    <row r="227" spans="1:9" ht="30" x14ac:dyDescent="0.3">
      <c r="A227" s="77">
        <v>219</v>
      </c>
      <c r="B227" s="611" t="s">
        <v>526</v>
      </c>
      <c r="C227" s="604" t="s">
        <v>1391</v>
      </c>
      <c r="D227" s="637" t="s">
        <v>1392</v>
      </c>
      <c r="E227" s="700" t="s">
        <v>574</v>
      </c>
      <c r="F227" s="632" t="s">
        <v>334</v>
      </c>
      <c r="G227" s="607">
        <v>765</v>
      </c>
      <c r="H227" s="607">
        <v>765</v>
      </c>
      <c r="I227" s="607">
        <v>177</v>
      </c>
    </row>
    <row r="228" spans="1:9" ht="30" x14ac:dyDescent="0.3">
      <c r="A228" s="77">
        <v>220</v>
      </c>
      <c r="B228" s="611" t="s">
        <v>594</v>
      </c>
      <c r="C228" s="604" t="s">
        <v>595</v>
      </c>
      <c r="D228" s="637" t="s">
        <v>596</v>
      </c>
      <c r="E228" s="703" t="s">
        <v>574</v>
      </c>
      <c r="F228" s="632" t="s">
        <v>334</v>
      </c>
      <c r="G228" s="607">
        <v>1530</v>
      </c>
      <c r="H228" s="607">
        <v>1530</v>
      </c>
      <c r="I228" s="607">
        <v>354</v>
      </c>
    </row>
    <row r="229" spans="1:9" ht="45" x14ac:dyDescent="0.3">
      <c r="A229" s="77">
        <v>221</v>
      </c>
      <c r="B229" s="611" t="s">
        <v>541</v>
      </c>
      <c r="C229" s="604" t="s">
        <v>542</v>
      </c>
      <c r="D229" s="637" t="s">
        <v>592</v>
      </c>
      <c r="E229" s="702" t="s">
        <v>593</v>
      </c>
      <c r="F229" s="632" t="s">
        <v>334</v>
      </c>
      <c r="G229" s="607">
        <v>1020</v>
      </c>
      <c r="H229" s="607">
        <v>1020</v>
      </c>
      <c r="I229" s="607">
        <v>236</v>
      </c>
    </row>
    <row r="230" spans="1:9" ht="30" x14ac:dyDescent="0.3">
      <c r="A230" s="77">
        <v>222</v>
      </c>
      <c r="B230" s="611" t="s">
        <v>579</v>
      </c>
      <c r="C230" s="604" t="s">
        <v>580</v>
      </c>
      <c r="D230" s="637" t="s">
        <v>581</v>
      </c>
      <c r="E230" s="703" t="s">
        <v>574</v>
      </c>
      <c r="F230" s="632" t="s">
        <v>334</v>
      </c>
      <c r="G230" s="633">
        <v>625</v>
      </c>
      <c r="H230" s="607">
        <v>625</v>
      </c>
      <c r="I230" s="607">
        <v>125</v>
      </c>
    </row>
    <row r="231" spans="1:9" ht="30" x14ac:dyDescent="0.3">
      <c r="A231" s="77">
        <v>223</v>
      </c>
      <c r="B231" s="611" t="s">
        <v>526</v>
      </c>
      <c r="C231" s="604" t="s">
        <v>1405</v>
      </c>
      <c r="D231" s="637" t="s">
        <v>1406</v>
      </c>
      <c r="E231" s="700" t="s">
        <v>574</v>
      </c>
      <c r="F231" s="632" t="s">
        <v>334</v>
      </c>
      <c r="G231" s="607">
        <v>596.70000000000005</v>
      </c>
      <c r="H231" s="607">
        <v>596.70000000000005</v>
      </c>
      <c r="I231" s="607">
        <v>138.06</v>
      </c>
    </row>
    <row r="232" spans="1:9" x14ac:dyDescent="0.3">
      <c r="A232" s="77">
        <v>224</v>
      </c>
      <c r="B232" s="611" t="s">
        <v>597</v>
      </c>
      <c r="C232" s="621" t="s">
        <v>598</v>
      </c>
      <c r="D232" s="637" t="s">
        <v>1412</v>
      </c>
      <c r="E232" s="706" t="s">
        <v>599</v>
      </c>
      <c r="F232" s="632" t="s">
        <v>334</v>
      </c>
      <c r="G232" s="607">
        <v>637.5</v>
      </c>
      <c r="H232" s="607">
        <v>637.5</v>
      </c>
      <c r="I232" s="607">
        <v>147.5</v>
      </c>
    </row>
    <row r="233" spans="1:9" ht="30" x14ac:dyDescent="0.3">
      <c r="A233" s="77">
        <v>225</v>
      </c>
      <c r="B233" s="611" t="s">
        <v>524</v>
      </c>
      <c r="C233" s="621" t="s">
        <v>1401</v>
      </c>
      <c r="D233" s="637" t="s">
        <v>1402</v>
      </c>
      <c r="E233" s="700" t="s">
        <v>574</v>
      </c>
      <c r="F233" s="632" t="s">
        <v>334</v>
      </c>
      <c r="G233" s="607">
        <v>374.7</v>
      </c>
      <c r="H233" s="607">
        <v>374.7</v>
      </c>
      <c r="I233" s="607">
        <v>86.693904000000003</v>
      </c>
    </row>
    <row r="234" spans="1:9" x14ac:dyDescent="0.3">
      <c r="A234" s="77">
        <v>226</v>
      </c>
      <c r="B234" s="611" t="s">
        <v>600</v>
      </c>
      <c r="C234" s="621" t="s">
        <v>601</v>
      </c>
      <c r="D234" s="637" t="s">
        <v>602</v>
      </c>
      <c r="E234" s="700" t="s">
        <v>603</v>
      </c>
      <c r="F234" s="632" t="s">
        <v>334</v>
      </c>
      <c r="G234" s="607">
        <v>520.20000000000005</v>
      </c>
      <c r="H234" s="607">
        <v>520.20000000000005</v>
      </c>
      <c r="I234" s="607">
        <v>120.36</v>
      </c>
    </row>
    <row r="235" spans="1:9" ht="30" x14ac:dyDescent="0.3">
      <c r="A235" s="77">
        <v>227</v>
      </c>
      <c r="B235" s="611" t="s">
        <v>920</v>
      </c>
      <c r="C235" s="621" t="s">
        <v>1416</v>
      </c>
      <c r="D235" s="637" t="s">
        <v>1417</v>
      </c>
      <c r="E235" s="700" t="s">
        <v>574</v>
      </c>
      <c r="F235" s="632" t="s">
        <v>334</v>
      </c>
      <c r="G235" s="607">
        <v>375</v>
      </c>
      <c r="H235" s="607">
        <v>375</v>
      </c>
      <c r="I235" s="607">
        <v>75</v>
      </c>
    </row>
    <row r="236" spans="1:9" ht="30" x14ac:dyDescent="0.3">
      <c r="A236" s="77">
        <v>228</v>
      </c>
      <c r="B236" s="611" t="s">
        <v>949</v>
      </c>
      <c r="C236" s="621" t="s">
        <v>1407</v>
      </c>
      <c r="D236" s="637" t="s">
        <v>1408</v>
      </c>
      <c r="E236" s="700" t="s">
        <v>574</v>
      </c>
      <c r="F236" s="632" t="s">
        <v>334</v>
      </c>
      <c r="G236" s="607">
        <v>596.70000000000005</v>
      </c>
      <c r="H236" s="607">
        <v>596.70000000000005</v>
      </c>
      <c r="I236" s="607">
        <v>138.05000000000001</v>
      </c>
    </row>
    <row r="237" spans="1:9" ht="45" x14ac:dyDescent="0.3">
      <c r="A237" s="77">
        <v>229</v>
      </c>
      <c r="B237" s="611" t="s">
        <v>537</v>
      </c>
      <c r="C237" s="621" t="s">
        <v>612</v>
      </c>
      <c r="D237" s="637" t="s">
        <v>613</v>
      </c>
      <c r="E237" s="703" t="s">
        <v>614</v>
      </c>
      <c r="F237" s="632" t="s">
        <v>334</v>
      </c>
      <c r="G237" s="607">
        <v>1275</v>
      </c>
      <c r="H237" s="607">
        <v>1275</v>
      </c>
      <c r="I237" s="607">
        <v>295</v>
      </c>
    </row>
    <row r="238" spans="1:9" ht="30" x14ac:dyDescent="0.3">
      <c r="A238" s="77">
        <v>230</v>
      </c>
      <c r="B238" s="611" t="s">
        <v>980</v>
      </c>
      <c r="C238" s="621" t="s">
        <v>1399</v>
      </c>
      <c r="D238" s="637" t="s">
        <v>1400</v>
      </c>
      <c r="E238" s="700" t="s">
        <v>574</v>
      </c>
      <c r="F238" s="632" t="s">
        <v>334</v>
      </c>
      <c r="G238" s="607">
        <v>765</v>
      </c>
      <c r="H238" s="607">
        <v>765</v>
      </c>
      <c r="I238" s="607">
        <v>177</v>
      </c>
    </row>
    <row r="239" spans="1:9" ht="30" x14ac:dyDescent="0.3">
      <c r="A239" s="77">
        <v>231</v>
      </c>
      <c r="B239" s="611" t="s">
        <v>541</v>
      </c>
      <c r="C239" s="604" t="s">
        <v>585</v>
      </c>
      <c r="D239" s="637" t="s">
        <v>1397</v>
      </c>
      <c r="E239" s="700" t="s">
        <v>574</v>
      </c>
      <c r="F239" s="632" t="s">
        <v>334</v>
      </c>
      <c r="G239" s="633">
        <v>1250</v>
      </c>
      <c r="H239" s="607">
        <v>1250</v>
      </c>
      <c r="I239" s="607">
        <v>250</v>
      </c>
    </row>
    <row r="240" spans="1:9" x14ac:dyDescent="0.3">
      <c r="A240" s="77">
        <v>232</v>
      </c>
      <c r="B240" s="611" t="s">
        <v>608</v>
      </c>
      <c r="C240" s="618" t="s">
        <v>609</v>
      </c>
      <c r="D240" s="637" t="s">
        <v>610</v>
      </c>
      <c r="E240" s="700" t="s">
        <v>603</v>
      </c>
      <c r="F240" s="632" t="s">
        <v>334</v>
      </c>
      <c r="G240" s="638">
        <v>520.20000000000005</v>
      </c>
      <c r="H240" s="638">
        <v>520.20000000000005</v>
      </c>
      <c r="I240" s="639">
        <v>120.36</v>
      </c>
    </row>
    <row r="241" spans="1:9" x14ac:dyDescent="0.3">
      <c r="A241" s="77">
        <v>233</v>
      </c>
      <c r="B241" s="611" t="s">
        <v>604</v>
      </c>
      <c r="C241" s="603" t="s">
        <v>605</v>
      </c>
      <c r="D241" s="637" t="s">
        <v>606</v>
      </c>
      <c r="E241" s="703" t="s">
        <v>607</v>
      </c>
      <c r="F241" s="632" t="s">
        <v>334</v>
      </c>
      <c r="G241" s="633">
        <v>875</v>
      </c>
      <c r="H241" s="607">
        <v>875</v>
      </c>
      <c r="I241" s="607">
        <v>175</v>
      </c>
    </row>
    <row r="242" spans="1:9" ht="30" x14ac:dyDescent="0.3">
      <c r="A242" s="77">
        <v>234</v>
      </c>
      <c r="B242" s="611" t="s">
        <v>576</v>
      </c>
      <c r="C242" s="603" t="s">
        <v>577</v>
      </c>
      <c r="D242" s="637" t="s">
        <v>578</v>
      </c>
      <c r="E242" s="700" t="s">
        <v>574</v>
      </c>
      <c r="F242" s="632" t="s">
        <v>334</v>
      </c>
      <c r="G242" s="633">
        <v>625</v>
      </c>
      <c r="H242" s="633">
        <v>625</v>
      </c>
      <c r="I242" s="607">
        <v>125</v>
      </c>
    </row>
    <row r="243" spans="1:9" ht="30" x14ac:dyDescent="0.3">
      <c r="A243" s="77">
        <v>235</v>
      </c>
      <c r="B243" s="611" t="s">
        <v>584</v>
      </c>
      <c r="C243" s="603" t="s">
        <v>797</v>
      </c>
      <c r="D243" s="637" t="s">
        <v>798</v>
      </c>
      <c r="E243" s="700" t="s">
        <v>574</v>
      </c>
      <c r="F243" s="632" t="s">
        <v>334</v>
      </c>
      <c r="G243" s="607">
        <v>382.5</v>
      </c>
      <c r="H243" s="607">
        <v>382.5</v>
      </c>
      <c r="I243" s="607">
        <v>88.5</v>
      </c>
    </row>
    <row r="244" spans="1:9" ht="30" x14ac:dyDescent="0.3">
      <c r="A244" s="77">
        <v>236</v>
      </c>
      <c r="B244" s="611" t="s">
        <v>594</v>
      </c>
      <c r="C244" s="603" t="s">
        <v>797</v>
      </c>
      <c r="D244" s="637" t="s">
        <v>1413</v>
      </c>
      <c r="E244" s="700" t="s">
        <v>574</v>
      </c>
      <c r="F244" s="632" t="s">
        <v>334</v>
      </c>
      <c r="G244" s="607">
        <v>637.5</v>
      </c>
      <c r="H244" s="607">
        <v>637.5</v>
      </c>
      <c r="I244" s="607">
        <v>147.5</v>
      </c>
    </row>
    <row r="245" spans="1:9" ht="30" x14ac:dyDescent="0.3">
      <c r="A245" s="77">
        <v>237</v>
      </c>
      <c r="B245" s="611" t="s">
        <v>524</v>
      </c>
      <c r="C245" s="603" t="s">
        <v>884</v>
      </c>
      <c r="D245" s="637" t="s">
        <v>1404</v>
      </c>
      <c r="E245" s="700" t="s">
        <v>574</v>
      </c>
      <c r="F245" s="632" t="s">
        <v>334</v>
      </c>
      <c r="G245" s="607">
        <v>608.87</v>
      </c>
      <c r="H245" s="607">
        <v>608.87</v>
      </c>
      <c r="I245" s="607">
        <v>140.87</v>
      </c>
    </row>
    <row r="246" spans="1:9" ht="30" x14ac:dyDescent="0.3">
      <c r="A246" s="77">
        <v>238</v>
      </c>
      <c r="B246" s="611" t="s">
        <v>571</v>
      </c>
      <c r="C246" s="603" t="s">
        <v>572</v>
      </c>
      <c r="D246" s="637" t="s">
        <v>573</v>
      </c>
      <c r="E246" s="700" t="s">
        <v>574</v>
      </c>
      <c r="F246" s="632" t="s">
        <v>334</v>
      </c>
      <c r="G246" s="607">
        <v>875</v>
      </c>
      <c r="H246" s="607">
        <v>875</v>
      </c>
      <c r="I246" s="607">
        <v>175</v>
      </c>
    </row>
    <row r="247" spans="1:9" ht="30" x14ac:dyDescent="0.3">
      <c r="A247" s="77">
        <v>239</v>
      </c>
      <c r="B247" s="611" t="s">
        <v>579</v>
      </c>
      <c r="C247" s="611" t="s">
        <v>1414</v>
      </c>
      <c r="D247" s="637" t="s">
        <v>1415</v>
      </c>
      <c r="E247" s="700" t="s">
        <v>574</v>
      </c>
      <c r="F247" s="632" t="s">
        <v>334</v>
      </c>
      <c r="G247" s="633">
        <v>375</v>
      </c>
      <c r="H247" s="607">
        <v>375</v>
      </c>
      <c r="I247" s="607">
        <v>75</v>
      </c>
    </row>
    <row r="248" spans="1:9" ht="45" x14ac:dyDescent="0.3">
      <c r="A248" s="77">
        <v>240</v>
      </c>
      <c r="B248" s="611" t="s">
        <v>526</v>
      </c>
      <c r="C248" s="611" t="s">
        <v>564</v>
      </c>
      <c r="D248" s="637" t="s">
        <v>565</v>
      </c>
      <c r="E248" s="704" t="s">
        <v>566</v>
      </c>
      <c r="F248" s="632" t="s">
        <v>334</v>
      </c>
      <c r="G248" s="607">
        <v>637.5</v>
      </c>
      <c r="H248" s="607">
        <v>637.5</v>
      </c>
      <c r="I248" s="607">
        <v>147.5</v>
      </c>
    </row>
    <row r="249" spans="1:9" ht="30" x14ac:dyDescent="0.3">
      <c r="A249" s="77">
        <v>241</v>
      </c>
      <c r="B249" s="611" t="s">
        <v>584</v>
      </c>
      <c r="C249" s="611" t="s">
        <v>797</v>
      </c>
      <c r="D249" s="637" t="s">
        <v>798</v>
      </c>
      <c r="E249" s="700" t="s">
        <v>574</v>
      </c>
      <c r="F249" s="632" t="s">
        <v>334</v>
      </c>
      <c r="G249" s="607">
        <v>382.5</v>
      </c>
      <c r="H249" s="607">
        <v>382.5</v>
      </c>
      <c r="I249" s="607">
        <v>88.5</v>
      </c>
    </row>
    <row r="250" spans="1:9" x14ac:dyDescent="0.3">
      <c r="A250" s="77">
        <v>242</v>
      </c>
      <c r="B250" s="611" t="s">
        <v>523</v>
      </c>
      <c r="C250" s="611" t="s">
        <v>522</v>
      </c>
      <c r="D250" s="637" t="s">
        <v>587</v>
      </c>
      <c r="E250" s="695" t="s">
        <v>588</v>
      </c>
      <c r="F250" s="632" t="s">
        <v>334</v>
      </c>
      <c r="G250" s="607">
        <v>312.25</v>
      </c>
      <c r="H250" s="607">
        <v>312.25</v>
      </c>
      <c r="I250" s="607">
        <v>72.25</v>
      </c>
    </row>
    <row r="251" spans="1:9" ht="30" x14ac:dyDescent="0.3">
      <c r="A251" s="77">
        <v>243</v>
      </c>
      <c r="B251" s="611" t="s">
        <v>1409</v>
      </c>
      <c r="C251" s="611" t="s">
        <v>1267</v>
      </c>
      <c r="D251" s="637" t="s">
        <v>1410</v>
      </c>
      <c r="E251" s="700" t="s">
        <v>574</v>
      </c>
      <c r="F251" s="632" t="s">
        <v>334</v>
      </c>
      <c r="G251" s="607">
        <v>637.5</v>
      </c>
      <c r="H251" s="607">
        <v>637.5</v>
      </c>
      <c r="I251" s="607">
        <v>147.5</v>
      </c>
    </row>
    <row r="252" spans="1:9" ht="30" x14ac:dyDescent="0.3">
      <c r="A252" s="77">
        <v>244</v>
      </c>
      <c r="B252" s="611" t="s">
        <v>525</v>
      </c>
      <c r="C252" s="611" t="s">
        <v>524</v>
      </c>
      <c r="D252" s="637" t="s">
        <v>529</v>
      </c>
      <c r="E252" s="700" t="s">
        <v>583</v>
      </c>
      <c r="F252" s="632" t="s">
        <v>334</v>
      </c>
      <c r="G252" s="633">
        <v>131.25</v>
      </c>
      <c r="H252" s="633">
        <v>131.25</v>
      </c>
      <c r="I252" s="607">
        <v>26.25</v>
      </c>
    </row>
    <row r="253" spans="1:9" ht="30" x14ac:dyDescent="0.3">
      <c r="A253" s="77">
        <v>245</v>
      </c>
      <c r="B253" s="611" t="s">
        <v>524</v>
      </c>
      <c r="C253" s="611" t="s">
        <v>1401</v>
      </c>
      <c r="D253" s="637" t="s">
        <v>1402</v>
      </c>
      <c r="E253" s="700" t="s">
        <v>574</v>
      </c>
      <c r="F253" s="632" t="s">
        <v>334</v>
      </c>
      <c r="G253" s="633">
        <v>250</v>
      </c>
      <c r="H253" s="607">
        <v>250</v>
      </c>
      <c r="I253" s="607">
        <v>50</v>
      </c>
    </row>
    <row r="254" spans="1:9" x14ac:dyDescent="0.3">
      <c r="A254" s="77">
        <v>246</v>
      </c>
      <c r="B254" s="611" t="s">
        <v>523</v>
      </c>
      <c r="C254" s="611" t="s">
        <v>522</v>
      </c>
      <c r="D254" s="637" t="s">
        <v>587</v>
      </c>
      <c r="E254" s="695" t="s">
        <v>588</v>
      </c>
      <c r="F254" s="632" t="s">
        <v>334</v>
      </c>
      <c r="G254" s="633">
        <v>312.5</v>
      </c>
      <c r="H254" s="607">
        <v>312.5</v>
      </c>
      <c r="I254" s="607">
        <v>62.5</v>
      </c>
    </row>
    <row r="255" spans="1:9" ht="30" x14ac:dyDescent="0.3">
      <c r="A255" s="77">
        <v>247</v>
      </c>
      <c r="B255" s="611" t="s">
        <v>1394</v>
      </c>
      <c r="C255" s="603" t="s">
        <v>884</v>
      </c>
      <c r="D255" s="637" t="s">
        <v>1395</v>
      </c>
      <c r="E255" s="700" t="s">
        <v>574</v>
      </c>
      <c r="F255" s="637" t="s">
        <v>334</v>
      </c>
      <c r="G255" s="607">
        <v>390.3</v>
      </c>
      <c r="H255" s="607">
        <v>390.3</v>
      </c>
      <c r="I255" s="607">
        <v>90.3</v>
      </c>
    </row>
    <row r="256" spans="1:9" x14ac:dyDescent="0.3">
      <c r="A256" s="77">
        <v>248</v>
      </c>
      <c r="B256" s="611" t="s">
        <v>608</v>
      </c>
      <c r="C256" s="618" t="s">
        <v>609</v>
      </c>
      <c r="D256" s="637" t="s">
        <v>610</v>
      </c>
      <c r="E256" s="700" t="s">
        <v>603</v>
      </c>
      <c r="F256" s="640" t="s">
        <v>0</v>
      </c>
      <c r="G256" s="607">
        <v>390.3</v>
      </c>
      <c r="H256" s="607">
        <v>390.3</v>
      </c>
      <c r="I256" s="607">
        <v>90.3</v>
      </c>
    </row>
    <row r="257" spans="1:9" ht="30" x14ac:dyDescent="0.3">
      <c r="A257" s="77">
        <v>249</v>
      </c>
      <c r="B257" s="611" t="s">
        <v>1394</v>
      </c>
      <c r="C257" s="618" t="s">
        <v>884</v>
      </c>
      <c r="D257" s="637" t="s">
        <v>1395</v>
      </c>
      <c r="E257" s="700" t="s">
        <v>574</v>
      </c>
      <c r="F257" s="637" t="s">
        <v>334</v>
      </c>
      <c r="G257" s="607">
        <v>218.57</v>
      </c>
      <c r="H257" s="607">
        <v>218.57</v>
      </c>
      <c r="I257" s="607">
        <v>50.57</v>
      </c>
    </row>
    <row r="258" spans="1:9" x14ac:dyDescent="0.3">
      <c r="A258" s="77">
        <v>250</v>
      </c>
      <c r="B258" s="611" t="s">
        <v>523</v>
      </c>
      <c r="C258" s="618" t="s">
        <v>522</v>
      </c>
      <c r="D258" s="637" t="s">
        <v>587</v>
      </c>
      <c r="E258" s="695" t="s">
        <v>588</v>
      </c>
      <c r="F258" s="637" t="s">
        <v>334</v>
      </c>
      <c r="G258" s="607">
        <v>450</v>
      </c>
      <c r="H258" s="607">
        <v>450</v>
      </c>
      <c r="I258" s="607">
        <v>90</v>
      </c>
    </row>
    <row r="259" spans="1:9" ht="30" x14ac:dyDescent="0.3">
      <c r="A259" s="77">
        <v>251</v>
      </c>
      <c r="B259" s="611" t="s">
        <v>524</v>
      </c>
      <c r="C259" s="618" t="s">
        <v>1401</v>
      </c>
      <c r="D259" s="637" t="s">
        <v>1402</v>
      </c>
      <c r="E259" s="700" t="s">
        <v>574</v>
      </c>
      <c r="F259" s="637" t="s">
        <v>334</v>
      </c>
      <c r="G259" s="607">
        <v>504.8</v>
      </c>
      <c r="H259" s="607">
        <v>504.8</v>
      </c>
      <c r="I259" s="607">
        <v>116.8</v>
      </c>
    </row>
    <row r="260" spans="1:9" ht="30" x14ac:dyDescent="0.3">
      <c r="A260" s="77">
        <v>252</v>
      </c>
      <c r="B260" s="611" t="s">
        <v>526</v>
      </c>
      <c r="C260" s="618" t="s">
        <v>1391</v>
      </c>
      <c r="D260" s="637" t="s">
        <v>1392</v>
      </c>
      <c r="E260" s="700" t="s">
        <v>574</v>
      </c>
      <c r="F260" s="637" t="s">
        <v>334</v>
      </c>
      <c r="G260" s="607">
        <v>765</v>
      </c>
      <c r="H260" s="607">
        <v>765</v>
      </c>
      <c r="I260" s="607">
        <v>177</v>
      </c>
    </row>
    <row r="261" spans="1:9" ht="30" x14ac:dyDescent="0.3">
      <c r="A261" s="77">
        <v>253</v>
      </c>
      <c r="B261" s="611" t="s">
        <v>526</v>
      </c>
      <c r="C261" s="618" t="s">
        <v>1405</v>
      </c>
      <c r="D261" s="637" t="s">
        <v>1406</v>
      </c>
      <c r="E261" s="700" t="s">
        <v>574</v>
      </c>
      <c r="F261" s="637" t="s">
        <v>334</v>
      </c>
      <c r="G261" s="607">
        <v>596.70000000000005</v>
      </c>
      <c r="H261" s="607">
        <v>596.70000000000005</v>
      </c>
      <c r="I261" s="607">
        <v>138.06</v>
      </c>
    </row>
    <row r="262" spans="1:9" ht="30" x14ac:dyDescent="0.3">
      <c r="A262" s="77">
        <v>254</v>
      </c>
      <c r="B262" s="611" t="s">
        <v>579</v>
      </c>
      <c r="C262" s="604" t="s">
        <v>580</v>
      </c>
      <c r="D262" s="637" t="s">
        <v>581</v>
      </c>
      <c r="E262" s="703" t="s">
        <v>574</v>
      </c>
      <c r="F262" s="637" t="s">
        <v>334</v>
      </c>
      <c r="G262" s="607">
        <v>625</v>
      </c>
      <c r="H262" s="607">
        <v>625</v>
      </c>
      <c r="I262" s="607">
        <v>125</v>
      </c>
    </row>
    <row r="263" spans="1:9" ht="30" x14ac:dyDescent="0.3">
      <c r="A263" s="77">
        <v>255</v>
      </c>
      <c r="B263" s="611" t="s">
        <v>594</v>
      </c>
      <c r="C263" s="604" t="s">
        <v>595</v>
      </c>
      <c r="D263" s="637" t="s">
        <v>596</v>
      </c>
      <c r="E263" s="703" t="s">
        <v>574</v>
      </c>
      <c r="F263" s="637" t="s">
        <v>334</v>
      </c>
      <c r="G263" s="607">
        <v>1530</v>
      </c>
      <c r="H263" s="607">
        <v>1530</v>
      </c>
      <c r="I263" s="607">
        <v>354</v>
      </c>
    </row>
    <row r="264" spans="1:9" ht="45" x14ac:dyDescent="0.3">
      <c r="A264" s="77">
        <v>256</v>
      </c>
      <c r="B264" s="611" t="s">
        <v>541</v>
      </c>
      <c r="C264" s="604" t="s">
        <v>542</v>
      </c>
      <c r="D264" s="637" t="s">
        <v>592</v>
      </c>
      <c r="E264" s="702" t="s">
        <v>593</v>
      </c>
      <c r="F264" s="637" t="s">
        <v>334</v>
      </c>
      <c r="G264" s="607">
        <v>1020</v>
      </c>
      <c r="H264" s="607">
        <v>1020</v>
      </c>
      <c r="I264" s="607">
        <v>236</v>
      </c>
    </row>
    <row r="265" spans="1:9" x14ac:dyDescent="0.3">
      <c r="A265" s="77">
        <v>257</v>
      </c>
      <c r="B265" s="611" t="s">
        <v>567</v>
      </c>
      <c r="C265" s="604" t="s">
        <v>568</v>
      </c>
      <c r="D265" s="637" t="s">
        <v>569</v>
      </c>
      <c r="E265" s="529" t="s">
        <v>570</v>
      </c>
      <c r="F265" s="637" t="s">
        <v>334</v>
      </c>
      <c r="G265" s="607">
        <v>1020</v>
      </c>
      <c r="H265" s="607">
        <v>1020</v>
      </c>
      <c r="I265" s="607">
        <v>236</v>
      </c>
    </row>
    <row r="266" spans="1:9" x14ac:dyDescent="0.3">
      <c r="A266" s="77">
        <v>258</v>
      </c>
      <c r="B266" s="611" t="s">
        <v>597</v>
      </c>
      <c r="C266" s="604" t="s">
        <v>598</v>
      </c>
      <c r="D266" s="637" t="s">
        <v>1412</v>
      </c>
      <c r="E266" s="706" t="s">
        <v>599</v>
      </c>
      <c r="F266" s="637" t="s">
        <v>334</v>
      </c>
      <c r="G266" s="607">
        <v>637.5</v>
      </c>
      <c r="H266" s="607">
        <v>637.5</v>
      </c>
      <c r="I266" s="607">
        <v>147.5</v>
      </c>
    </row>
    <row r="267" spans="1:9" ht="45" x14ac:dyDescent="0.3">
      <c r="A267" s="77">
        <v>259</v>
      </c>
      <c r="B267" s="611" t="s">
        <v>526</v>
      </c>
      <c r="C267" s="604" t="s">
        <v>564</v>
      </c>
      <c r="D267" s="637" t="s">
        <v>565</v>
      </c>
      <c r="E267" s="704" t="s">
        <v>566</v>
      </c>
      <c r="F267" s="637" t="s">
        <v>334</v>
      </c>
      <c r="G267" s="607">
        <v>637.5</v>
      </c>
      <c r="H267" s="607">
        <v>637.5</v>
      </c>
      <c r="I267" s="607">
        <v>147.5</v>
      </c>
    </row>
    <row r="268" spans="1:9" ht="30" x14ac:dyDescent="0.3">
      <c r="A268" s="77">
        <v>260</v>
      </c>
      <c r="B268" s="611" t="s">
        <v>541</v>
      </c>
      <c r="C268" s="604" t="s">
        <v>585</v>
      </c>
      <c r="D268" s="637" t="s">
        <v>1397</v>
      </c>
      <c r="E268" s="700" t="s">
        <v>574</v>
      </c>
      <c r="F268" s="637" t="s">
        <v>334</v>
      </c>
      <c r="G268" s="607">
        <v>1250</v>
      </c>
      <c r="H268" s="607">
        <v>1250</v>
      </c>
      <c r="I268" s="607">
        <v>250</v>
      </c>
    </row>
    <row r="269" spans="1:9" x14ac:dyDescent="0.3">
      <c r="A269" s="77">
        <v>261</v>
      </c>
      <c r="B269" s="611" t="s">
        <v>604</v>
      </c>
      <c r="C269" s="621" t="s">
        <v>605</v>
      </c>
      <c r="D269" s="637" t="s">
        <v>606</v>
      </c>
      <c r="E269" s="703" t="s">
        <v>607</v>
      </c>
      <c r="F269" s="637" t="s">
        <v>334</v>
      </c>
      <c r="G269" s="607">
        <v>875</v>
      </c>
      <c r="H269" s="607">
        <v>875</v>
      </c>
      <c r="I269" s="607">
        <v>175</v>
      </c>
    </row>
    <row r="270" spans="1:9" x14ac:dyDescent="0.3">
      <c r="A270" s="77">
        <v>262</v>
      </c>
      <c r="B270" s="611" t="s">
        <v>608</v>
      </c>
      <c r="C270" s="621" t="s">
        <v>609</v>
      </c>
      <c r="D270" s="637" t="s">
        <v>610</v>
      </c>
      <c r="E270" s="700" t="s">
        <v>603</v>
      </c>
      <c r="F270" s="637" t="s">
        <v>334</v>
      </c>
      <c r="G270" s="607">
        <v>520.20000000000005</v>
      </c>
      <c r="H270" s="607">
        <v>520.20000000000005</v>
      </c>
      <c r="I270" s="607">
        <v>120.36</v>
      </c>
    </row>
    <row r="271" spans="1:9" ht="30" x14ac:dyDescent="0.3">
      <c r="A271" s="77">
        <v>263</v>
      </c>
      <c r="B271" s="611" t="s">
        <v>524</v>
      </c>
      <c r="C271" s="621" t="s">
        <v>884</v>
      </c>
      <c r="D271" s="637" t="s">
        <v>1404</v>
      </c>
      <c r="E271" s="700" t="s">
        <v>574</v>
      </c>
      <c r="F271" s="637" t="s">
        <v>334</v>
      </c>
      <c r="G271" s="607">
        <v>608.87</v>
      </c>
      <c r="H271" s="607">
        <v>608.87</v>
      </c>
      <c r="I271" s="607">
        <v>140.87</v>
      </c>
    </row>
    <row r="272" spans="1:9" ht="45" x14ac:dyDescent="0.3">
      <c r="A272" s="77">
        <v>264</v>
      </c>
      <c r="B272" s="611" t="s">
        <v>537</v>
      </c>
      <c r="C272" s="621" t="s">
        <v>612</v>
      </c>
      <c r="D272" s="637" t="s">
        <v>613</v>
      </c>
      <c r="E272" s="703" t="s">
        <v>614</v>
      </c>
      <c r="F272" s="637" t="s">
        <v>334</v>
      </c>
      <c r="G272" s="607">
        <v>1275</v>
      </c>
      <c r="H272" s="607">
        <v>1275</v>
      </c>
      <c r="I272" s="607">
        <v>295</v>
      </c>
    </row>
    <row r="273" spans="1:9" x14ac:dyDescent="0.3">
      <c r="A273" s="77">
        <v>265</v>
      </c>
      <c r="B273" s="611" t="s">
        <v>600</v>
      </c>
      <c r="C273" s="621" t="s">
        <v>601</v>
      </c>
      <c r="D273" s="637" t="s">
        <v>602</v>
      </c>
      <c r="E273" s="700" t="s">
        <v>603</v>
      </c>
      <c r="F273" s="637" t="s">
        <v>334</v>
      </c>
      <c r="G273" s="607">
        <v>520.20000000000005</v>
      </c>
      <c r="H273" s="607">
        <v>520.20000000000005</v>
      </c>
      <c r="I273" s="607">
        <v>120.36</v>
      </c>
    </row>
    <row r="274" spans="1:9" ht="30" x14ac:dyDescent="0.3">
      <c r="A274" s="77">
        <v>266</v>
      </c>
      <c r="B274" s="611" t="s">
        <v>949</v>
      </c>
      <c r="C274" s="621" t="s">
        <v>1407</v>
      </c>
      <c r="D274" s="637" t="s">
        <v>1408</v>
      </c>
      <c r="E274" s="700" t="s">
        <v>574</v>
      </c>
      <c r="F274" s="637" t="s">
        <v>334</v>
      </c>
      <c r="G274" s="607">
        <v>596.70000000000005</v>
      </c>
      <c r="H274" s="607">
        <v>596.70000000000005</v>
      </c>
      <c r="I274" s="607">
        <v>138.06</v>
      </c>
    </row>
    <row r="275" spans="1:9" ht="30" x14ac:dyDescent="0.3">
      <c r="A275" s="77">
        <v>267</v>
      </c>
      <c r="B275" s="611" t="s">
        <v>576</v>
      </c>
      <c r="C275" s="621" t="s">
        <v>577</v>
      </c>
      <c r="D275" s="637" t="s">
        <v>578</v>
      </c>
      <c r="E275" s="700" t="s">
        <v>574</v>
      </c>
      <c r="F275" s="637" t="s">
        <v>334</v>
      </c>
      <c r="G275" s="607">
        <v>625</v>
      </c>
      <c r="H275" s="607">
        <v>625</v>
      </c>
      <c r="I275" s="607">
        <v>125</v>
      </c>
    </row>
    <row r="276" spans="1:9" ht="30" x14ac:dyDescent="0.3">
      <c r="A276" s="77">
        <v>268</v>
      </c>
      <c r="B276" s="611" t="s">
        <v>584</v>
      </c>
      <c r="C276" s="604" t="s">
        <v>797</v>
      </c>
      <c r="D276" s="637" t="s">
        <v>798</v>
      </c>
      <c r="E276" s="700" t="s">
        <v>574</v>
      </c>
      <c r="F276" s="637" t="s">
        <v>334</v>
      </c>
      <c r="G276" s="607">
        <v>382.5</v>
      </c>
      <c r="H276" s="607">
        <v>382.5</v>
      </c>
      <c r="I276" s="607">
        <v>88.5</v>
      </c>
    </row>
    <row r="277" spans="1:9" ht="30" x14ac:dyDescent="0.3">
      <c r="A277" s="77">
        <v>269</v>
      </c>
      <c r="B277" s="611" t="s">
        <v>579</v>
      </c>
      <c r="C277" s="618" t="s">
        <v>1414</v>
      </c>
      <c r="D277" s="637" t="s">
        <v>1415</v>
      </c>
      <c r="E277" s="700" t="s">
        <v>574</v>
      </c>
      <c r="F277" s="637" t="s">
        <v>334</v>
      </c>
      <c r="G277" s="607">
        <v>375</v>
      </c>
      <c r="H277" s="607">
        <v>375</v>
      </c>
      <c r="I277" s="607">
        <v>75</v>
      </c>
    </row>
    <row r="278" spans="1:9" ht="30" x14ac:dyDescent="0.3">
      <c r="A278" s="77">
        <v>270</v>
      </c>
      <c r="B278" s="611" t="s">
        <v>980</v>
      </c>
      <c r="C278" s="603" t="s">
        <v>1399</v>
      </c>
      <c r="D278" s="637" t="s">
        <v>1400</v>
      </c>
      <c r="E278" s="700" t="s">
        <v>574</v>
      </c>
      <c r="F278" s="637" t="s">
        <v>334</v>
      </c>
      <c r="G278" s="607">
        <v>765</v>
      </c>
      <c r="H278" s="607">
        <v>765</v>
      </c>
      <c r="I278" s="607">
        <v>177</v>
      </c>
    </row>
    <row r="279" spans="1:9" ht="30" x14ac:dyDescent="0.3">
      <c r="A279" s="77">
        <v>271</v>
      </c>
      <c r="B279" s="611" t="s">
        <v>594</v>
      </c>
      <c r="C279" s="603" t="s">
        <v>797</v>
      </c>
      <c r="D279" s="637" t="s">
        <v>1413</v>
      </c>
      <c r="E279" s="700" t="s">
        <v>574</v>
      </c>
      <c r="F279" s="637" t="s">
        <v>334</v>
      </c>
      <c r="G279" s="607">
        <v>637.5</v>
      </c>
      <c r="H279" s="607">
        <v>637.5</v>
      </c>
      <c r="I279" s="607">
        <v>147.5</v>
      </c>
    </row>
    <row r="280" spans="1:9" ht="30" x14ac:dyDescent="0.3">
      <c r="A280" s="77">
        <v>272</v>
      </c>
      <c r="B280" s="611" t="s">
        <v>521</v>
      </c>
      <c r="C280" s="603" t="s">
        <v>520</v>
      </c>
      <c r="D280" s="637" t="s">
        <v>582</v>
      </c>
      <c r="E280" s="700" t="s">
        <v>583</v>
      </c>
      <c r="F280" s="637" t="s">
        <v>334</v>
      </c>
      <c r="G280" s="607">
        <v>375</v>
      </c>
      <c r="H280" s="607">
        <v>375</v>
      </c>
      <c r="I280" s="607">
        <v>75</v>
      </c>
    </row>
    <row r="281" spans="1:9" ht="30" x14ac:dyDescent="0.3">
      <c r="A281" s="77">
        <v>273</v>
      </c>
      <c r="B281" s="611" t="s">
        <v>571</v>
      </c>
      <c r="C281" s="603" t="s">
        <v>572</v>
      </c>
      <c r="D281" s="637" t="s">
        <v>573</v>
      </c>
      <c r="E281" s="700" t="s">
        <v>574</v>
      </c>
      <c r="F281" s="637" t="s">
        <v>334</v>
      </c>
      <c r="G281" s="607">
        <v>500</v>
      </c>
      <c r="H281" s="607">
        <v>500</v>
      </c>
      <c r="I281" s="607">
        <v>500</v>
      </c>
    </row>
    <row r="282" spans="1:9" ht="30" x14ac:dyDescent="0.3">
      <c r="A282" s="77">
        <v>274</v>
      </c>
      <c r="B282" s="611" t="s">
        <v>571</v>
      </c>
      <c r="C282" s="603" t="s">
        <v>572</v>
      </c>
      <c r="D282" s="637" t="s">
        <v>573</v>
      </c>
      <c r="E282" s="700" t="s">
        <v>574</v>
      </c>
      <c r="F282" s="637" t="s">
        <v>334</v>
      </c>
      <c r="G282" s="607">
        <v>375</v>
      </c>
      <c r="H282" s="607">
        <v>375</v>
      </c>
      <c r="I282" s="607">
        <v>375</v>
      </c>
    </row>
    <row r="283" spans="1:9" ht="30" x14ac:dyDescent="0.3">
      <c r="A283" s="77">
        <v>275</v>
      </c>
      <c r="B283" s="611" t="s">
        <v>1409</v>
      </c>
      <c r="C283" s="603" t="s">
        <v>1267</v>
      </c>
      <c r="D283" s="637" t="s">
        <v>1410</v>
      </c>
      <c r="E283" s="700" t="s">
        <v>574</v>
      </c>
      <c r="F283" s="637" t="s">
        <v>334</v>
      </c>
      <c r="G283" s="607">
        <v>637.5</v>
      </c>
      <c r="H283" s="607">
        <v>637.5</v>
      </c>
      <c r="I283" s="607">
        <v>147.5</v>
      </c>
    </row>
    <row r="284" spans="1:9" ht="30" x14ac:dyDescent="0.3">
      <c r="A284" s="77">
        <v>276</v>
      </c>
      <c r="B284" s="611" t="s">
        <v>525</v>
      </c>
      <c r="C284" s="611" t="s">
        <v>524</v>
      </c>
      <c r="D284" s="637" t="s">
        <v>529</v>
      </c>
      <c r="E284" s="700" t="s">
        <v>583</v>
      </c>
      <c r="F284" s="637" t="s">
        <v>334</v>
      </c>
      <c r="G284" s="607">
        <v>250</v>
      </c>
      <c r="H284" s="607">
        <v>250</v>
      </c>
      <c r="I284" s="607">
        <v>250</v>
      </c>
    </row>
    <row r="285" spans="1:9" ht="30" x14ac:dyDescent="0.3">
      <c r="A285" s="77">
        <v>277</v>
      </c>
      <c r="B285" s="611" t="s">
        <v>525</v>
      </c>
      <c r="C285" s="611" t="s">
        <v>524</v>
      </c>
      <c r="D285" s="637" t="s">
        <v>531</v>
      </c>
      <c r="E285" s="700" t="s">
        <v>583</v>
      </c>
      <c r="F285" s="76" t="s">
        <v>0</v>
      </c>
      <c r="G285" s="607">
        <v>406.25</v>
      </c>
      <c r="H285" s="607">
        <v>406.25</v>
      </c>
      <c r="I285" s="607">
        <v>81.25</v>
      </c>
    </row>
    <row r="286" spans="1:9" ht="30" x14ac:dyDescent="0.3">
      <c r="A286" s="77">
        <v>278</v>
      </c>
      <c r="B286" s="611" t="s">
        <v>525</v>
      </c>
      <c r="C286" s="603" t="s">
        <v>524</v>
      </c>
      <c r="D286" s="637" t="s">
        <v>529</v>
      </c>
      <c r="E286" s="700" t="s">
        <v>583</v>
      </c>
      <c r="F286" s="637" t="s">
        <v>334</v>
      </c>
      <c r="G286" s="607">
        <v>1012.5</v>
      </c>
      <c r="H286" s="607">
        <v>1012.5</v>
      </c>
      <c r="I286" s="607">
        <v>202.5</v>
      </c>
    </row>
    <row r="287" spans="1:9" ht="30" x14ac:dyDescent="0.3">
      <c r="A287" s="77">
        <v>279</v>
      </c>
      <c r="B287" s="611" t="s">
        <v>524</v>
      </c>
      <c r="C287" s="618" t="s">
        <v>1401</v>
      </c>
      <c r="D287" s="637" t="s">
        <v>1402</v>
      </c>
      <c r="E287" s="700" t="s">
        <v>574</v>
      </c>
      <c r="F287" s="637" t="s">
        <v>334</v>
      </c>
      <c r="G287" s="607">
        <v>125</v>
      </c>
      <c r="H287" s="607">
        <v>125</v>
      </c>
      <c r="I287" s="607">
        <v>25</v>
      </c>
    </row>
    <row r="288" spans="1:9" x14ac:dyDescent="0.3">
      <c r="A288" s="77">
        <v>280</v>
      </c>
      <c r="B288" s="611" t="s">
        <v>523</v>
      </c>
      <c r="C288" s="618" t="s">
        <v>522</v>
      </c>
      <c r="D288" s="637" t="s">
        <v>587</v>
      </c>
      <c r="E288" s="695" t="s">
        <v>588</v>
      </c>
      <c r="F288" s="637" t="s">
        <v>334</v>
      </c>
      <c r="G288" s="607">
        <v>500</v>
      </c>
      <c r="H288" s="607">
        <v>500</v>
      </c>
      <c r="I288" s="607">
        <v>100</v>
      </c>
    </row>
    <row r="289" spans="1:9" ht="30" x14ac:dyDescent="0.3">
      <c r="A289" s="77">
        <v>281</v>
      </c>
      <c r="B289" s="611" t="s">
        <v>526</v>
      </c>
      <c r="C289" s="618" t="s">
        <v>1405</v>
      </c>
      <c r="D289" s="637" t="s">
        <v>1406</v>
      </c>
      <c r="E289" s="700" t="s">
        <v>574</v>
      </c>
      <c r="F289" s="637" t="s">
        <v>334</v>
      </c>
      <c r="G289" s="607">
        <v>596.70000000000005</v>
      </c>
      <c r="H289" s="607">
        <v>596.70000000000005</v>
      </c>
      <c r="I289" s="607">
        <v>138.06</v>
      </c>
    </row>
    <row r="290" spans="1:9" ht="30" x14ac:dyDescent="0.3">
      <c r="A290" s="77">
        <v>282</v>
      </c>
      <c r="B290" s="611" t="s">
        <v>594</v>
      </c>
      <c r="C290" s="618" t="s">
        <v>595</v>
      </c>
      <c r="D290" s="637" t="s">
        <v>596</v>
      </c>
      <c r="E290" s="703" t="s">
        <v>574</v>
      </c>
      <c r="F290" s="637" t="s">
        <v>334</v>
      </c>
      <c r="G290" s="607">
        <v>1530</v>
      </c>
      <c r="H290" s="607">
        <v>1530</v>
      </c>
      <c r="I290" s="607">
        <v>354</v>
      </c>
    </row>
    <row r="291" spans="1:9" ht="30" x14ac:dyDescent="0.3">
      <c r="A291" s="77">
        <v>283</v>
      </c>
      <c r="B291" s="611" t="s">
        <v>579</v>
      </c>
      <c r="C291" s="618" t="s">
        <v>580</v>
      </c>
      <c r="D291" s="637" t="s">
        <v>581</v>
      </c>
      <c r="E291" s="703" t="s">
        <v>574</v>
      </c>
      <c r="F291" s="637" t="s">
        <v>334</v>
      </c>
      <c r="G291" s="607">
        <v>625</v>
      </c>
      <c r="H291" s="607">
        <v>625</v>
      </c>
      <c r="I291" s="607">
        <v>125</v>
      </c>
    </row>
    <row r="292" spans="1:9" x14ac:dyDescent="0.3">
      <c r="A292" s="77">
        <v>284</v>
      </c>
      <c r="B292" s="611" t="s">
        <v>567</v>
      </c>
      <c r="C292" s="618" t="s">
        <v>568</v>
      </c>
      <c r="D292" s="637" t="s">
        <v>569</v>
      </c>
      <c r="E292" s="529" t="s">
        <v>570</v>
      </c>
      <c r="F292" s="637" t="s">
        <v>334</v>
      </c>
      <c r="G292" s="607">
        <v>1020</v>
      </c>
      <c r="H292" s="607">
        <v>1020</v>
      </c>
      <c r="I292" s="607">
        <v>236</v>
      </c>
    </row>
    <row r="293" spans="1:9" ht="45" x14ac:dyDescent="0.3">
      <c r="A293" s="77">
        <v>285</v>
      </c>
      <c r="B293" s="611" t="s">
        <v>541</v>
      </c>
      <c r="C293" s="604" t="s">
        <v>542</v>
      </c>
      <c r="D293" s="637" t="s">
        <v>592</v>
      </c>
      <c r="E293" s="702" t="s">
        <v>593</v>
      </c>
      <c r="F293" s="637" t="s">
        <v>334</v>
      </c>
      <c r="G293" s="607">
        <v>1020</v>
      </c>
      <c r="H293" s="607">
        <v>1020</v>
      </c>
      <c r="I293" s="607">
        <v>236</v>
      </c>
    </row>
    <row r="294" spans="1:9" x14ac:dyDescent="0.3">
      <c r="A294" s="77">
        <v>286</v>
      </c>
      <c r="B294" s="611" t="s">
        <v>597</v>
      </c>
      <c r="C294" s="604" t="s">
        <v>598</v>
      </c>
      <c r="D294" s="637" t="s">
        <v>1412</v>
      </c>
      <c r="E294" s="706" t="s">
        <v>599</v>
      </c>
      <c r="F294" s="637" t="s">
        <v>334</v>
      </c>
      <c r="G294" s="607">
        <v>637.5</v>
      </c>
      <c r="H294" s="607">
        <v>637.5</v>
      </c>
      <c r="I294" s="607">
        <v>147.5</v>
      </c>
    </row>
    <row r="295" spans="1:9" ht="30" x14ac:dyDescent="0.3">
      <c r="A295" s="77">
        <v>287</v>
      </c>
      <c r="B295" s="611" t="s">
        <v>526</v>
      </c>
      <c r="C295" s="604" t="s">
        <v>1391</v>
      </c>
      <c r="D295" s="637" t="s">
        <v>1392</v>
      </c>
      <c r="E295" s="700" t="s">
        <v>574</v>
      </c>
      <c r="F295" s="637" t="s">
        <v>334</v>
      </c>
      <c r="G295" s="607">
        <v>765</v>
      </c>
      <c r="H295" s="607">
        <v>765</v>
      </c>
      <c r="I295" s="607">
        <v>177</v>
      </c>
    </row>
    <row r="296" spans="1:9" x14ac:dyDescent="0.3">
      <c r="A296" s="77">
        <v>288</v>
      </c>
      <c r="B296" s="688" t="s">
        <v>608</v>
      </c>
      <c r="C296" s="604" t="s">
        <v>609</v>
      </c>
      <c r="D296" s="637" t="s">
        <v>610</v>
      </c>
      <c r="E296" s="700" t="s">
        <v>603</v>
      </c>
      <c r="F296" s="637" t="s">
        <v>334</v>
      </c>
      <c r="G296" s="607">
        <v>520.20000000000005</v>
      </c>
      <c r="H296" s="607">
        <v>520.20000000000005</v>
      </c>
      <c r="I296" s="607">
        <v>120.36</v>
      </c>
    </row>
    <row r="297" spans="1:9" ht="30" x14ac:dyDescent="0.3">
      <c r="A297" s="77">
        <v>289</v>
      </c>
      <c r="B297" s="688" t="s">
        <v>594</v>
      </c>
      <c r="C297" s="604" t="s">
        <v>797</v>
      </c>
      <c r="D297" s="637" t="s">
        <v>1413</v>
      </c>
      <c r="E297" s="700" t="s">
        <v>574</v>
      </c>
      <c r="F297" s="637" t="s">
        <v>334</v>
      </c>
      <c r="G297" s="607">
        <v>637.5</v>
      </c>
      <c r="H297" s="607">
        <v>637.5</v>
      </c>
      <c r="I297" s="607">
        <v>147.5</v>
      </c>
    </row>
    <row r="298" spans="1:9" ht="30" x14ac:dyDescent="0.3">
      <c r="A298" s="77">
        <v>290</v>
      </c>
      <c r="B298" s="688" t="s">
        <v>980</v>
      </c>
      <c r="C298" s="604" t="s">
        <v>1399</v>
      </c>
      <c r="D298" s="637" t="s">
        <v>1400</v>
      </c>
      <c r="E298" s="700" t="s">
        <v>574</v>
      </c>
      <c r="F298" s="637" t="s">
        <v>334</v>
      </c>
      <c r="G298" s="607">
        <v>765</v>
      </c>
      <c r="H298" s="607">
        <v>765</v>
      </c>
      <c r="I298" s="607">
        <v>177</v>
      </c>
    </row>
    <row r="299" spans="1:9" ht="30" x14ac:dyDescent="0.3">
      <c r="A299" s="77">
        <v>291</v>
      </c>
      <c r="B299" s="688" t="s">
        <v>949</v>
      </c>
      <c r="C299" s="604" t="s">
        <v>1407</v>
      </c>
      <c r="D299" s="637" t="s">
        <v>1408</v>
      </c>
      <c r="E299" s="700" t="s">
        <v>574</v>
      </c>
      <c r="F299" s="637" t="s">
        <v>334</v>
      </c>
      <c r="G299" s="607">
        <v>596.70000000000005</v>
      </c>
      <c r="H299" s="607">
        <v>596.70000000000005</v>
      </c>
      <c r="I299" s="607">
        <v>138.06</v>
      </c>
    </row>
    <row r="300" spans="1:9" ht="30" x14ac:dyDescent="0.3">
      <c r="A300" s="77">
        <v>292</v>
      </c>
      <c r="B300" s="688" t="s">
        <v>541</v>
      </c>
      <c r="C300" s="621" t="s">
        <v>585</v>
      </c>
      <c r="D300" s="637" t="s">
        <v>1397</v>
      </c>
      <c r="E300" s="700" t="s">
        <v>574</v>
      </c>
      <c r="F300" s="637" t="s">
        <v>334</v>
      </c>
      <c r="G300" s="607">
        <v>1250</v>
      </c>
      <c r="H300" s="607">
        <v>1250</v>
      </c>
      <c r="I300" s="607">
        <v>250</v>
      </c>
    </row>
    <row r="301" spans="1:9" x14ac:dyDescent="0.3">
      <c r="A301" s="77">
        <v>293</v>
      </c>
      <c r="B301" s="688" t="s">
        <v>600</v>
      </c>
      <c r="C301" s="621" t="s">
        <v>601</v>
      </c>
      <c r="D301" s="637" t="s">
        <v>602</v>
      </c>
      <c r="E301" s="700" t="s">
        <v>603</v>
      </c>
      <c r="F301" s="637" t="s">
        <v>334</v>
      </c>
      <c r="G301" s="607">
        <v>520.20000000000005</v>
      </c>
      <c r="H301" s="607">
        <v>520.20000000000005</v>
      </c>
      <c r="I301" s="607">
        <v>120.36</v>
      </c>
    </row>
    <row r="302" spans="1:9" ht="30" x14ac:dyDescent="0.3">
      <c r="A302" s="77">
        <v>294</v>
      </c>
      <c r="B302" s="688" t="s">
        <v>576</v>
      </c>
      <c r="C302" s="621" t="s">
        <v>577</v>
      </c>
      <c r="D302" s="637" t="s">
        <v>578</v>
      </c>
      <c r="E302" s="695" t="s">
        <v>574</v>
      </c>
      <c r="F302" s="637" t="s">
        <v>334</v>
      </c>
      <c r="G302" s="503">
        <v>625</v>
      </c>
      <c r="H302" s="503">
        <v>625</v>
      </c>
      <c r="I302" s="503">
        <v>125</v>
      </c>
    </row>
    <row r="303" spans="1:9" ht="45" x14ac:dyDescent="0.3">
      <c r="A303" s="77">
        <v>295</v>
      </c>
      <c r="B303" s="688" t="s">
        <v>537</v>
      </c>
      <c r="C303" s="621" t="s">
        <v>612</v>
      </c>
      <c r="D303" s="637" t="s">
        <v>613</v>
      </c>
      <c r="E303" s="703" t="s">
        <v>614</v>
      </c>
      <c r="F303" s="637" t="s">
        <v>334</v>
      </c>
      <c r="G303" s="503">
        <v>1275</v>
      </c>
      <c r="H303" s="503">
        <v>1275</v>
      </c>
      <c r="I303" s="503">
        <v>295</v>
      </c>
    </row>
    <row r="304" spans="1:9" ht="30" x14ac:dyDescent="0.3">
      <c r="A304" s="77">
        <v>296</v>
      </c>
      <c r="B304" s="688" t="s">
        <v>524</v>
      </c>
      <c r="C304" s="621" t="s">
        <v>884</v>
      </c>
      <c r="D304" s="637" t="s">
        <v>1404</v>
      </c>
      <c r="E304" s="695" t="s">
        <v>574</v>
      </c>
      <c r="F304" s="637" t="s">
        <v>334</v>
      </c>
      <c r="G304" s="503">
        <v>608.87</v>
      </c>
      <c r="H304" s="503">
        <v>608.87</v>
      </c>
      <c r="I304" s="503">
        <v>140.87</v>
      </c>
    </row>
    <row r="305" spans="1:9" ht="30" x14ac:dyDescent="0.3">
      <c r="A305" s="77">
        <v>297</v>
      </c>
      <c r="B305" s="688" t="s">
        <v>584</v>
      </c>
      <c r="C305" s="621" t="s">
        <v>797</v>
      </c>
      <c r="D305" s="637" t="s">
        <v>798</v>
      </c>
      <c r="E305" s="695" t="s">
        <v>574</v>
      </c>
      <c r="F305" s="637" t="s">
        <v>334</v>
      </c>
      <c r="G305" s="503">
        <v>382.5</v>
      </c>
      <c r="H305" s="503">
        <v>382.5</v>
      </c>
      <c r="I305" s="503">
        <v>88.5</v>
      </c>
    </row>
    <row r="306" spans="1:9" ht="30" x14ac:dyDescent="0.3">
      <c r="A306" s="77">
        <v>298</v>
      </c>
      <c r="B306" s="688" t="s">
        <v>524</v>
      </c>
      <c r="C306" s="621" t="s">
        <v>1401</v>
      </c>
      <c r="D306" s="637" t="s">
        <v>1402</v>
      </c>
      <c r="E306" s="695" t="s">
        <v>574</v>
      </c>
      <c r="F306" s="637" t="s">
        <v>334</v>
      </c>
      <c r="G306" s="503">
        <v>634.9</v>
      </c>
      <c r="H306" s="503">
        <v>634.9</v>
      </c>
      <c r="I306" s="503">
        <v>146.9</v>
      </c>
    </row>
    <row r="307" spans="1:9" x14ac:dyDescent="0.3">
      <c r="A307" s="77">
        <v>299</v>
      </c>
      <c r="B307" s="688" t="s">
        <v>604</v>
      </c>
      <c r="C307" s="604" t="s">
        <v>605</v>
      </c>
      <c r="D307" s="637" t="s">
        <v>606</v>
      </c>
      <c r="E307" s="703" t="s">
        <v>607</v>
      </c>
      <c r="F307" s="637" t="s">
        <v>334</v>
      </c>
      <c r="G307" s="503">
        <v>875</v>
      </c>
      <c r="H307" s="503">
        <v>875</v>
      </c>
      <c r="I307" s="503">
        <v>175</v>
      </c>
    </row>
    <row r="308" spans="1:9" ht="30" x14ac:dyDescent="0.3">
      <c r="A308" s="77">
        <v>300</v>
      </c>
      <c r="B308" s="688" t="s">
        <v>920</v>
      </c>
      <c r="C308" s="618" t="s">
        <v>1416</v>
      </c>
      <c r="D308" s="637" t="s">
        <v>1417</v>
      </c>
      <c r="E308" s="695" t="s">
        <v>574</v>
      </c>
      <c r="F308" s="637" t="s">
        <v>334</v>
      </c>
      <c r="G308" s="503">
        <v>375</v>
      </c>
      <c r="H308" s="503">
        <v>375</v>
      </c>
      <c r="I308" s="503">
        <v>75</v>
      </c>
    </row>
    <row r="309" spans="1:9" ht="45" x14ac:dyDescent="0.3">
      <c r="A309" s="77">
        <v>301</v>
      </c>
      <c r="B309" s="688" t="s">
        <v>526</v>
      </c>
      <c r="C309" s="603" t="s">
        <v>564</v>
      </c>
      <c r="D309" s="637" t="s">
        <v>565</v>
      </c>
      <c r="E309" s="704" t="s">
        <v>566</v>
      </c>
      <c r="F309" s="637" t="s">
        <v>334</v>
      </c>
      <c r="G309" s="503">
        <v>637.5</v>
      </c>
      <c r="H309" s="503">
        <v>637.5</v>
      </c>
      <c r="I309" s="503">
        <v>147.5</v>
      </c>
    </row>
    <row r="310" spans="1:9" ht="30" x14ac:dyDescent="0.3">
      <c r="A310" s="77">
        <v>302</v>
      </c>
      <c r="B310" s="688" t="s">
        <v>1394</v>
      </c>
      <c r="C310" s="603" t="s">
        <v>884</v>
      </c>
      <c r="D310" s="637" t="s">
        <v>1395</v>
      </c>
      <c r="E310" s="695" t="s">
        <v>574</v>
      </c>
      <c r="F310" s="637" t="s">
        <v>334</v>
      </c>
      <c r="G310" s="503">
        <v>608.87</v>
      </c>
      <c r="H310" s="503">
        <v>608.87</v>
      </c>
      <c r="I310" s="503">
        <v>140.87</v>
      </c>
    </row>
    <row r="311" spans="1:9" ht="30" x14ac:dyDescent="0.3">
      <c r="A311" s="77">
        <v>303</v>
      </c>
      <c r="B311" s="688" t="s">
        <v>579</v>
      </c>
      <c r="C311" s="603" t="s">
        <v>1414</v>
      </c>
      <c r="D311" s="637" t="s">
        <v>1415</v>
      </c>
      <c r="E311" s="695" t="s">
        <v>574</v>
      </c>
      <c r="F311" s="637" t="s">
        <v>334</v>
      </c>
      <c r="G311" s="503">
        <v>375</v>
      </c>
      <c r="H311" s="503">
        <v>375</v>
      </c>
      <c r="I311" s="503">
        <v>75</v>
      </c>
    </row>
    <row r="312" spans="1:9" x14ac:dyDescent="0.3">
      <c r="A312" s="77">
        <v>304</v>
      </c>
      <c r="B312" s="688" t="s">
        <v>523</v>
      </c>
      <c r="C312" s="603" t="s">
        <v>522</v>
      </c>
      <c r="D312" s="637" t="s">
        <v>587</v>
      </c>
      <c r="E312" s="695" t="s">
        <v>588</v>
      </c>
      <c r="F312" s="637" t="s">
        <v>334</v>
      </c>
      <c r="G312" s="503">
        <v>1144.9000000000001</v>
      </c>
      <c r="H312" s="503">
        <v>1144.9000000000001</v>
      </c>
      <c r="I312" s="503">
        <v>264.89999999999998</v>
      </c>
    </row>
    <row r="313" spans="1:9" ht="30" x14ac:dyDescent="0.3">
      <c r="A313" s="77">
        <v>305</v>
      </c>
      <c r="B313" s="688" t="s">
        <v>1409</v>
      </c>
      <c r="C313" s="603" t="s">
        <v>1267</v>
      </c>
      <c r="D313" s="637" t="s">
        <v>1410</v>
      </c>
      <c r="E313" s="695" t="s">
        <v>574</v>
      </c>
      <c r="F313" s="640" t="s">
        <v>0</v>
      </c>
      <c r="G313" s="503">
        <v>637.5</v>
      </c>
      <c r="H313" s="503">
        <v>637.5</v>
      </c>
      <c r="I313" s="503">
        <v>147.5</v>
      </c>
    </row>
    <row r="314" spans="1:9" ht="30" x14ac:dyDescent="0.3">
      <c r="A314" s="77">
        <v>306</v>
      </c>
      <c r="B314" s="688" t="s">
        <v>525</v>
      </c>
      <c r="C314" s="603" t="s">
        <v>524</v>
      </c>
      <c r="D314" s="637" t="s">
        <v>529</v>
      </c>
      <c r="E314" s="700" t="s">
        <v>583</v>
      </c>
      <c r="F314" s="637" t="s">
        <v>334</v>
      </c>
      <c r="G314" s="503">
        <v>312.5</v>
      </c>
      <c r="H314" s="503">
        <v>312.5</v>
      </c>
      <c r="I314" s="503">
        <v>62.5</v>
      </c>
    </row>
    <row r="315" spans="1:9" x14ac:dyDescent="0.3">
      <c r="A315" s="690"/>
      <c r="B315" s="689"/>
      <c r="C315" s="74"/>
      <c r="D315" s="642"/>
      <c r="E315" s="695"/>
      <c r="F315" s="85"/>
      <c r="G315" s="503"/>
      <c r="H315" s="503"/>
      <c r="I315" s="503"/>
    </row>
    <row r="316" spans="1:9" x14ac:dyDescent="0.3">
      <c r="A316" s="690"/>
      <c r="B316" s="689"/>
      <c r="C316" s="74"/>
      <c r="D316" s="642"/>
      <c r="E316" s="695"/>
      <c r="F316" s="85"/>
      <c r="G316" s="503"/>
      <c r="H316" s="503"/>
      <c r="I316" s="503"/>
    </row>
    <row r="317" spans="1:9" x14ac:dyDescent="0.3">
      <c r="A317" s="74" t="s">
        <v>271</v>
      </c>
      <c r="B317" s="74"/>
      <c r="C317" s="74"/>
      <c r="D317" s="642"/>
      <c r="E317" s="695"/>
      <c r="F317" s="85"/>
      <c r="G317" s="503"/>
      <c r="H317" s="503"/>
      <c r="I317" s="503"/>
    </row>
    <row r="318" spans="1:9" x14ac:dyDescent="0.3">
      <c r="A318" s="74"/>
      <c r="B318" s="86"/>
      <c r="C318" s="86"/>
      <c r="D318" s="643"/>
      <c r="E318" s="707"/>
      <c r="F318" s="74" t="s">
        <v>422</v>
      </c>
      <c r="G318" s="644">
        <f>SUM(G9:G317)</f>
        <v>178546.25999999998</v>
      </c>
      <c r="H318" s="644">
        <f>SUM(H9:H317)</f>
        <v>178546.25999999998</v>
      </c>
      <c r="I318" s="644">
        <f>SUM(I9:I317)</f>
        <v>40254.071552000045</v>
      </c>
    </row>
    <row r="319" spans="1:9" x14ac:dyDescent="0.3">
      <c r="A319" s="189"/>
      <c r="B319" s="189"/>
      <c r="C319" s="189"/>
      <c r="D319" s="645"/>
      <c r="E319" s="696"/>
      <c r="F319" s="189"/>
      <c r="G319" s="581"/>
      <c r="H319" s="161"/>
      <c r="I319" s="161"/>
    </row>
    <row r="320" spans="1:9" x14ac:dyDescent="0.3">
      <c r="A320" s="190" t="s">
        <v>411</v>
      </c>
      <c r="B320" s="190"/>
      <c r="C320" s="189"/>
      <c r="D320" s="645"/>
      <c r="E320" s="696"/>
      <c r="F320" s="189"/>
      <c r="G320" s="581"/>
      <c r="H320" s="161"/>
      <c r="I320" s="161"/>
    </row>
    <row r="321" spans="1:9" x14ac:dyDescent="0.3">
      <c r="A321" s="190"/>
      <c r="B321" s="190"/>
      <c r="C321" s="189"/>
      <c r="D321" s="645"/>
      <c r="E321" s="696"/>
      <c r="F321" s="189"/>
      <c r="G321" s="581"/>
      <c r="H321" s="161"/>
      <c r="I321" s="161"/>
    </row>
    <row r="322" spans="1:9" x14ac:dyDescent="0.3">
      <c r="A322" s="158"/>
      <c r="B322" s="158"/>
      <c r="C322" s="158"/>
      <c r="D322" s="646"/>
      <c r="E322" s="696"/>
      <c r="F322" s="158"/>
      <c r="G322" s="581"/>
      <c r="H322" s="161"/>
      <c r="I322" s="161"/>
    </row>
    <row r="323" spans="1:9" x14ac:dyDescent="0.3">
      <c r="A323" s="164" t="s">
        <v>107</v>
      </c>
      <c r="B323" s="164"/>
      <c r="C323" s="158"/>
      <c r="D323" s="646"/>
      <c r="E323" s="696"/>
      <c r="F323" s="158"/>
      <c r="G323" s="581"/>
      <c r="H323" s="161"/>
      <c r="I323" s="161"/>
    </row>
    <row r="324" spans="1:9" x14ac:dyDescent="0.3">
      <c r="B324" s="158"/>
      <c r="C324" s="158"/>
      <c r="D324" s="646"/>
      <c r="E324" s="696"/>
      <c r="F324" s="158"/>
      <c r="G324" s="581"/>
      <c r="H324" s="161"/>
      <c r="I324" s="161"/>
    </row>
    <row r="325" spans="1:9" x14ac:dyDescent="0.3">
      <c r="B325" s="158"/>
      <c r="C325" s="158"/>
      <c r="D325" s="646"/>
      <c r="E325" s="697"/>
      <c r="F325" s="162"/>
      <c r="G325" s="583"/>
      <c r="H325" s="161"/>
      <c r="I325" s="161"/>
    </row>
    <row r="326" spans="1:9" x14ac:dyDescent="0.3">
      <c r="B326" s="164"/>
      <c r="C326" s="164" t="s">
        <v>375</v>
      </c>
      <c r="D326" s="645"/>
      <c r="E326" s="696"/>
      <c r="F326" s="164"/>
      <c r="G326" s="581"/>
      <c r="H326" s="161"/>
      <c r="I326" s="161"/>
    </row>
    <row r="327" spans="1:9" x14ac:dyDescent="0.3">
      <c r="B327" s="158"/>
      <c r="C327" s="158" t="s">
        <v>374</v>
      </c>
      <c r="D327" s="646"/>
      <c r="E327" s="696"/>
      <c r="F327" s="158"/>
      <c r="G327" s="581"/>
      <c r="H327" s="161"/>
      <c r="I327" s="161"/>
    </row>
    <row r="328" spans="1:9" x14ac:dyDescent="0.3">
      <c r="B328" s="641"/>
      <c r="C328" s="641" t="s">
        <v>139</v>
      </c>
      <c r="D328" s="647"/>
      <c r="F328" s="641"/>
    </row>
  </sheetData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ignoredErrors>
    <ignoredError sqref="D130:D1048576 D1:D74 D75:D12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6"/>
  <sheetViews>
    <sheetView view="pageBreakPreview" zoomScale="85" zoomScaleSheetLayoutView="85" workbookViewId="0">
      <selection activeCell="G8" sqref="G8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style="680" customWidth="1"/>
    <col min="5" max="5" width="14.7109375" customWidth="1"/>
    <col min="6" max="6" width="16" customWidth="1"/>
    <col min="7" max="7" width="15" style="670" customWidth="1"/>
    <col min="8" max="8" width="12" customWidth="1"/>
    <col min="9" max="9" width="10.5703125" customWidth="1"/>
  </cols>
  <sheetData>
    <row r="1" spans="1:9" ht="15" x14ac:dyDescent="0.3">
      <c r="A1" s="63" t="s">
        <v>352</v>
      </c>
      <c r="B1" s="66"/>
      <c r="C1" s="66"/>
      <c r="D1" s="671"/>
      <c r="E1" s="66"/>
      <c r="F1" s="66"/>
      <c r="G1" s="719" t="s">
        <v>109</v>
      </c>
      <c r="H1" s="719"/>
      <c r="I1" s="317"/>
    </row>
    <row r="2" spans="1:9" ht="15" x14ac:dyDescent="0.3">
      <c r="A2" s="65" t="s">
        <v>140</v>
      </c>
      <c r="B2" s="66"/>
      <c r="C2" s="66"/>
      <c r="D2" s="671"/>
      <c r="E2" s="66"/>
      <c r="F2" s="66"/>
      <c r="G2" s="717" t="str">
        <f>'ფორმა N1'!L2</f>
        <v>01/01/-12/31/2019</v>
      </c>
      <c r="H2" s="717"/>
      <c r="I2" s="65"/>
    </row>
    <row r="3" spans="1:9" ht="15" x14ac:dyDescent="0.3">
      <c r="A3" s="65"/>
      <c r="B3" s="65"/>
      <c r="C3" s="65"/>
      <c r="D3" s="672"/>
      <c r="E3" s="65"/>
      <c r="F3" s="65"/>
      <c r="G3" s="654"/>
      <c r="H3" s="136"/>
      <c r="I3" s="317"/>
    </row>
    <row r="4" spans="1:9" ht="15" x14ac:dyDescent="0.3">
      <c r="A4" s="66" t="str">
        <f>'ფორმა N2'!A4</f>
        <v>ანგარიშვალდებული პირის დასახელება:</v>
      </c>
      <c r="B4" s="66"/>
      <c r="C4" s="66"/>
      <c r="D4" s="671"/>
      <c r="E4" s="66"/>
      <c r="F4" s="66"/>
      <c r="G4" s="664"/>
      <c r="H4" s="65"/>
      <c r="I4" s="65"/>
    </row>
    <row r="5" spans="1:9" ht="15" x14ac:dyDescent="0.3">
      <c r="A5" s="376" t="str">
        <f>'ფორმა N1'!A5</f>
        <v>ეროვნულ-დემოკრატიული პარტია</v>
      </c>
      <c r="B5" s="69"/>
      <c r="C5" s="69"/>
      <c r="D5" s="673"/>
      <c r="E5" s="69"/>
      <c r="F5" s="69"/>
      <c r="G5" s="665"/>
      <c r="H5" s="70"/>
      <c r="I5" s="317"/>
    </row>
    <row r="6" spans="1:9" ht="15" x14ac:dyDescent="0.3">
      <c r="A6" s="66"/>
      <c r="B6" s="66"/>
      <c r="C6" s="66"/>
      <c r="D6" s="671"/>
      <c r="E6" s="66"/>
      <c r="F6" s="66"/>
      <c r="G6" s="664"/>
      <c r="H6" s="65"/>
      <c r="I6" s="65"/>
    </row>
    <row r="7" spans="1:9" ht="15" x14ac:dyDescent="0.3">
      <c r="A7" s="135"/>
      <c r="B7" s="135"/>
      <c r="C7" s="214"/>
      <c r="D7" s="659"/>
      <c r="E7" s="135"/>
      <c r="F7" s="135"/>
      <c r="G7" s="653"/>
      <c r="H7" s="67"/>
      <c r="I7" s="65"/>
    </row>
    <row r="8" spans="1:9" ht="45" x14ac:dyDescent="0.2">
      <c r="A8" s="419" t="s">
        <v>64</v>
      </c>
      <c r="B8" s="420" t="s">
        <v>326</v>
      </c>
      <c r="C8" s="421" t="s">
        <v>327</v>
      </c>
      <c r="D8" s="660" t="s">
        <v>227</v>
      </c>
      <c r="E8" s="421" t="s">
        <v>330</v>
      </c>
      <c r="F8" s="421" t="s">
        <v>329</v>
      </c>
      <c r="G8" s="421" t="s">
        <v>371</v>
      </c>
      <c r="H8" s="420" t="s">
        <v>10</v>
      </c>
      <c r="I8" s="420" t="s">
        <v>9</v>
      </c>
    </row>
    <row r="9" spans="1:9" ht="60" x14ac:dyDescent="0.3">
      <c r="A9" s="422">
        <v>1</v>
      </c>
      <c r="B9" s="504" t="s">
        <v>518</v>
      </c>
      <c r="C9" s="466" t="s">
        <v>519</v>
      </c>
      <c r="D9" s="661">
        <v>19001029253</v>
      </c>
      <c r="E9" s="466" t="s">
        <v>1421</v>
      </c>
      <c r="F9" s="466" t="s">
        <v>1422</v>
      </c>
      <c r="G9" s="551">
        <v>7</v>
      </c>
      <c r="H9" s="424">
        <v>100</v>
      </c>
      <c r="I9" s="424">
        <v>100</v>
      </c>
    </row>
    <row r="10" spans="1:9" ht="60" x14ac:dyDescent="0.3">
      <c r="A10" s="422">
        <v>2</v>
      </c>
      <c r="B10" s="504" t="s">
        <v>520</v>
      </c>
      <c r="C10" s="466" t="s">
        <v>521</v>
      </c>
      <c r="D10" s="474" t="s">
        <v>582</v>
      </c>
      <c r="E10" s="466" t="s">
        <v>1421</v>
      </c>
      <c r="F10" s="466" t="s">
        <v>1638</v>
      </c>
      <c r="G10" s="466">
        <v>5</v>
      </c>
      <c r="H10" s="424">
        <v>70</v>
      </c>
      <c r="I10" s="424">
        <v>70</v>
      </c>
    </row>
    <row r="11" spans="1:9" ht="60" x14ac:dyDescent="0.3">
      <c r="A11" s="422">
        <v>3</v>
      </c>
      <c r="B11" s="504" t="s">
        <v>522</v>
      </c>
      <c r="C11" s="466" t="s">
        <v>523</v>
      </c>
      <c r="D11" s="661" t="s">
        <v>587</v>
      </c>
      <c r="E11" s="466" t="s">
        <v>1421</v>
      </c>
      <c r="F11" s="466" t="s">
        <v>1424</v>
      </c>
      <c r="G11" s="466">
        <v>8</v>
      </c>
      <c r="H11" s="424">
        <v>110</v>
      </c>
      <c r="I11" s="424">
        <v>110</v>
      </c>
    </row>
    <row r="12" spans="1:9" ht="60" x14ac:dyDescent="0.3">
      <c r="A12" s="422">
        <v>4</v>
      </c>
      <c r="B12" s="504" t="s">
        <v>524</v>
      </c>
      <c r="C12" s="466" t="s">
        <v>525</v>
      </c>
      <c r="D12" s="661" t="s">
        <v>529</v>
      </c>
      <c r="E12" s="466" t="s">
        <v>1421</v>
      </c>
      <c r="F12" s="466" t="s">
        <v>1639</v>
      </c>
      <c r="G12" s="466">
        <v>14</v>
      </c>
      <c r="H12" s="424">
        <v>200</v>
      </c>
      <c r="I12" s="424">
        <v>200</v>
      </c>
    </row>
    <row r="13" spans="1:9" ht="60" x14ac:dyDescent="0.3">
      <c r="A13" s="422">
        <v>5</v>
      </c>
      <c r="B13" s="504" t="s">
        <v>526</v>
      </c>
      <c r="C13" s="466" t="s">
        <v>523</v>
      </c>
      <c r="D13" s="467" t="s">
        <v>562</v>
      </c>
      <c r="E13" s="466" t="s">
        <v>1421</v>
      </c>
      <c r="F13" s="466" t="s">
        <v>1422</v>
      </c>
      <c r="G13" s="466">
        <v>4</v>
      </c>
      <c r="H13" s="424">
        <v>55</v>
      </c>
      <c r="I13" s="424">
        <v>55</v>
      </c>
    </row>
    <row r="14" spans="1:9" ht="60" x14ac:dyDescent="0.3">
      <c r="A14" s="422">
        <v>6</v>
      </c>
      <c r="B14" s="504" t="s">
        <v>524</v>
      </c>
      <c r="C14" s="466" t="s">
        <v>525</v>
      </c>
      <c r="D14" s="661" t="s">
        <v>529</v>
      </c>
      <c r="E14" s="466" t="s">
        <v>1421</v>
      </c>
      <c r="F14" s="466" t="s">
        <v>1424</v>
      </c>
      <c r="G14" s="466">
        <v>6</v>
      </c>
      <c r="H14" s="424">
        <v>80</v>
      </c>
      <c r="I14" s="424">
        <v>80</v>
      </c>
    </row>
    <row r="15" spans="1:9" ht="60" x14ac:dyDescent="0.3">
      <c r="A15" s="422">
        <v>7</v>
      </c>
      <c r="B15" s="504" t="s">
        <v>522</v>
      </c>
      <c r="C15" s="466" t="s">
        <v>523</v>
      </c>
      <c r="D15" s="661" t="s">
        <v>587</v>
      </c>
      <c r="E15" s="466" t="s">
        <v>1421</v>
      </c>
      <c r="F15" s="466" t="s">
        <v>1428</v>
      </c>
      <c r="G15" s="466">
        <v>3</v>
      </c>
      <c r="H15" s="424">
        <v>40</v>
      </c>
      <c r="I15" s="424">
        <v>40</v>
      </c>
    </row>
    <row r="16" spans="1:9" ht="60" x14ac:dyDescent="0.3">
      <c r="A16" s="422">
        <v>8</v>
      </c>
      <c r="B16" s="504" t="s">
        <v>524</v>
      </c>
      <c r="C16" s="466" t="s">
        <v>525</v>
      </c>
      <c r="D16" s="661" t="s">
        <v>529</v>
      </c>
      <c r="E16" s="466" t="s">
        <v>1421</v>
      </c>
      <c r="F16" s="466" t="s">
        <v>1430</v>
      </c>
      <c r="G16" s="466">
        <v>9</v>
      </c>
      <c r="H16" s="424">
        <v>130</v>
      </c>
      <c r="I16" s="424">
        <v>130</v>
      </c>
    </row>
    <row r="17" spans="1:9" ht="33" customHeight="1" x14ac:dyDescent="0.3">
      <c r="A17" s="422">
        <v>9</v>
      </c>
      <c r="B17" s="504" t="s">
        <v>524</v>
      </c>
      <c r="C17" s="466" t="s">
        <v>525</v>
      </c>
      <c r="D17" s="661" t="s">
        <v>529</v>
      </c>
      <c r="E17" s="466" t="s">
        <v>1421</v>
      </c>
      <c r="F17" s="466" t="s">
        <v>1640</v>
      </c>
      <c r="G17" s="466">
        <v>5</v>
      </c>
      <c r="H17" s="424">
        <v>75</v>
      </c>
      <c r="I17" s="424">
        <v>75</v>
      </c>
    </row>
    <row r="18" spans="1:9" ht="60" x14ac:dyDescent="0.3">
      <c r="A18" s="422">
        <v>10</v>
      </c>
      <c r="B18" s="504" t="s">
        <v>522</v>
      </c>
      <c r="C18" s="466" t="s">
        <v>523</v>
      </c>
      <c r="D18" s="661" t="s">
        <v>587</v>
      </c>
      <c r="E18" s="466" t="s">
        <v>1421</v>
      </c>
      <c r="F18" s="466" t="s">
        <v>1422</v>
      </c>
      <c r="G18" s="466">
        <v>17</v>
      </c>
      <c r="H18" s="424">
        <v>250</v>
      </c>
      <c r="I18" s="424">
        <v>250</v>
      </c>
    </row>
    <row r="19" spans="1:9" ht="60" x14ac:dyDescent="0.3">
      <c r="A19" s="422">
        <v>11</v>
      </c>
      <c r="B19" s="504" t="s">
        <v>524</v>
      </c>
      <c r="C19" s="466" t="s">
        <v>525</v>
      </c>
      <c r="D19" s="661" t="s">
        <v>529</v>
      </c>
      <c r="E19" s="466" t="s">
        <v>1421</v>
      </c>
      <c r="F19" s="466" t="s">
        <v>1428</v>
      </c>
      <c r="G19" s="466">
        <v>1</v>
      </c>
      <c r="H19" s="424">
        <v>15</v>
      </c>
      <c r="I19" s="424">
        <v>15</v>
      </c>
    </row>
    <row r="20" spans="1:9" ht="60" x14ac:dyDescent="0.3">
      <c r="A20" s="422">
        <v>12</v>
      </c>
      <c r="B20" s="504" t="s">
        <v>524</v>
      </c>
      <c r="C20" s="482" t="s">
        <v>525</v>
      </c>
      <c r="D20" s="661" t="s">
        <v>529</v>
      </c>
      <c r="E20" s="466" t="s">
        <v>1421</v>
      </c>
      <c r="F20" s="466" t="s">
        <v>1641</v>
      </c>
      <c r="G20" s="466">
        <v>3</v>
      </c>
      <c r="H20" s="681">
        <v>45</v>
      </c>
      <c r="I20" s="681">
        <v>45</v>
      </c>
    </row>
    <row r="21" spans="1:9" ht="60" x14ac:dyDescent="0.3">
      <c r="A21" s="422">
        <v>13</v>
      </c>
      <c r="B21" s="504" t="s">
        <v>524</v>
      </c>
      <c r="C21" s="482" t="s">
        <v>534</v>
      </c>
      <c r="D21" s="661" t="s">
        <v>529</v>
      </c>
      <c r="E21" s="466" t="s">
        <v>1421</v>
      </c>
      <c r="F21" s="466" t="s">
        <v>1430</v>
      </c>
      <c r="G21" s="466">
        <v>3</v>
      </c>
      <c r="H21" s="681">
        <v>45</v>
      </c>
      <c r="I21" s="681">
        <v>45</v>
      </c>
    </row>
    <row r="22" spans="1:9" ht="60" x14ac:dyDescent="0.3">
      <c r="A22" s="422">
        <v>14</v>
      </c>
      <c r="B22" s="504" t="s">
        <v>533</v>
      </c>
      <c r="C22" s="482" t="s">
        <v>535</v>
      </c>
      <c r="D22" s="474" t="s">
        <v>1432</v>
      </c>
      <c r="E22" s="466" t="s">
        <v>1421</v>
      </c>
      <c r="F22" s="466" t="s">
        <v>1422</v>
      </c>
      <c r="G22" s="466">
        <v>4</v>
      </c>
      <c r="H22" s="681">
        <v>60</v>
      </c>
      <c r="I22" s="681">
        <v>60</v>
      </c>
    </row>
    <row r="23" spans="1:9" ht="60" x14ac:dyDescent="0.3">
      <c r="A23" s="422">
        <v>15</v>
      </c>
      <c r="B23" s="504" t="s">
        <v>520</v>
      </c>
      <c r="C23" s="482" t="s">
        <v>536</v>
      </c>
      <c r="D23" s="474" t="s">
        <v>582</v>
      </c>
      <c r="E23" s="466" t="s">
        <v>1421</v>
      </c>
      <c r="F23" s="466" t="s">
        <v>1428</v>
      </c>
      <c r="G23" s="466">
        <v>2</v>
      </c>
      <c r="H23" s="681">
        <v>30</v>
      </c>
      <c r="I23" s="681">
        <v>30</v>
      </c>
    </row>
    <row r="24" spans="1:9" ht="60" x14ac:dyDescent="0.3">
      <c r="A24" s="422">
        <v>16</v>
      </c>
      <c r="B24" s="504" t="s">
        <v>524</v>
      </c>
      <c r="C24" s="482" t="s">
        <v>534</v>
      </c>
      <c r="D24" s="661" t="s">
        <v>529</v>
      </c>
      <c r="E24" s="466" t="s">
        <v>1421</v>
      </c>
      <c r="F24" s="466" t="s">
        <v>1424</v>
      </c>
      <c r="G24" s="466">
        <v>7</v>
      </c>
      <c r="H24" s="681">
        <v>100</v>
      </c>
      <c r="I24" s="681">
        <v>100</v>
      </c>
    </row>
    <row r="25" spans="1:9" ht="60" x14ac:dyDescent="0.3">
      <c r="A25" s="422">
        <v>17</v>
      </c>
      <c r="B25" s="504" t="s">
        <v>522</v>
      </c>
      <c r="C25" s="482" t="s">
        <v>535</v>
      </c>
      <c r="D25" s="661" t="s">
        <v>587</v>
      </c>
      <c r="E25" s="466" t="s">
        <v>1421</v>
      </c>
      <c r="F25" s="466" t="s">
        <v>1430</v>
      </c>
      <c r="G25" s="466">
        <v>8</v>
      </c>
      <c r="H25" s="681">
        <v>120</v>
      </c>
      <c r="I25" s="681">
        <v>120</v>
      </c>
    </row>
    <row r="26" spans="1:9" ht="60" x14ac:dyDescent="0.3">
      <c r="A26" s="422">
        <v>18</v>
      </c>
      <c r="B26" s="504" t="s">
        <v>524</v>
      </c>
      <c r="C26" s="482" t="s">
        <v>525</v>
      </c>
      <c r="D26" s="661" t="s">
        <v>529</v>
      </c>
      <c r="E26" s="466" t="s">
        <v>1421</v>
      </c>
      <c r="F26" s="466" t="s">
        <v>1422</v>
      </c>
      <c r="G26" s="466">
        <v>17</v>
      </c>
      <c r="H26" s="681">
        <v>245</v>
      </c>
      <c r="I26" s="681">
        <v>245</v>
      </c>
    </row>
    <row r="27" spans="1:9" ht="60" x14ac:dyDescent="0.3">
      <c r="A27" s="422">
        <v>19</v>
      </c>
      <c r="B27" s="504" t="s">
        <v>522</v>
      </c>
      <c r="C27" s="489" t="s">
        <v>535</v>
      </c>
      <c r="D27" s="661" t="s">
        <v>587</v>
      </c>
      <c r="E27" s="466" t="s">
        <v>1421</v>
      </c>
      <c r="F27" s="466" t="s">
        <v>1424</v>
      </c>
      <c r="G27" s="466">
        <v>4</v>
      </c>
      <c r="H27" s="682">
        <v>60</v>
      </c>
      <c r="I27" s="682">
        <v>60</v>
      </c>
    </row>
    <row r="28" spans="1:9" ht="60" x14ac:dyDescent="0.3">
      <c r="A28" s="422">
        <v>20</v>
      </c>
      <c r="B28" s="504" t="s">
        <v>522</v>
      </c>
      <c r="C28" s="482" t="s">
        <v>523</v>
      </c>
      <c r="D28" s="661" t="s">
        <v>587</v>
      </c>
      <c r="E28" s="466" t="s">
        <v>1421</v>
      </c>
      <c r="F28" s="466" t="s">
        <v>1428</v>
      </c>
      <c r="G28" s="466">
        <v>4</v>
      </c>
      <c r="H28" s="681">
        <v>50</v>
      </c>
      <c r="I28" s="681">
        <v>50</v>
      </c>
    </row>
    <row r="29" spans="1:9" ht="60" x14ac:dyDescent="0.3">
      <c r="A29" s="422">
        <v>21</v>
      </c>
      <c r="B29" s="504" t="s">
        <v>524</v>
      </c>
      <c r="C29" s="482" t="s">
        <v>525</v>
      </c>
      <c r="D29" s="661" t="s">
        <v>529</v>
      </c>
      <c r="E29" s="466" t="s">
        <v>1421</v>
      </c>
      <c r="F29" s="466" t="s">
        <v>1428</v>
      </c>
      <c r="G29" s="466">
        <v>3</v>
      </c>
      <c r="H29" s="681">
        <v>45</v>
      </c>
      <c r="I29" s="681">
        <v>45</v>
      </c>
    </row>
    <row r="30" spans="1:9" ht="60" x14ac:dyDescent="0.3">
      <c r="A30" s="422">
        <v>22</v>
      </c>
      <c r="B30" s="504" t="s">
        <v>524</v>
      </c>
      <c r="C30" s="482" t="s">
        <v>525</v>
      </c>
      <c r="D30" s="661" t="s">
        <v>529</v>
      </c>
      <c r="E30" s="466" t="s">
        <v>1421</v>
      </c>
      <c r="F30" s="466" t="s">
        <v>1424</v>
      </c>
      <c r="G30" s="466">
        <v>2</v>
      </c>
      <c r="H30" s="681">
        <v>30</v>
      </c>
      <c r="I30" s="681">
        <v>30</v>
      </c>
    </row>
    <row r="31" spans="1:9" ht="60" x14ac:dyDescent="0.3">
      <c r="A31" s="422">
        <v>23</v>
      </c>
      <c r="B31" s="504" t="s">
        <v>518</v>
      </c>
      <c r="C31" s="482" t="s">
        <v>519</v>
      </c>
      <c r="D31" s="661">
        <v>19001029253</v>
      </c>
      <c r="E31" s="466" t="s">
        <v>1421</v>
      </c>
      <c r="F31" s="466" t="s">
        <v>1430</v>
      </c>
      <c r="G31" s="466">
        <v>3</v>
      </c>
      <c r="H31" s="681">
        <v>45</v>
      </c>
      <c r="I31" s="681">
        <v>45</v>
      </c>
    </row>
    <row r="32" spans="1:9" ht="60" x14ac:dyDescent="0.3">
      <c r="A32" s="422">
        <v>24</v>
      </c>
      <c r="B32" s="504" t="s">
        <v>522</v>
      </c>
      <c r="C32" s="482" t="s">
        <v>523</v>
      </c>
      <c r="D32" s="661" t="s">
        <v>587</v>
      </c>
      <c r="E32" s="466" t="s">
        <v>1421</v>
      </c>
      <c r="F32" s="466" t="s">
        <v>1646</v>
      </c>
      <c r="G32" s="466">
        <v>4</v>
      </c>
      <c r="H32" s="681">
        <v>60</v>
      </c>
      <c r="I32" s="681">
        <v>60</v>
      </c>
    </row>
    <row r="33" spans="1:9" ht="60" x14ac:dyDescent="0.3">
      <c r="A33" s="422">
        <v>25</v>
      </c>
      <c r="B33" s="504" t="s">
        <v>537</v>
      </c>
      <c r="C33" s="482" t="s">
        <v>538</v>
      </c>
      <c r="D33" s="661" t="s">
        <v>1642</v>
      </c>
      <c r="E33" s="466" t="s">
        <v>1421</v>
      </c>
      <c r="F33" s="466" t="s">
        <v>1435</v>
      </c>
      <c r="G33" s="466">
        <v>3</v>
      </c>
      <c r="H33" s="681">
        <v>45</v>
      </c>
      <c r="I33" s="681">
        <v>45</v>
      </c>
    </row>
    <row r="34" spans="1:9" ht="60" x14ac:dyDescent="0.3">
      <c r="A34" s="422">
        <v>26</v>
      </c>
      <c r="B34" s="504" t="s">
        <v>524</v>
      </c>
      <c r="C34" s="482" t="s">
        <v>525</v>
      </c>
      <c r="D34" s="661" t="s">
        <v>529</v>
      </c>
      <c r="E34" s="466" t="s">
        <v>1421</v>
      </c>
      <c r="F34" s="466" t="s">
        <v>1435</v>
      </c>
      <c r="G34" s="466">
        <v>2</v>
      </c>
      <c r="H34" s="681">
        <v>30</v>
      </c>
      <c r="I34" s="681">
        <v>30</v>
      </c>
    </row>
    <row r="35" spans="1:9" ht="60" x14ac:dyDescent="0.3">
      <c r="A35" s="422">
        <v>27</v>
      </c>
      <c r="B35" s="504" t="s">
        <v>522</v>
      </c>
      <c r="C35" s="482" t="s">
        <v>523</v>
      </c>
      <c r="D35" s="661" t="s">
        <v>587</v>
      </c>
      <c r="E35" s="466" t="s">
        <v>1421</v>
      </c>
      <c r="F35" s="466" t="s">
        <v>1424</v>
      </c>
      <c r="G35" s="466">
        <v>4</v>
      </c>
      <c r="H35" s="681">
        <v>50</v>
      </c>
      <c r="I35" s="681">
        <v>50</v>
      </c>
    </row>
    <row r="36" spans="1:9" ht="60" x14ac:dyDescent="0.3">
      <c r="A36" s="422">
        <v>28</v>
      </c>
      <c r="B36" s="504" t="s">
        <v>520</v>
      </c>
      <c r="C36" s="489" t="s">
        <v>521</v>
      </c>
      <c r="D36" s="474" t="s">
        <v>582</v>
      </c>
      <c r="E36" s="466" t="s">
        <v>1421</v>
      </c>
      <c r="F36" s="466" t="s">
        <v>1422</v>
      </c>
      <c r="G36" s="466">
        <v>2</v>
      </c>
      <c r="H36" s="682">
        <v>30</v>
      </c>
      <c r="I36" s="682">
        <v>30</v>
      </c>
    </row>
    <row r="37" spans="1:9" ht="60" x14ac:dyDescent="0.3">
      <c r="A37" s="422">
        <v>29</v>
      </c>
      <c r="B37" s="504" t="s">
        <v>533</v>
      </c>
      <c r="C37" s="492" t="s">
        <v>523</v>
      </c>
      <c r="D37" s="474" t="s">
        <v>1432</v>
      </c>
      <c r="E37" s="466" t="s">
        <v>1421</v>
      </c>
      <c r="F37" s="466" t="s">
        <v>1422</v>
      </c>
      <c r="G37" s="466">
        <v>4</v>
      </c>
      <c r="H37" s="683">
        <v>60</v>
      </c>
      <c r="I37" s="683">
        <v>60</v>
      </c>
    </row>
    <row r="38" spans="1:9" ht="60" x14ac:dyDescent="0.3">
      <c r="A38" s="422">
        <v>30</v>
      </c>
      <c r="B38" s="504" t="s">
        <v>524</v>
      </c>
      <c r="C38" s="492" t="s">
        <v>525</v>
      </c>
      <c r="D38" s="661" t="s">
        <v>529</v>
      </c>
      <c r="E38" s="466" t="s">
        <v>1421</v>
      </c>
      <c r="F38" s="466" t="s">
        <v>1422</v>
      </c>
      <c r="G38" s="466">
        <v>4</v>
      </c>
      <c r="H38" s="683">
        <v>50</v>
      </c>
      <c r="I38" s="683">
        <v>50</v>
      </c>
    </row>
    <row r="39" spans="1:9" ht="60" x14ac:dyDescent="0.3">
      <c r="A39" s="422">
        <v>31</v>
      </c>
      <c r="B39" s="504" t="s">
        <v>526</v>
      </c>
      <c r="C39" s="492" t="s">
        <v>523</v>
      </c>
      <c r="D39" s="467" t="s">
        <v>562</v>
      </c>
      <c r="E39" s="466" t="s">
        <v>1421</v>
      </c>
      <c r="F39" s="466" t="s">
        <v>1430</v>
      </c>
      <c r="G39" s="466">
        <v>4</v>
      </c>
      <c r="H39" s="683">
        <v>50</v>
      </c>
      <c r="I39" s="683">
        <v>50</v>
      </c>
    </row>
    <row r="40" spans="1:9" ht="60" x14ac:dyDescent="0.3">
      <c r="A40" s="422">
        <v>32</v>
      </c>
      <c r="B40" s="504" t="s">
        <v>537</v>
      </c>
      <c r="C40" s="492" t="s">
        <v>538</v>
      </c>
      <c r="D40" s="661" t="s">
        <v>1642</v>
      </c>
      <c r="E40" s="466" t="s">
        <v>1421</v>
      </c>
      <c r="F40" s="466" t="s">
        <v>1430</v>
      </c>
      <c r="G40" s="466">
        <v>3</v>
      </c>
      <c r="H40" s="683">
        <v>45</v>
      </c>
      <c r="I40" s="683">
        <v>45</v>
      </c>
    </row>
    <row r="41" spans="1:9" ht="60" x14ac:dyDescent="0.3">
      <c r="A41" s="422">
        <v>33</v>
      </c>
      <c r="B41" s="504" t="s">
        <v>533</v>
      </c>
      <c r="C41" s="492" t="s">
        <v>523</v>
      </c>
      <c r="D41" s="474" t="s">
        <v>1432</v>
      </c>
      <c r="E41" s="466" t="s">
        <v>1421</v>
      </c>
      <c r="F41" s="466" t="s">
        <v>1643</v>
      </c>
      <c r="G41" s="466">
        <v>14</v>
      </c>
      <c r="H41" s="684">
        <v>1475.5</v>
      </c>
      <c r="I41" s="684">
        <v>1475.5</v>
      </c>
    </row>
    <row r="42" spans="1:9" ht="60" x14ac:dyDescent="0.3">
      <c r="A42" s="422">
        <v>34</v>
      </c>
      <c r="B42" s="504" t="s">
        <v>524</v>
      </c>
      <c r="C42" s="482" t="s">
        <v>534</v>
      </c>
      <c r="D42" s="661" t="s">
        <v>529</v>
      </c>
      <c r="E42" s="466" t="s">
        <v>1421</v>
      </c>
      <c r="F42" s="466" t="s">
        <v>1647</v>
      </c>
      <c r="G42" s="466">
        <v>1</v>
      </c>
      <c r="H42" s="431">
        <v>15</v>
      </c>
      <c r="I42" s="431">
        <v>15</v>
      </c>
    </row>
    <row r="43" spans="1:9" ht="60" x14ac:dyDescent="0.3">
      <c r="A43" s="422">
        <v>35</v>
      </c>
      <c r="B43" s="504" t="s">
        <v>520</v>
      </c>
      <c r="C43" s="482" t="s">
        <v>521</v>
      </c>
      <c r="D43" s="474" t="s">
        <v>582</v>
      </c>
      <c r="E43" s="466" t="s">
        <v>1421</v>
      </c>
      <c r="F43" s="466" t="s">
        <v>1647</v>
      </c>
      <c r="G43" s="466">
        <v>2</v>
      </c>
      <c r="H43" s="431">
        <v>25</v>
      </c>
      <c r="I43" s="431">
        <v>25</v>
      </c>
    </row>
    <row r="44" spans="1:9" ht="60" x14ac:dyDescent="0.3">
      <c r="A44" s="422">
        <v>36</v>
      </c>
      <c r="B44" s="504" t="s">
        <v>520</v>
      </c>
      <c r="C44" s="482" t="s">
        <v>521</v>
      </c>
      <c r="D44" s="474" t="s">
        <v>582</v>
      </c>
      <c r="E44" s="466" t="s">
        <v>1421</v>
      </c>
      <c r="F44" s="466" t="s">
        <v>1430</v>
      </c>
      <c r="G44" s="466">
        <v>6</v>
      </c>
      <c r="H44" s="431">
        <v>80</v>
      </c>
      <c r="I44" s="431">
        <v>80</v>
      </c>
    </row>
    <row r="45" spans="1:9" ht="60" x14ac:dyDescent="0.3">
      <c r="A45" s="422">
        <v>37</v>
      </c>
      <c r="B45" s="504" t="s">
        <v>524</v>
      </c>
      <c r="C45" s="482" t="s">
        <v>525</v>
      </c>
      <c r="D45" s="661" t="s">
        <v>529</v>
      </c>
      <c r="E45" s="466" t="s">
        <v>1421</v>
      </c>
      <c r="F45" s="466" t="s">
        <v>1430</v>
      </c>
      <c r="G45" s="466">
        <v>11</v>
      </c>
      <c r="H45" s="431">
        <v>160</v>
      </c>
      <c r="I45" s="431">
        <v>160</v>
      </c>
    </row>
    <row r="46" spans="1:9" ht="60" x14ac:dyDescent="0.3">
      <c r="A46" s="422">
        <v>38</v>
      </c>
      <c r="B46" s="504" t="s">
        <v>520</v>
      </c>
      <c r="C46" s="482" t="s">
        <v>521</v>
      </c>
      <c r="D46" s="474" t="s">
        <v>582</v>
      </c>
      <c r="E46" s="466" t="s">
        <v>1421</v>
      </c>
      <c r="F46" s="466" t="s">
        <v>1424</v>
      </c>
      <c r="G46" s="466">
        <v>4</v>
      </c>
      <c r="H46" s="431">
        <v>50</v>
      </c>
      <c r="I46" s="431">
        <v>50</v>
      </c>
    </row>
    <row r="47" spans="1:9" ht="60" x14ac:dyDescent="0.3">
      <c r="A47" s="422">
        <v>39</v>
      </c>
      <c r="B47" s="504" t="s">
        <v>526</v>
      </c>
      <c r="C47" s="482" t="s">
        <v>523</v>
      </c>
      <c r="D47" s="467" t="s">
        <v>562</v>
      </c>
      <c r="E47" s="466" t="s">
        <v>1421</v>
      </c>
      <c r="F47" s="466" t="s">
        <v>1424</v>
      </c>
      <c r="G47" s="466">
        <v>3</v>
      </c>
      <c r="H47" s="431">
        <v>40</v>
      </c>
      <c r="I47" s="431">
        <v>40</v>
      </c>
    </row>
    <row r="48" spans="1:9" ht="60" x14ac:dyDescent="0.3">
      <c r="A48" s="422">
        <v>40</v>
      </c>
      <c r="B48" s="504" t="s">
        <v>520</v>
      </c>
      <c r="C48" s="482" t="s">
        <v>521</v>
      </c>
      <c r="D48" s="474" t="s">
        <v>582</v>
      </c>
      <c r="E48" s="466" t="s">
        <v>1421</v>
      </c>
      <c r="F48" s="466" t="s">
        <v>1422</v>
      </c>
      <c r="G48" s="466">
        <v>2</v>
      </c>
      <c r="H48" s="431">
        <v>30</v>
      </c>
      <c r="I48" s="431">
        <v>30</v>
      </c>
    </row>
    <row r="49" spans="1:9" ht="60" x14ac:dyDescent="0.3">
      <c r="A49" s="422">
        <v>41</v>
      </c>
      <c r="B49" s="504" t="s">
        <v>524</v>
      </c>
      <c r="C49" s="482" t="s">
        <v>525</v>
      </c>
      <c r="D49" s="661" t="s">
        <v>529</v>
      </c>
      <c r="E49" s="466" t="s">
        <v>1421</v>
      </c>
      <c r="F49" s="466" t="s">
        <v>1428</v>
      </c>
      <c r="G49" s="466">
        <v>4</v>
      </c>
      <c r="H49" s="431">
        <v>60</v>
      </c>
      <c r="I49" s="431">
        <v>60</v>
      </c>
    </row>
    <row r="50" spans="1:9" ht="60" x14ac:dyDescent="0.3">
      <c r="A50" s="422">
        <v>42</v>
      </c>
      <c r="B50" s="504" t="s">
        <v>526</v>
      </c>
      <c r="C50" s="482" t="s">
        <v>523</v>
      </c>
      <c r="D50" s="685" t="s">
        <v>562</v>
      </c>
      <c r="E50" s="466" t="s">
        <v>1421</v>
      </c>
      <c r="F50" s="466" t="s">
        <v>1424</v>
      </c>
      <c r="G50" s="466">
        <v>4</v>
      </c>
      <c r="H50" s="431">
        <v>50</v>
      </c>
      <c r="I50" s="431">
        <v>50</v>
      </c>
    </row>
    <row r="51" spans="1:9" ht="60" x14ac:dyDescent="0.3">
      <c r="A51" s="422">
        <v>43</v>
      </c>
      <c r="B51" s="504" t="s">
        <v>524</v>
      </c>
      <c r="C51" s="482" t="s">
        <v>525</v>
      </c>
      <c r="D51" s="661" t="s">
        <v>529</v>
      </c>
      <c r="E51" s="466" t="s">
        <v>1421</v>
      </c>
      <c r="F51" s="466" t="s">
        <v>1430</v>
      </c>
      <c r="G51" s="466">
        <v>11</v>
      </c>
      <c r="H51" s="431">
        <v>155</v>
      </c>
      <c r="I51" s="431">
        <v>155</v>
      </c>
    </row>
    <row r="52" spans="1:9" ht="60" x14ac:dyDescent="0.3">
      <c r="A52" s="422">
        <v>44</v>
      </c>
      <c r="B52" s="504" t="s">
        <v>526</v>
      </c>
      <c r="C52" s="489" t="s">
        <v>523</v>
      </c>
      <c r="D52" s="467" t="s">
        <v>562</v>
      </c>
      <c r="E52" s="466" t="s">
        <v>1421</v>
      </c>
      <c r="F52" s="466" t="s">
        <v>1422</v>
      </c>
      <c r="G52" s="466">
        <v>1</v>
      </c>
      <c r="H52" s="686">
        <v>15</v>
      </c>
      <c r="I52" s="686">
        <v>15</v>
      </c>
    </row>
    <row r="53" spans="1:9" ht="60" x14ac:dyDescent="0.3">
      <c r="A53" s="422">
        <v>45</v>
      </c>
      <c r="B53" s="504" t="s">
        <v>522</v>
      </c>
      <c r="C53" s="467" t="s">
        <v>523</v>
      </c>
      <c r="D53" s="661" t="s">
        <v>587</v>
      </c>
      <c r="E53" s="466" t="s">
        <v>1421</v>
      </c>
      <c r="F53" s="466" t="s">
        <v>1424</v>
      </c>
      <c r="G53" s="466">
        <v>12</v>
      </c>
      <c r="H53" s="425">
        <v>180</v>
      </c>
      <c r="I53" s="425">
        <v>180</v>
      </c>
    </row>
    <row r="54" spans="1:9" ht="60" x14ac:dyDescent="0.3">
      <c r="A54" s="422">
        <v>46</v>
      </c>
      <c r="B54" s="504" t="s">
        <v>524</v>
      </c>
      <c r="C54" s="470" t="s">
        <v>534</v>
      </c>
      <c r="D54" s="661" t="s">
        <v>529</v>
      </c>
      <c r="E54" s="466" t="s">
        <v>1421</v>
      </c>
      <c r="F54" s="466" t="s">
        <v>1428</v>
      </c>
      <c r="G54" s="466">
        <v>6</v>
      </c>
      <c r="H54" s="426">
        <v>85</v>
      </c>
      <c r="I54" s="426">
        <v>85</v>
      </c>
    </row>
    <row r="55" spans="1:9" ht="60" x14ac:dyDescent="0.3">
      <c r="A55" s="422">
        <v>47</v>
      </c>
      <c r="B55" s="504" t="s">
        <v>533</v>
      </c>
      <c r="C55" s="467" t="s">
        <v>523</v>
      </c>
      <c r="D55" s="474" t="s">
        <v>1432</v>
      </c>
      <c r="E55" s="466" t="s">
        <v>1421</v>
      </c>
      <c r="F55" s="466" t="s">
        <v>1428</v>
      </c>
      <c r="G55" s="466">
        <v>2</v>
      </c>
      <c r="H55" s="425">
        <v>30</v>
      </c>
      <c r="I55" s="425">
        <v>30</v>
      </c>
    </row>
    <row r="56" spans="1:9" ht="60" x14ac:dyDescent="0.3">
      <c r="A56" s="422">
        <v>48</v>
      </c>
      <c r="B56" s="504" t="s">
        <v>522</v>
      </c>
      <c r="C56" s="470" t="s">
        <v>523</v>
      </c>
      <c r="D56" s="661" t="s">
        <v>587</v>
      </c>
      <c r="E56" s="466" t="s">
        <v>1421</v>
      </c>
      <c r="F56" s="466" t="s">
        <v>1424</v>
      </c>
      <c r="G56" s="466">
        <v>2</v>
      </c>
      <c r="H56" s="426">
        <v>30</v>
      </c>
      <c r="I56" s="426">
        <v>30</v>
      </c>
    </row>
    <row r="57" spans="1:9" ht="60" x14ac:dyDescent="0.3">
      <c r="A57" s="422">
        <v>49</v>
      </c>
      <c r="B57" s="504" t="s">
        <v>524</v>
      </c>
      <c r="C57" s="467" t="s">
        <v>525</v>
      </c>
      <c r="D57" s="661" t="s">
        <v>529</v>
      </c>
      <c r="E57" s="466" t="s">
        <v>1421</v>
      </c>
      <c r="F57" s="466" t="s">
        <v>1430</v>
      </c>
      <c r="G57" s="466">
        <v>1</v>
      </c>
      <c r="H57" s="425">
        <v>15</v>
      </c>
      <c r="I57" s="425">
        <v>15</v>
      </c>
    </row>
    <row r="58" spans="1:9" ht="60" x14ac:dyDescent="0.3">
      <c r="A58" s="422">
        <v>50</v>
      </c>
      <c r="B58" s="504" t="s">
        <v>522</v>
      </c>
      <c r="C58" s="470" t="s">
        <v>523</v>
      </c>
      <c r="D58" s="661" t="s">
        <v>587</v>
      </c>
      <c r="E58" s="466" t="s">
        <v>1421</v>
      </c>
      <c r="F58" s="466" t="s">
        <v>1435</v>
      </c>
      <c r="G58" s="466">
        <v>7</v>
      </c>
      <c r="H58" s="426">
        <v>105</v>
      </c>
      <c r="I58" s="426">
        <v>105</v>
      </c>
    </row>
    <row r="59" spans="1:9" ht="60" x14ac:dyDescent="0.3">
      <c r="A59" s="422">
        <v>51</v>
      </c>
      <c r="B59" s="504" t="s">
        <v>520</v>
      </c>
      <c r="C59" s="467" t="s">
        <v>521</v>
      </c>
      <c r="D59" s="474" t="s">
        <v>582</v>
      </c>
      <c r="E59" s="466" t="s">
        <v>1421</v>
      </c>
      <c r="F59" s="466" t="s">
        <v>1435</v>
      </c>
      <c r="G59" s="466">
        <v>7</v>
      </c>
      <c r="H59" s="425">
        <v>105</v>
      </c>
      <c r="I59" s="425">
        <v>105</v>
      </c>
    </row>
    <row r="60" spans="1:9" ht="60" x14ac:dyDescent="0.3">
      <c r="A60" s="422">
        <v>52</v>
      </c>
      <c r="B60" s="504" t="s">
        <v>522</v>
      </c>
      <c r="C60" s="467" t="s">
        <v>523</v>
      </c>
      <c r="D60" s="661" t="s">
        <v>587</v>
      </c>
      <c r="E60" s="466" t="s">
        <v>1421</v>
      </c>
      <c r="F60" s="466" t="s">
        <v>1422</v>
      </c>
      <c r="G60" s="466">
        <v>4</v>
      </c>
      <c r="H60" s="425">
        <v>50</v>
      </c>
      <c r="I60" s="425">
        <v>50</v>
      </c>
    </row>
    <row r="61" spans="1:9" ht="60" x14ac:dyDescent="0.3">
      <c r="A61" s="422">
        <v>53</v>
      </c>
      <c r="B61" s="504" t="s">
        <v>524</v>
      </c>
      <c r="C61" s="470" t="s">
        <v>525</v>
      </c>
      <c r="D61" s="661" t="s">
        <v>529</v>
      </c>
      <c r="E61" s="466" t="s">
        <v>1421</v>
      </c>
      <c r="F61" s="466" t="s">
        <v>1430</v>
      </c>
      <c r="G61" s="466">
        <v>7</v>
      </c>
      <c r="H61" s="426">
        <v>105</v>
      </c>
      <c r="I61" s="426">
        <v>105</v>
      </c>
    </row>
    <row r="62" spans="1:9" ht="60" x14ac:dyDescent="0.3">
      <c r="A62" s="422">
        <v>54</v>
      </c>
      <c r="B62" s="504" t="s">
        <v>520</v>
      </c>
      <c r="C62" s="467" t="s">
        <v>536</v>
      </c>
      <c r="D62" s="474" t="s">
        <v>582</v>
      </c>
      <c r="E62" s="466" t="s">
        <v>1421</v>
      </c>
      <c r="F62" s="466" t="s">
        <v>1428</v>
      </c>
      <c r="G62" s="466">
        <v>2</v>
      </c>
      <c r="H62" s="425">
        <v>20</v>
      </c>
      <c r="I62" s="425">
        <v>20</v>
      </c>
    </row>
    <row r="63" spans="1:9" ht="60" x14ac:dyDescent="0.3">
      <c r="A63" s="422">
        <v>55</v>
      </c>
      <c r="B63" s="504" t="s">
        <v>526</v>
      </c>
      <c r="C63" s="470" t="s">
        <v>523</v>
      </c>
      <c r="D63" s="467" t="s">
        <v>562</v>
      </c>
      <c r="E63" s="466" t="s">
        <v>1421</v>
      </c>
      <c r="F63" s="466" t="s">
        <v>1424</v>
      </c>
      <c r="G63" s="466">
        <v>1</v>
      </c>
      <c r="H63" s="426">
        <v>15</v>
      </c>
      <c r="I63" s="426">
        <v>15</v>
      </c>
    </row>
    <row r="64" spans="1:9" ht="60" x14ac:dyDescent="0.3">
      <c r="A64" s="422">
        <v>56</v>
      </c>
      <c r="B64" s="504" t="s">
        <v>539</v>
      </c>
      <c r="C64" s="467" t="s">
        <v>540</v>
      </c>
      <c r="D64" s="482" t="s">
        <v>1644</v>
      </c>
      <c r="E64" s="466" t="s">
        <v>1421</v>
      </c>
      <c r="F64" s="466" t="s">
        <v>1648</v>
      </c>
      <c r="G64" s="466">
        <v>2</v>
      </c>
      <c r="H64" s="425">
        <v>30</v>
      </c>
      <c r="I64" s="425">
        <v>30</v>
      </c>
    </row>
    <row r="65" spans="1:9" ht="60" x14ac:dyDescent="0.3">
      <c r="A65" s="422">
        <v>57</v>
      </c>
      <c r="B65" s="504" t="s">
        <v>522</v>
      </c>
      <c r="C65" s="467" t="s">
        <v>535</v>
      </c>
      <c r="D65" s="661" t="s">
        <v>587</v>
      </c>
      <c r="E65" s="466" t="s">
        <v>1421</v>
      </c>
      <c r="F65" s="466" t="s">
        <v>1422</v>
      </c>
      <c r="G65" s="466">
        <v>7</v>
      </c>
      <c r="H65" s="425">
        <v>100</v>
      </c>
      <c r="I65" s="425">
        <v>100</v>
      </c>
    </row>
    <row r="66" spans="1:9" ht="60" x14ac:dyDescent="0.3">
      <c r="A66" s="422">
        <v>58</v>
      </c>
      <c r="B66" s="504" t="s">
        <v>524</v>
      </c>
      <c r="C66" s="470" t="s">
        <v>525</v>
      </c>
      <c r="D66" s="661" t="s">
        <v>529</v>
      </c>
      <c r="E66" s="466" t="s">
        <v>1421</v>
      </c>
      <c r="F66" s="466" t="s">
        <v>1422</v>
      </c>
      <c r="G66" s="466">
        <v>7</v>
      </c>
      <c r="H66" s="426">
        <v>100</v>
      </c>
      <c r="I66" s="426">
        <v>100</v>
      </c>
    </row>
    <row r="67" spans="1:9" ht="60" x14ac:dyDescent="0.3">
      <c r="A67" s="422">
        <v>59</v>
      </c>
      <c r="B67" s="504" t="s">
        <v>533</v>
      </c>
      <c r="C67" s="467" t="s">
        <v>523</v>
      </c>
      <c r="D67" s="474" t="s">
        <v>1432</v>
      </c>
      <c r="E67" s="466" t="s">
        <v>1421</v>
      </c>
      <c r="F67" s="466" t="s">
        <v>1422</v>
      </c>
      <c r="G67" s="466">
        <v>5</v>
      </c>
      <c r="H67" s="425">
        <v>70</v>
      </c>
      <c r="I67" s="425">
        <v>70</v>
      </c>
    </row>
    <row r="68" spans="1:9" ht="60" x14ac:dyDescent="0.3">
      <c r="A68" s="422">
        <v>60</v>
      </c>
      <c r="B68" s="504" t="s">
        <v>541</v>
      </c>
      <c r="C68" s="470" t="s">
        <v>542</v>
      </c>
      <c r="D68" s="685" t="s">
        <v>592</v>
      </c>
      <c r="E68" s="466" t="s">
        <v>1421</v>
      </c>
      <c r="F68" s="466" t="s">
        <v>1428</v>
      </c>
      <c r="G68" s="466">
        <v>2</v>
      </c>
      <c r="H68" s="426">
        <v>30</v>
      </c>
      <c r="I68" s="426">
        <v>30</v>
      </c>
    </row>
    <row r="69" spans="1:9" ht="60" x14ac:dyDescent="0.3">
      <c r="A69" s="422">
        <v>61</v>
      </c>
      <c r="B69" s="504" t="s">
        <v>522</v>
      </c>
      <c r="C69" s="467" t="s">
        <v>523</v>
      </c>
      <c r="D69" s="661" t="s">
        <v>587</v>
      </c>
      <c r="E69" s="466" t="s">
        <v>1421</v>
      </c>
      <c r="F69" s="466" t="s">
        <v>1428</v>
      </c>
      <c r="G69" s="466">
        <v>2</v>
      </c>
      <c r="H69" s="428">
        <v>30</v>
      </c>
      <c r="I69" s="425">
        <v>30</v>
      </c>
    </row>
    <row r="70" spans="1:9" ht="60" x14ac:dyDescent="0.3">
      <c r="A70" s="422">
        <v>62</v>
      </c>
      <c r="B70" s="504" t="s">
        <v>541</v>
      </c>
      <c r="C70" s="470" t="s">
        <v>542</v>
      </c>
      <c r="D70" s="685" t="s">
        <v>592</v>
      </c>
      <c r="E70" s="466" t="s">
        <v>1421</v>
      </c>
      <c r="F70" s="466" t="s">
        <v>1647</v>
      </c>
      <c r="G70" s="466">
        <v>1</v>
      </c>
      <c r="H70" s="429">
        <v>15</v>
      </c>
      <c r="I70" s="429">
        <v>15</v>
      </c>
    </row>
    <row r="71" spans="1:9" ht="60" x14ac:dyDescent="0.3">
      <c r="A71" s="422">
        <v>63</v>
      </c>
      <c r="B71" s="504" t="s">
        <v>522</v>
      </c>
      <c r="C71" s="467" t="s">
        <v>523</v>
      </c>
      <c r="D71" s="661" t="s">
        <v>587</v>
      </c>
      <c r="E71" s="466" t="s">
        <v>1421</v>
      </c>
      <c r="F71" s="466" t="s">
        <v>1428</v>
      </c>
      <c r="G71" s="466">
        <v>2</v>
      </c>
      <c r="H71" s="430">
        <v>30</v>
      </c>
      <c r="I71" s="430">
        <v>30</v>
      </c>
    </row>
    <row r="72" spans="1:9" ht="60" x14ac:dyDescent="0.3">
      <c r="A72" s="422">
        <v>64</v>
      </c>
      <c r="B72" s="504" t="s">
        <v>541</v>
      </c>
      <c r="C72" s="467" t="s">
        <v>542</v>
      </c>
      <c r="D72" s="685" t="s">
        <v>592</v>
      </c>
      <c r="E72" s="466" t="s">
        <v>1421</v>
      </c>
      <c r="F72" s="466" t="s">
        <v>1424</v>
      </c>
      <c r="G72" s="466">
        <v>1</v>
      </c>
      <c r="H72" s="429">
        <v>15</v>
      </c>
      <c r="I72" s="429">
        <v>15</v>
      </c>
    </row>
    <row r="73" spans="1:9" ht="60" x14ac:dyDescent="0.3">
      <c r="A73" s="422">
        <v>65</v>
      </c>
      <c r="B73" s="504" t="s">
        <v>524</v>
      </c>
      <c r="C73" s="470" t="s">
        <v>534</v>
      </c>
      <c r="D73" s="661" t="s">
        <v>529</v>
      </c>
      <c r="E73" s="466" t="s">
        <v>1421</v>
      </c>
      <c r="F73" s="466" t="s">
        <v>1424</v>
      </c>
      <c r="G73" s="466">
        <v>1</v>
      </c>
      <c r="H73" s="430">
        <v>15</v>
      </c>
      <c r="I73" s="430">
        <v>15</v>
      </c>
    </row>
    <row r="74" spans="1:9" ht="60" x14ac:dyDescent="0.3">
      <c r="A74" s="422">
        <v>66</v>
      </c>
      <c r="B74" s="504" t="s">
        <v>524</v>
      </c>
      <c r="C74" s="470" t="s">
        <v>525</v>
      </c>
      <c r="D74" s="661" t="s">
        <v>529</v>
      </c>
      <c r="E74" s="466" t="s">
        <v>1421</v>
      </c>
      <c r="F74" s="466" t="s">
        <v>1428</v>
      </c>
      <c r="G74" s="466">
        <v>1</v>
      </c>
      <c r="H74" s="426">
        <v>15</v>
      </c>
      <c r="I74" s="426">
        <v>15</v>
      </c>
    </row>
    <row r="75" spans="1:9" ht="60" x14ac:dyDescent="0.3">
      <c r="A75" s="422">
        <v>67</v>
      </c>
      <c r="B75" s="504" t="s">
        <v>526</v>
      </c>
      <c r="C75" s="467" t="s">
        <v>543</v>
      </c>
      <c r="D75" s="687" t="s">
        <v>1645</v>
      </c>
      <c r="E75" s="466" t="s">
        <v>1421</v>
      </c>
      <c r="F75" s="466" t="s">
        <v>1428</v>
      </c>
      <c r="G75" s="466">
        <v>2</v>
      </c>
      <c r="H75" s="425">
        <v>20</v>
      </c>
      <c r="I75" s="425">
        <v>20</v>
      </c>
    </row>
    <row r="76" spans="1:9" ht="60" x14ac:dyDescent="0.3">
      <c r="A76" s="422">
        <v>68</v>
      </c>
      <c r="B76" s="504" t="s">
        <v>526</v>
      </c>
      <c r="C76" s="470" t="s">
        <v>523</v>
      </c>
      <c r="D76" s="467" t="s">
        <v>562</v>
      </c>
      <c r="E76" s="466" t="s">
        <v>1421</v>
      </c>
      <c r="F76" s="466" t="s">
        <v>1422</v>
      </c>
      <c r="G76" s="466">
        <v>4</v>
      </c>
      <c r="H76" s="426">
        <v>50</v>
      </c>
      <c r="I76" s="426">
        <v>50</v>
      </c>
    </row>
    <row r="77" spans="1:9" ht="60" x14ac:dyDescent="0.3">
      <c r="A77" s="422">
        <v>69</v>
      </c>
      <c r="B77" s="504" t="s">
        <v>520</v>
      </c>
      <c r="C77" s="467" t="s">
        <v>521</v>
      </c>
      <c r="D77" s="474" t="s">
        <v>582</v>
      </c>
      <c r="E77" s="466" t="s">
        <v>1421</v>
      </c>
      <c r="F77" s="466" t="s">
        <v>1428</v>
      </c>
      <c r="G77" s="466">
        <v>2</v>
      </c>
      <c r="H77" s="425">
        <v>30</v>
      </c>
      <c r="I77" s="425">
        <v>30</v>
      </c>
    </row>
    <row r="78" spans="1:9" ht="60" x14ac:dyDescent="0.3">
      <c r="A78" s="422">
        <v>70</v>
      </c>
      <c r="B78" s="504" t="s">
        <v>524</v>
      </c>
      <c r="C78" s="470" t="s">
        <v>525</v>
      </c>
      <c r="D78" s="661" t="s">
        <v>529</v>
      </c>
      <c r="E78" s="466" t="s">
        <v>1421</v>
      </c>
      <c r="F78" s="466" t="s">
        <v>1430</v>
      </c>
      <c r="G78" s="466">
        <v>4</v>
      </c>
      <c r="H78" s="426">
        <v>60</v>
      </c>
      <c r="I78" s="426">
        <v>60</v>
      </c>
    </row>
    <row r="79" spans="1:9" ht="60" x14ac:dyDescent="0.3">
      <c r="A79" s="422">
        <v>71</v>
      </c>
      <c r="B79" s="504" t="s">
        <v>526</v>
      </c>
      <c r="C79" s="467" t="s">
        <v>523</v>
      </c>
      <c r="D79" s="467" t="s">
        <v>562</v>
      </c>
      <c r="E79" s="466" t="s">
        <v>1421</v>
      </c>
      <c r="F79" s="466" t="s">
        <v>1430</v>
      </c>
      <c r="G79" s="466">
        <v>4</v>
      </c>
      <c r="H79" s="425">
        <v>60</v>
      </c>
      <c r="I79" s="425">
        <v>60</v>
      </c>
    </row>
    <row r="80" spans="1:9" ht="60" x14ac:dyDescent="0.3">
      <c r="A80" s="422">
        <v>72</v>
      </c>
      <c r="B80" s="504" t="s">
        <v>533</v>
      </c>
      <c r="C80" s="470" t="s">
        <v>523</v>
      </c>
      <c r="D80" s="474" t="s">
        <v>1432</v>
      </c>
      <c r="E80" s="466" t="s">
        <v>1421</v>
      </c>
      <c r="F80" s="466" t="s">
        <v>1422</v>
      </c>
      <c r="G80" s="466">
        <v>7</v>
      </c>
      <c r="H80" s="426">
        <v>100</v>
      </c>
      <c r="I80" s="426">
        <v>100</v>
      </c>
    </row>
    <row r="81" spans="1:9" ht="60" x14ac:dyDescent="0.3">
      <c r="A81" s="422">
        <v>73</v>
      </c>
      <c r="B81" s="504" t="s">
        <v>524</v>
      </c>
      <c r="C81" s="467" t="s">
        <v>525</v>
      </c>
      <c r="D81" s="661" t="s">
        <v>529</v>
      </c>
      <c r="E81" s="466" t="s">
        <v>1421</v>
      </c>
      <c r="F81" s="466" t="s">
        <v>1424</v>
      </c>
      <c r="G81" s="466">
        <v>2</v>
      </c>
      <c r="H81" s="425">
        <v>30</v>
      </c>
      <c r="I81" s="425">
        <v>30</v>
      </c>
    </row>
    <row r="82" spans="1:9" ht="60" x14ac:dyDescent="0.3">
      <c r="A82" s="422">
        <v>74</v>
      </c>
      <c r="B82" s="504" t="s">
        <v>524</v>
      </c>
      <c r="C82" s="470" t="s">
        <v>525</v>
      </c>
      <c r="D82" s="661" t="s">
        <v>529</v>
      </c>
      <c r="E82" s="466" t="s">
        <v>1421</v>
      </c>
      <c r="F82" s="466" t="s">
        <v>1428</v>
      </c>
      <c r="G82" s="466">
        <v>1</v>
      </c>
      <c r="H82" s="426">
        <v>15</v>
      </c>
      <c r="I82" s="426">
        <v>15</v>
      </c>
    </row>
    <row r="83" spans="1:9" ht="60" x14ac:dyDescent="0.3">
      <c r="A83" s="422">
        <v>75</v>
      </c>
      <c r="B83" s="504" t="s">
        <v>522</v>
      </c>
      <c r="C83" s="662" t="s">
        <v>523</v>
      </c>
      <c r="D83" s="661" t="s">
        <v>587</v>
      </c>
      <c r="E83" s="466" t="s">
        <v>1421</v>
      </c>
      <c r="F83" s="466" t="s">
        <v>1422</v>
      </c>
      <c r="G83" s="466">
        <v>14</v>
      </c>
      <c r="H83" s="431">
        <v>200</v>
      </c>
      <c r="I83" s="431">
        <v>200</v>
      </c>
    </row>
    <row r="84" spans="1:9" ht="60" x14ac:dyDescent="0.3">
      <c r="A84" s="422">
        <v>76</v>
      </c>
      <c r="B84" s="504" t="s">
        <v>524</v>
      </c>
      <c r="C84" s="662" t="s">
        <v>525</v>
      </c>
      <c r="D84" s="661" t="s">
        <v>529</v>
      </c>
      <c r="E84" s="466" t="s">
        <v>1421</v>
      </c>
      <c r="F84" s="466" t="s">
        <v>1435</v>
      </c>
      <c r="G84" s="466">
        <v>4</v>
      </c>
      <c r="H84" s="431">
        <v>60</v>
      </c>
      <c r="I84" s="431">
        <v>60</v>
      </c>
    </row>
    <row r="85" spans="1:9" ht="60" x14ac:dyDescent="0.3">
      <c r="A85" s="422">
        <v>77</v>
      </c>
      <c r="B85" s="504" t="s">
        <v>520</v>
      </c>
      <c r="C85" s="662" t="s">
        <v>521</v>
      </c>
      <c r="D85" s="474" t="s">
        <v>582</v>
      </c>
      <c r="E85" s="466" t="s">
        <v>1421</v>
      </c>
      <c r="F85" s="466" t="s">
        <v>1422</v>
      </c>
      <c r="G85" s="466">
        <v>11</v>
      </c>
      <c r="H85" s="431">
        <v>155</v>
      </c>
      <c r="I85" s="431">
        <v>155</v>
      </c>
    </row>
    <row r="86" spans="1:9" ht="60" x14ac:dyDescent="0.3">
      <c r="A86" s="422">
        <v>78</v>
      </c>
      <c r="B86" s="504" t="s">
        <v>522</v>
      </c>
      <c r="C86" s="662" t="s">
        <v>523</v>
      </c>
      <c r="D86" s="661" t="s">
        <v>587</v>
      </c>
      <c r="E86" s="466" t="s">
        <v>1421</v>
      </c>
      <c r="F86" s="466" t="s">
        <v>1430</v>
      </c>
      <c r="G86" s="466">
        <v>14</v>
      </c>
      <c r="H86" s="431">
        <v>200</v>
      </c>
      <c r="I86" s="431">
        <v>200</v>
      </c>
    </row>
    <row r="87" spans="1:9" ht="60" x14ac:dyDescent="0.3">
      <c r="A87" s="422">
        <v>79</v>
      </c>
      <c r="B87" s="504" t="s">
        <v>533</v>
      </c>
      <c r="C87" s="662" t="s">
        <v>523</v>
      </c>
      <c r="D87" s="474" t="s">
        <v>1432</v>
      </c>
      <c r="E87" s="466" t="s">
        <v>1421</v>
      </c>
      <c r="F87" s="466" t="s">
        <v>1422</v>
      </c>
      <c r="G87" s="466">
        <v>4</v>
      </c>
      <c r="H87" s="431">
        <v>60</v>
      </c>
      <c r="I87" s="431">
        <v>60</v>
      </c>
    </row>
    <row r="88" spans="1:9" ht="60" x14ac:dyDescent="0.3">
      <c r="A88" s="422">
        <v>80</v>
      </c>
      <c r="B88" s="504" t="s">
        <v>524</v>
      </c>
      <c r="C88" s="662" t="s">
        <v>525</v>
      </c>
      <c r="D88" s="661" t="s">
        <v>529</v>
      </c>
      <c r="E88" s="466" t="s">
        <v>1421</v>
      </c>
      <c r="F88" s="466" t="s">
        <v>1428</v>
      </c>
      <c r="G88" s="466">
        <v>15</v>
      </c>
      <c r="H88" s="431">
        <v>220</v>
      </c>
      <c r="I88" s="431">
        <v>220</v>
      </c>
    </row>
    <row r="89" spans="1:9" ht="60" x14ac:dyDescent="0.3">
      <c r="A89" s="422">
        <v>81</v>
      </c>
      <c r="B89" s="504" t="s">
        <v>522</v>
      </c>
      <c r="C89" s="662" t="s">
        <v>523</v>
      </c>
      <c r="D89" s="661" t="s">
        <v>587</v>
      </c>
      <c r="E89" s="466" t="s">
        <v>1421</v>
      </c>
      <c r="F89" s="466" t="s">
        <v>1424</v>
      </c>
      <c r="G89" s="466">
        <v>5</v>
      </c>
      <c r="H89" s="431">
        <v>70</v>
      </c>
      <c r="I89" s="431">
        <v>70</v>
      </c>
    </row>
    <row r="90" spans="1:9" ht="60" x14ac:dyDescent="0.3">
      <c r="A90" s="422">
        <v>82</v>
      </c>
      <c r="B90" s="504" t="s">
        <v>524</v>
      </c>
      <c r="C90" s="662" t="s">
        <v>525</v>
      </c>
      <c r="D90" s="661" t="s">
        <v>529</v>
      </c>
      <c r="E90" s="466" t="s">
        <v>1421</v>
      </c>
      <c r="F90" s="466" t="s">
        <v>1430</v>
      </c>
      <c r="G90" s="466">
        <v>15</v>
      </c>
      <c r="H90" s="431">
        <v>225</v>
      </c>
      <c r="I90" s="431">
        <v>225</v>
      </c>
    </row>
    <row r="91" spans="1:9" ht="15" x14ac:dyDescent="0.3">
      <c r="A91" s="422"/>
      <c r="B91" s="417"/>
      <c r="C91" s="432"/>
      <c r="D91" s="661"/>
      <c r="E91" s="413"/>
      <c r="F91" s="413"/>
      <c r="G91" s="466"/>
      <c r="H91" s="427"/>
      <c r="I91" s="427"/>
    </row>
    <row r="92" spans="1:9" ht="15" x14ac:dyDescent="0.3">
      <c r="A92" s="422"/>
      <c r="B92" s="416"/>
      <c r="C92" s="432"/>
      <c r="D92" s="661"/>
      <c r="E92" s="413"/>
      <c r="F92" s="413"/>
      <c r="G92" s="466"/>
      <c r="H92" s="427"/>
      <c r="I92" s="427"/>
    </row>
    <row r="93" spans="1:9" ht="15" x14ac:dyDescent="0.2">
      <c r="A93" s="314"/>
      <c r="B93" s="412"/>
      <c r="C93" s="413"/>
      <c r="D93" s="674"/>
      <c r="E93" s="74"/>
      <c r="F93" s="74"/>
      <c r="G93" s="511"/>
      <c r="H93" s="4"/>
      <c r="I93" s="4"/>
    </row>
    <row r="94" spans="1:9" ht="15" x14ac:dyDescent="0.3">
      <c r="A94" s="314"/>
      <c r="B94" s="414"/>
      <c r="C94" s="415"/>
      <c r="D94" s="675"/>
      <c r="E94" s="86"/>
      <c r="F94" s="86"/>
      <c r="G94" s="666" t="s">
        <v>325</v>
      </c>
      <c r="H94" s="418">
        <f>SUM(H9:H93)</f>
        <v>7320.5</v>
      </c>
      <c r="I94" s="418">
        <f>SUM(I9:I93)</f>
        <v>7320.5</v>
      </c>
    </row>
    <row r="95" spans="1:9" ht="15" x14ac:dyDescent="0.3">
      <c r="A95" s="189"/>
      <c r="B95" s="189"/>
      <c r="C95" s="189"/>
      <c r="D95" s="676"/>
      <c r="E95" s="189"/>
      <c r="F95" s="189"/>
      <c r="G95" s="667"/>
      <c r="H95" s="158"/>
      <c r="I95" s="163"/>
    </row>
    <row r="96" spans="1:9" ht="15" x14ac:dyDescent="0.3">
      <c r="A96" s="190" t="s">
        <v>336</v>
      </c>
      <c r="B96" s="189"/>
      <c r="C96" s="189"/>
      <c r="D96" s="676"/>
      <c r="E96" s="189"/>
      <c r="F96" s="189"/>
      <c r="G96" s="667"/>
      <c r="H96" s="158"/>
      <c r="I96" s="163"/>
    </row>
    <row r="97" spans="1:9" ht="15" x14ac:dyDescent="0.3">
      <c r="A97" s="190" t="s">
        <v>339</v>
      </c>
      <c r="B97" s="189"/>
      <c r="C97" s="189"/>
      <c r="D97" s="676"/>
      <c r="E97" s="189"/>
      <c r="F97" s="189"/>
      <c r="G97" s="667"/>
      <c r="H97" s="158"/>
      <c r="I97" s="163"/>
    </row>
    <row r="98" spans="1:9" ht="15" x14ac:dyDescent="0.3">
      <c r="A98" s="190"/>
      <c r="B98" s="158"/>
      <c r="C98" s="158"/>
      <c r="D98" s="677"/>
      <c r="E98" s="158"/>
      <c r="F98" s="158"/>
      <c r="G98" s="667"/>
      <c r="H98" s="158"/>
      <c r="I98" s="163"/>
    </row>
    <row r="99" spans="1:9" ht="15" x14ac:dyDescent="0.3">
      <c r="A99" s="190"/>
      <c r="B99" s="158"/>
      <c r="C99" s="158"/>
      <c r="D99" s="677"/>
      <c r="E99" s="158"/>
      <c r="G99" s="667"/>
      <c r="H99" s="158"/>
      <c r="I99" s="163"/>
    </row>
    <row r="100" spans="1:9" x14ac:dyDescent="0.2">
      <c r="A100" s="187"/>
      <c r="B100" s="187"/>
      <c r="C100" s="187"/>
      <c r="D100" s="678"/>
      <c r="E100" s="187"/>
      <c r="F100" s="187"/>
      <c r="G100" s="668"/>
      <c r="H100" s="187"/>
      <c r="I100" s="163"/>
    </row>
    <row r="101" spans="1:9" ht="15" x14ac:dyDescent="0.3">
      <c r="A101" s="164" t="s">
        <v>107</v>
      </c>
      <c r="B101" s="158"/>
      <c r="C101" s="158"/>
      <c r="D101" s="677"/>
      <c r="E101" s="158"/>
      <c r="F101" s="158"/>
      <c r="G101" s="667"/>
      <c r="H101" s="158"/>
      <c r="I101" s="163"/>
    </row>
    <row r="102" spans="1:9" ht="15" x14ac:dyDescent="0.3">
      <c r="A102" s="158"/>
      <c r="B102" s="158"/>
      <c r="C102" s="158"/>
      <c r="D102" s="677"/>
      <c r="E102" s="158"/>
      <c r="F102" s="158"/>
      <c r="G102" s="667"/>
      <c r="H102" s="158"/>
      <c r="I102" s="163"/>
    </row>
    <row r="103" spans="1:9" ht="15" x14ac:dyDescent="0.3">
      <c r="A103" s="158"/>
      <c r="B103" s="158"/>
      <c r="C103" s="158"/>
      <c r="D103" s="677"/>
      <c r="E103" s="158"/>
      <c r="F103" s="158"/>
      <c r="G103" s="667"/>
      <c r="H103" s="165"/>
      <c r="I103" s="163"/>
    </row>
    <row r="104" spans="1:9" ht="15" x14ac:dyDescent="0.3">
      <c r="A104" s="164"/>
      <c r="B104" s="164" t="s">
        <v>266</v>
      </c>
      <c r="C104" s="164"/>
      <c r="D104" s="676"/>
      <c r="E104" s="164"/>
      <c r="F104" s="164"/>
      <c r="G104" s="667"/>
      <c r="H104" s="165"/>
      <c r="I104" s="163"/>
    </row>
    <row r="105" spans="1:9" ht="15" x14ac:dyDescent="0.3">
      <c r="A105" s="158"/>
      <c r="B105" s="158" t="s">
        <v>265</v>
      </c>
      <c r="C105" s="158"/>
      <c r="D105" s="677"/>
      <c r="E105" s="158"/>
      <c r="F105" s="158"/>
      <c r="G105" s="667"/>
      <c r="H105" s="165"/>
      <c r="I105" s="163"/>
    </row>
    <row r="106" spans="1:9" x14ac:dyDescent="0.2">
      <c r="A106" s="166"/>
      <c r="B106" s="166" t="s">
        <v>139</v>
      </c>
      <c r="C106" s="166"/>
      <c r="D106" s="679"/>
      <c r="E106" s="166"/>
      <c r="F106" s="166"/>
      <c r="G106" s="669"/>
      <c r="H106" s="159"/>
      <c r="I106" s="159"/>
    </row>
  </sheetData>
  <mergeCells count="2">
    <mergeCell ref="G1:H1"/>
    <mergeCell ref="G2:H2"/>
  </mergeCells>
  <printOptions gridLines="1"/>
  <pageMargins left="0.25" right="0.25" top="0.75" bottom="0.75" header="0.3" footer="0.3"/>
  <pageSetup scale="78" fitToHeight="0" orientation="portrait" r:id="rId1"/>
  <ignoredErrors>
    <ignoredError sqref="D32:D33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59" customWidth="1"/>
    <col min="2" max="2" width="13.140625" style="159" customWidth="1"/>
    <col min="3" max="3" width="15.140625" style="159" customWidth="1"/>
    <col min="4" max="4" width="18" style="159" customWidth="1"/>
    <col min="5" max="5" width="20.5703125" style="159" customWidth="1"/>
    <col min="6" max="6" width="21.28515625" style="159" customWidth="1"/>
    <col min="7" max="7" width="15.140625" style="159" customWidth="1"/>
    <col min="8" max="8" width="15.5703125" style="159" customWidth="1"/>
    <col min="9" max="9" width="13.42578125" style="159" customWidth="1"/>
    <col min="10" max="10" width="0" style="159" hidden="1" customWidth="1"/>
    <col min="11" max="16384" width="9.140625" style="159"/>
  </cols>
  <sheetData>
    <row r="1" spans="1:10" ht="15" x14ac:dyDescent="0.3">
      <c r="A1" s="63" t="s">
        <v>429</v>
      </c>
      <c r="B1" s="63"/>
      <c r="C1" s="66"/>
      <c r="D1" s="66"/>
      <c r="E1" s="66"/>
      <c r="F1" s="66"/>
      <c r="G1" s="719" t="s">
        <v>109</v>
      </c>
      <c r="H1" s="719"/>
    </row>
    <row r="2" spans="1:10" ht="15" x14ac:dyDescent="0.3">
      <c r="A2" s="65" t="s">
        <v>140</v>
      </c>
      <c r="B2" s="63"/>
      <c r="C2" s="66"/>
      <c r="D2" s="66"/>
      <c r="E2" s="66"/>
      <c r="F2" s="66"/>
      <c r="G2" s="717" t="str">
        <f>'ფორმა N1'!L2</f>
        <v>01/01/-12/31/2019</v>
      </c>
      <c r="H2" s="717"/>
    </row>
    <row r="3" spans="1:10" ht="15" x14ac:dyDescent="0.3">
      <c r="A3" s="65"/>
      <c r="B3" s="65"/>
      <c r="C3" s="65"/>
      <c r="D3" s="65"/>
      <c r="E3" s="65"/>
      <c r="F3" s="65"/>
      <c r="G3" s="179"/>
      <c r="H3" s="179"/>
    </row>
    <row r="4" spans="1:10" ht="15" x14ac:dyDescent="0.3">
      <c r="A4" s="66" t="str">
        <f>'ფორმა N2'!A4</f>
        <v>ანგარიშვალდებული პირის დასახელება:</v>
      </c>
      <c r="B4" s="66"/>
      <c r="C4" s="66"/>
      <c r="D4" s="66"/>
      <c r="E4" s="66"/>
      <c r="F4" s="66"/>
      <c r="G4" s="65"/>
      <c r="H4" s="65"/>
    </row>
    <row r="5" spans="1:10" ht="15" x14ac:dyDescent="0.3">
      <c r="A5" s="376" t="str">
        <f>'ფორმა N1'!A5</f>
        <v>ეროვნულ-დემოკრატიული პარტია</v>
      </c>
      <c r="B5" s="69"/>
      <c r="C5" s="69"/>
      <c r="D5" s="69"/>
      <c r="E5" s="69"/>
      <c r="F5" s="69"/>
      <c r="G5" s="70"/>
      <c r="H5" s="70"/>
    </row>
    <row r="6" spans="1:10" ht="15" x14ac:dyDescent="0.3">
      <c r="A6" s="66"/>
      <c r="B6" s="66"/>
      <c r="C6" s="66"/>
      <c r="D6" s="66"/>
      <c r="E6" s="66"/>
      <c r="F6" s="66"/>
      <c r="G6" s="65"/>
      <c r="H6" s="65"/>
    </row>
    <row r="7" spans="1:10" ht="15" x14ac:dyDescent="0.2">
      <c r="A7" s="178"/>
      <c r="B7" s="178"/>
      <c r="C7" s="178"/>
      <c r="D7" s="182"/>
      <c r="E7" s="178"/>
      <c r="F7" s="178"/>
      <c r="G7" s="67"/>
      <c r="H7" s="67"/>
    </row>
    <row r="8" spans="1:10" ht="30" x14ac:dyDescent="0.2">
      <c r="A8" s="77" t="s">
        <v>64</v>
      </c>
      <c r="B8" s="77" t="s">
        <v>326</v>
      </c>
      <c r="C8" s="77" t="s">
        <v>327</v>
      </c>
      <c r="D8" s="77" t="s">
        <v>227</v>
      </c>
      <c r="E8" s="77" t="s">
        <v>335</v>
      </c>
      <c r="F8" s="77" t="s">
        <v>328</v>
      </c>
      <c r="G8" s="68" t="s">
        <v>10</v>
      </c>
      <c r="H8" s="68" t="s">
        <v>9</v>
      </c>
      <c r="J8" s="191" t="s">
        <v>334</v>
      </c>
    </row>
    <row r="9" spans="1:10" ht="15" x14ac:dyDescent="0.2">
      <c r="A9" s="85"/>
      <c r="B9" s="85"/>
      <c r="C9" s="85"/>
      <c r="D9" s="85"/>
      <c r="E9" s="85"/>
      <c r="F9" s="85"/>
      <c r="G9" s="4"/>
      <c r="H9" s="4"/>
      <c r="J9" s="191" t="s">
        <v>0</v>
      </c>
    </row>
    <row r="10" spans="1:10" ht="15" x14ac:dyDescent="0.2">
      <c r="A10" s="85"/>
      <c r="B10" s="85"/>
      <c r="C10" s="85"/>
      <c r="D10" s="85"/>
      <c r="E10" s="85"/>
      <c r="F10" s="85"/>
      <c r="G10" s="4"/>
      <c r="H10" s="4"/>
    </row>
    <row r="11" spans="1:10" ht="15" x14ac:dyDescent="0.2">
      <c r="A11" s="74"/>
      <c r="B11" s="74"/>
      <c r="C11" s="74"/>
      <c r="D11" s="74"/>
      <c r="E11" s="74"/>
      <c r="F11" s="74"/>
      <c r="G11" s="4"/>
      <c r="H11" s="4"/>
    </row>
    <row r="12" spans="1:10" ht="15" x14ac:dyDescent="0.2">
      <c r="A12" s="74"/>
      <c r="B12" s="74"/>
      <c r="C12" s="74"/>
      <c r="D12" s="74"/>
      <c r="E12" s="74"/>
      <c r="F12" s="74"/>
      <c r="G12" s="4"/>
      <c r="H12" s="4"/>
    </row>
    <row r="13" spans="1:10" ht="15" x14ac:dyDescent="0.2">
      <c r="A13" s="74"/>
      <c r="B13" s="74"/>
      <c r="C13" s="74"/>
      <c r="D13" s="74"/>
      <c r="E13" s="74"/>
      <c r="F13" s="74"/>
      <c r="G13" s="4"/>
      <c r="H13" s="4"/>
    </row>
    <row r="14" spans="1:10" ht="15" x14ac:dyDescent="0.2">
      <c r="A14" s="74"/>
      <c r="B14" s="74"/>
      <c r="C14" s="74"/>
      <c r="D14" s="74"/>
      <c r="E14" s="74"/>
      <c r="F14" s="74"/>
      <c r="G14" s="4"/>
      <c r="H14" s="4"/>
    </row>
    <row r="15" spans="1:10" ht="15" x14ac:dyDescent="0.2">
      <c r="A15" s="74"/>
      <c r="B15" s="74"/>
      <c r="C15" s="74"/>
      <c r="D15" s="74"/>
      <c r="E15" s="74"/>
      <c r="F15" s="74"/>
      <c r="G15" s="4"/>
      <c r="H15" s="4"/>
    </row>
    <row r="16" spans="1:10" ht="15" x14ac:dyDescent="0.2">
      <c r="A16" s="74"/>
      <c r="B16" s="74"/>
      <c r="C16" s="74"/>
      <c r="D16" s="74"/>
      <c r="E16" s="74"/>
      <c r="F16" s="74"/>
      <c r="G16" s="4"/>
      <c r="H16" s="4"/>
    </row>
    <row r="17" spans="1:8" ht="15" x14ac:dyDescent="0.2">
      <c r="A17" s="74"/>
      <c r="B17" s="74"/>
      <c r="C17" s="74"/>
      <c r="D17" s="74"/>
      <c r="E17" s="74"/>
      <c r="F17" s="74"/>
      <c r="G17" s="4"/>
      <c r="H17" s="4"/>
    </row>
    <row r="18" spans="1:8" ht="15" x14ac:dyDescent="0.2">
      <c r="A18" s="74"/>
      <c r="B18" s="74"/>
      <c r="C18" s="74"/>
      <c r="D18" s="74"/>
      <c r="E18" s="74"/>
      <c r="F18" s="74"/>
      <c r="G18" s="4"/>
      <c r="H18" s="4"/>
    </row>
    <row r="19" spans="1:8" ht="15" x14ac:dyDescent="0.2">
      <c r="A19" s="74"/>
      <c r="B19" s="74"/>
      <c r="C19" s="74"/>
      <c r="D19" s="74"/>
      <c r="E19" s="74"/>
      <c r="F19" s="74"/>
      <c r="G19" s="4"/>
      <c r="H19" s="4"/>
    </row>
    <row r="20" spans="1:8" ht="15" x14ac:dyDescent="0.2">
      <c r="A20" s="74"/>
      <c r="B20" s="74"/>
      <c r="C20" s="74"/>
      <c r="D20" s="74"/>
      <c r="E20" s="74"/>
      <c r="F20" s="74"/>
      <c r="G20" s="4"/>
      <c r="H20" s="4"/>
    </row>
    <row r="21" spans="1:8" ht="15" x14ac:dyDescent="0.2">
      <c r="A21" s="74"/>
      <c r="B21" s="74"/>
      <c r="C21" s="74"/>
      <c r="D21" s="74"/>
      <c r="E21" s="74"/>
      <c r="F21" s="74"/>
      <c r="G21" s="4"/>
      <c r="H21" s="4"/>
    </row>
    <row r="22" spans="1:8" ht="15" x14ac:dyDescent="0.2">
      <c r="A22" s="74"/>
      <c r="B22" s="74"/>
      <c r="C22" s="74"/>
      <c r="D22" s="74"/>
      <c r="E22" s="74"/>
      <c r="F22" s="74"/>
      <c r="G22" s="4"/>
      <c r="H22" s="4"/>
    </row>
    <row r="23" spans="1:8" ht="15" x14ac:dyDescent="0.2">
      <c r="A23" s="74"/>
      <c r="B23" s="74"/>
      <c r="C23" s="74"/>
      <c r="D23" s="74"/>
      <c r="E23" s="74"/>
      <c r="F23" s="74"/>
      <c r="G23" s="4"/>
      <c r="H23" s="4"/>
    </row>
    <row r="24" spans="1:8" ht="15" x14ac:dyDescent="0.2">
      <c r="A24" s="74"/>
      <c r="B24" s="74"/>
      <c r="C24" s="74"/>
      <c r="D24" s="74"/>
      <c r="E24" s="74"/>
      <c r="F24" s="74"/>
      <c r="G24" s="4"/>
      <c r="H24" s="4"/>
    </row>
    <row r="25" spans="1:8" ht="15" x14ac:dyDescent="0.2">
      <c r="A25" s="74"/>
      <c r="B25" s="74"/>
      <c r="C25" s="74"/>
      <c r="D25" s="74"/>
      <c r="E25" s="74"/>
      <c r="F25" s="74"/>
      <c r="G25" s="4"/>
      <c r="H25" s="4"/>
    </row>
    <row r="26" spans="1:8" ht="15" x14ac:dyDescent="0.2">
      <c r="A26" s="74"/>
      <c r="B26" s="74"/>
      <c r="C26" s="74"/>
      <c r="D26" s="74"/>
      <c r="E26" s="74"/>
      <c r="F26" s="74"/>
      <c r="G26" s="4"/>
      <c r="H26" s="4"/>
    </row>
    <row r="27" spans="1:8" ht="15" x14ac:dyDescent="0.2">
      <c r="A27" s="74"/>
      <c r="B27" s="74"/>
      <c r="C27" s="74"/>
      <c r="D27" s="74"/>
      <c r="E27" s="74"/>
      <c r="F27" s="74"/>
      <c r="G27" s="4"/>
      <c r="H27" s="4"/>
    </row>
    <row r="28" spans="1:8" ht="15" x14ac:dyDescent="0.2">
      <c r="A28" s="74"/>
      <c r="B28" s="74"/>
      <c r="C28" s="74"/>
      <c r="D28" s="74"/>
      <c r="E28" s="74"/>
      <c r="F28" s="74"/>
      <c r="G28" s="4"/>
      <c r="H28" s="4"/>
    </row>
    <row r="29" spans="1:8" ht="15" x14ac:dyDescent="0.2">
      <c r="A29" s="74"/>
      <c r="B29" s="74"/>
      <c r="C29" s="74"/>
      <c r="D29" s="74"/>
      <c r="E29" s="74"/>
      <c r="F29" s="74"/>
      <c r="G29" s="4"/>
      <c r="H29" s="4"/>
    </row>
    <row r="30" spans="1:8" ht="15" x14ac:dyDescent="0.2">
      <c r="A30" s="74"/>
      <c r="B30" s="74"/>
      <c r="C30" s="74"/>
      <c r="D30" s="74"/>
      <c r="E30" s="74"/>
      <c r="F30" s="74"/>
      <c r="G30" s="4"/>
      <c r="H30" s="4"/>
    </row>
    <row r="31" spans="1:8" ht="15" x14ac:dyDescent="0.2">
      <c r="A31" s="74"/>
      <c r="B31" s="74"/>
      <c r="C31" s="74"/>
      <c r="D31" s="74"/>
      <c r="E31" s="74"/>
      <c r="F31" s="74"/>
      <c r="G31" s="4"/>
      <c r="H31" s="4"/>
    </row>
    <row r="32" spans="1:8" ht="15" x14ac:dyDescent="0.2">
      <c r="A32" s="74"/>
      <c r="B32" s="74"/>
      <c r="C32" s="74"/>
      <c r="D32" s="74"/>
      <c r="E32" s="74"/>
      <c r="F32" s="74"/>
      <c r="G32" s="4"/>
      <c r="H32" s="4"/>
    </row>
    <row r="33" spans="1:9" ht="15" x14ac:dyDescent="0.2">
      <c r="A33" s="74"/>
      <c r="B33" s="74"/>
      <c r="C33" s="74"/>
      <c r="D33" s="74"/>
      <c r="E33" s="74"/>
      <c r="F33" s="74"/>
      <c r="G33" s="4"/>
      <c r="H33" s="4"/>
    </row>
    <row r="34" spans="1:9" ht="15" x14ac:dyDescent="0.3">
      <c r="A34" s="74"/>
      <c r="B34" s="86"/>
      <c r="C34" s="86"/>
      <c r="D34" s="86"/>
      <c r="E34" s="86"/>
      <c r="F34" s="86" t="s">
        <v>333</v>
      </c>
      <c r="G34" s="73">
        <f>SUM(G9:G33)</f>
        <v>0</v>
      </c>
      <c r="H34" s="73">
        <f>SUM(H9:H33)</f>
        <v>0</v>
      </c>
    </row>
    <row r="35" spans="1:9" ht="15" x14ac:dyDescent="0.3">
      <c r="A35" s="189"/>
      <c r="B35" s="189"/>
      <c r="C35" s="189"/>
      <c r="D35" s="189"/>
      <c r="E35" s="189"/>
      <c r="F35" s="189"/>
      <c r="G35" s="189"/>
      <c r="H35" s="158"/>
      <c r="I35" s="158"/>
    </row>
    <row r="36" spans="1:9" ht="15" x14ac:dyDescent="0.3">
      <c r="A36" s="190" t="s">
        <v>381</v>
      </c>
      <c r="B36" s="190"/>
      <c r="C36" s="189"/>
      <c r="D36" s="189"/>
      <c r="E36" s="189"/>
      <c r="F36" s="189"/>
      <c r="G36" s="189"/>
      <c r="H36" s="158"/>
      <c r="I36" s="158"/>
    </row>
    <row r="37" spans="1:9" ht="15" x14ac:dyDescent="0.3">
      <c r="A37" s="190" t="s">
        <v>332</v>
      </c>
      <c r="B37" s="190"/>
      <c r="C37" s="189"/>
      <c r="D37" s="189"/>
      <c r="E37" s="189"/>
      <c r="F37" s="189"/>
      <c r="G37" s="189"/>
      <c r="H37" s="158"/>
      <c r="I37" s="158"/>
    </row>
    <row r="38" spans="1:9" ht="15" x14ac:dyDescent="0.3">
      <c r="A38" s="190"/>
      <c r="B38" s="190"/>
      <c r="C38" s="158"/>
      <c r="D38" s="158"/>
      <c r="E38" s="158"/>
      <c r="F38" s="158"/>
      <c r="G38" s="158"/>
      <c r="H38" s="158"/>
      <c r="I38" s="158"/>
    </row>
    <row r="39" spans="1:9" ht="15" x14ac:dyDescent="0.3">
      <c r="A39" s="190"/>
      <c r="B39" s="190"/>
      <c r="C39" s="158"/>
      <c r="D39" s="158"/>
      <c r="E39" s="158"/>
      <c r="F39" s="158"/>
      <c r="G39" s="158"/>
      <c r="H39" s="158"/>
      <c r="I39" s="158"/>
    </row>
    <row r="40" spans="1:9" x14ac:dyDescent="0.2">
      <c r="A40" s="187"/>
      <c r="B40" s="187"/>
      <c r="C40" s="187"/>
      <c r="D40" s="187"/>
      <c r="E40" s="187"/>
      <c r="F40" s="187"/>
      <c r="G40" s="187"/>
      <c r="H40" s="187"/>
      <c r="I40" s="187"/>
    </row>
    <row r="41" spans="1:9" ht="15" x14ac:dyDescent="0.3">
      <c r="A41" s="164" t="s">
        <v>107</v>
      </c>
      <c r="B41" s="164"/>
      <c r="C41" s="158"/>
      <c r="D41" s="158"/>
      <c r="E41" s="158"/>
      <c r="F41" s="158"/>
      <c r="G41" s="158"/>
      <c r="H41" s="158"/>
      <c r="I41" s="158"/>
    </row>
    <row r="42" spans="1:9" ht="15" x14ac:dyDescent="0.3">
      <c r="A42" s="158"/>
      <c r="B42" s="158"/>
      <c r="C42" s="158"/>
      <c r="D42" s="158"/>
      <c r="E42" s="158"/>
      <c r="F42" s="158"/>
      <c r="G42" s="158"/>
      <c r="H42" s="158"/>
      <c r="I42" s="158"/>
    </row>
    <row r="43" spans="1:9" ht="15" x14ac:dyDescent="0.3">
      <c r="A43" s="158"/>
      <c r="B43" s="158"/>
      <c r="C43" s="158"/>
      <c r="D43" s="158"/>
      <c r="E43" s="158"/>
      <c r="F43" s="158"/>
      <c r="G43" s="158"/>
      <c r="H43" s="158"/>
      <c r="I43" s="165"/>
    </row>
    <row r="44" spans="1:9" ht="15" x14ac:dyDescent="0.3">
      <c r="A44" s="164"/>
      <c r="B44" s="164"/>
      <c r="C44" s="164" t="s">
        <v>400</v>
      </c>
      <c r="D44" s="164"/>
      <c r="E44" s="189"/>
      <c r="F44" s="164"/>
      <c r="G44" s="164"/>
      <c r="H44" s="158"/>
      <c r="I44" s="165"/>
    </row>
    <row r="45" spans="1:9" ht="15" x14ac:dyDescent="0.3">
      <c r="A45" s="158"/>
      <c r="B45" s="158"/>
      <c r="C45" s="158" t="s">
        <v>265</v>
      </c>
      <c r="D45" s="158"/>
      <c r="E45" s="158"/>
      <c r="F45" s="158"/>
      <c r="G45" s="158"/>
      <c r="H45" s="158"/>
      <c r="I45" s="165"/>
    </row>
    <row r="46" spans="1:9" x14ac:dyDescent="0.2">
      <c r="A46" s="166"/>
      <c r="B46" s="166"/>
      <c r="C46" s="166" t="s">
        <v>139</v>
      </c>
      <c r="D46" s="166"/>
      <c r="E46" s="166"/>
      <c r="F46" s="166"/>
      <c r="G46" s="166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topLeftCell="A4" zoomScale="85" zoomScaleSheetLayoutView="85" workbookViewId="0">
      <selection activeCell="E11" sqref="E11"/>
    </sheetView>
  </sheetViews>
  <sheetFormatPr defaultRowHeight="15" x14ac:dyDescent="0.3"/>
  <cols>
    <col min="1" max="1" width="5.42578125" style="523" customWidth="1"/>
    <col min="2" max="2" width="19.140625" style="523" bestFit="1" customWidth="1"/>
    <col min="3" max="3" width="27.5703125" style="523" customWidth="1"/>
    <col min="4" max="4" width="19.28515625" style="523" customWidth="1"/>
    <col min="5" max="5" width="16.85546875" style="523" customWidth="1"/>
    <col min="6" max="6" width="13.140625" style="523" customWidth="1"/>
    <col min="7" max="7" width="17" style="523" customWidth="1"/>
    <col min="8" max="8" width="13.7109375" style="523" customWidth="1"/>
    <col min="9" max="9" width="19.42578125" style="523" bestFit="1" customWidth="1"/>
    <col min="10" max="10" width="18.5703125" style="523" bestFit="1" customWidth="1"/>
    <col min="11" max="11" width="16.7109375" style="523" customWidth="1"/>
    <col min="12" max="12" width="17.7109375" style="523" customWidth="1"/>
    <col min="13" max="13" width="12.85546875" style="523" customWidth="1"/>
    <col min="14" max="16384" width="9.140625" style="523"/>
  </cols>
  <sheetData>
    <row r="2" spans="1:13" x14ac:dyDescent="0.3">
      <c r="A2" s="724" t="s">
        <v>475</v>
      </c>
      <c r="B2" s="724"/>
      <c r="C2" s="724"/>
      <c r="D2" s="724"/>
      <c r="E2" s="724"/>
      <c r="F2" s="521"/>
      <c r="G2" s="386"/>
      <c r="H2" s="386"/>
      <c r="I2" s="386"/>
      <c r="J2" s="386"/>
      <c r="K2" s="381"/>
      <c r="L2" s="522"/>
      <c r="M2" s="522" t="s">
        <v>109</v>
      </c>
    </row>
    <row r="3" spans="1:13" x14ac:dyDescent="0.3">
      <c r="A3" s="378" t="s">
        <v>140</v>
      </c>
      <c r="B3" s="378"/>
      <c r="C3" s="377"/>
      <c r="D3" s="386"/>
      <c r="E3" s="386"/>
      <c r="F3" s="386"/>
      <c r="G3" s="386"/>
      <c r="H3" s="386"/>
      <c r="I3" s="386"/>
      <c r="J3" s="386"/>
      <c r="K3" s="381"/>
      <c r="L3" s="725" t="str">
        <f>'ფორმა N1'!L2</f>
        <v>01/01/-12/31/2019</v>
      </c>
      <c r="M3" s="725"/>
    </row>
    <row r="4" spans="1:13" x14ac:dyDescent="0.3">
      <c r="A4" s="378"/>
      <c r="B4" s="378"/>
      <c r="C4" s="378"/>
      <c r="D4" s="377"/>
      <c r="E4" s="377"/>
      <c r="F4" s="377"/>
      <c r="G4" s="377"/>
      <c r="H4" s="377"/>
      <c r="I4" s="377"/>
      <c r="J4" s="377"/>
      <c r="K4" s="381"/>
      <c r="L4" s="381"/>
      <c r="M4" s="381"/>
    </row>
    <row r="5" spans="1:13" x14ac:dyDescent="0.3">
      <c r="A5" s="386" t="s">
        <v>269</v>
      </c>
      <c r="B5" s="386"/>
      <c r="C5" s="386"/>
      <c r="D5" s="386"/>
      <c r="E5" s="386"/>
      <c r="F5" s="386"/>
      <c r="G5" s="386"/>
      <c r="H5" s="386"/>
      <c r="I5" s="386"/>
      <c r="J5" s="386"/>
      <c r="K5" s="378"/>
      <c r="L5" s="378"/>
      <c r="M5" s="378"/>
    </row>
    <row r="6" spans="1:13" x14ac:dyDescent="0.3">
      <c r="A6" s="524" t="str">
        <f>'ფორმა N1'!A5</f>
        <v>ეროვნულ-დემოკრატიული პარტია</v>
      </c>
      <c r="B6" s="525"/>
      <c r="C6" s="525"/>
      <c r="D6" s="525"/>
      <c r="E6" s="525"/>
      <c r="F6" s="525"/>
      <c r="G6" s="525"/>
      <c r="H6" s="525"/>
      <c r="I6" s="525"/>
      <c r="J6" s="525"/>
      <c r="K6" s="526"/>
      <c r="L6" s="526"/>
    </row>
    <row r="7" spans="1:13" x14ac:dyDescent="0.3">
      <c r="A7" s="386"/>
      <c r="B7" s="386"/>
      <c r="C7" s="386"/>
      <c r="D7" s="386"/>
      <c r="E7" s="386"/>
      <c r="F7" s="386"/>
      <c r="G7" s="386"/>
      <c r="H7" s="386"/>
      <c r="I7" s="386"/>
      <c r="J7" s="386"/>
      <c r="K7" s="378"/>
      <c r="L7" s="378"/>
      <c r="M7" s="378"/>
    </row>
    <row r="8" spans="1:13" x14ac:dyDescent="0.3">
      <c r="A8" s="446"/>
      <c r="B8" s="446"/>
      <c r="C8" s="446"/>
      <c r="D8" s="446"/>
      <c r="E8" s="446"/>
      <c r="F8" s="446"/>
      <c r="G8" s="446"/>
      <c r="H8" s="446"/>
      <c r="I8" s="446"/>
      <c r="J8" s="446"/>
      <c r="K8" s="527"/>
      <c r="L8" s="527"/>
      <c r="M8" s="527"/>
    </row>
    <row r="9" spans="1:13" ht="45" x14ac:dyDescent="0.3">
      <c r="A9" s="421" t="s">
        <v>64</v>
      </c>
      <c r="B9" s="421" t="s">
        <v>481</v>
      </c>
      <c r="C9" s="421" t="s">
        <v>446</v>
      </c>
      <c r="D9" s="421" t="s">
        <v>447</v>
      </c>
      <c r="E9" s="421" t="s">
        <v>448</v>
      </c>
      <c r="F9" s="421" t="s">
        <v>449</v>
      </c>
      <c r="G9" s="421" t="s">
        <v>450</v>
      </c>
      <c r="H9" s="421" t="s">
        <v>451</v>
      </c>
      <c r="I9" s="421" t="s">
        <v>452</v>
      </c>
      <c r="J9" s="421" t="s">
        <v>453</v>
      </c>
      <c r="K9" s="421" t="s">
        <v>454</v>
      </c>
      <c r="L9" s="421" t="s">
        <v>455</v>
      </c>
      <c r="M9" s="421" t="s">
        <v>311</v>
      </c>
    </row>
    <row r="10" spans="1:13" ht="45" x14ac:dyDescent="0.3">
      <c r="A10" s="423">
        <v>1</v>
      </c>
      <c r="B10" s="528">
        <v>43486</v>
      </c>
      <c r="C10" s="655" t="s">
        <v>347</v>
      </c>
      <c r="D10" s="519" t="s">
        <v>1448</v>
      </c>
      <c r="E10" s="520">
        <v>200179145</v>
      </c>
      <c r="F10" s="529" t="s">
        <v>514</v>
      </c>
      <c r="G10" s="551">
        <v>190000</v>
      </c>
      <c r="H10" s="423"/>
      <c r="I10" s="423" t="s">
        <v>1450</v>
      </c>
      <c r="J10" s="413">
        <v>1</v>
      </c>
      <c r="K10" s="546">
        <v>0.12</v>
      </c>
      <c r="L10" s="550">
        <v>22800</v>
      </c>
      <c r="M10" s="423" t="s">
        <v>1449</v>
      </c>
    </row>
    <row r="11" spans="1:13" ht="45" x14ac:dyDescent="0.3">
      <c r="A11" s="423">
        <v>2</v>
      </c>
      <c r="B11" s="528">
        <v>43486</v>
      </c>
      <c r="C11" s="656" t="s">
        <v>347</v>
      </c>
      <c r="D11" s="520" t="s">
        <v>1448</v>
      </c>
      <c r="E11" s="520">
        <v>200179145</v>
      </c>
      <c r="F11" s="529" t="s">
        <v>514</v>
      </c>
      <c r="G11" s="551">
        <v>100000</v>
      </c>
      <c r="H11" s="423"/>
      <c r="I11" s="423" t="s">
        <v>1450</v>
      </c>
      <c r="J11" s="413">
        <v>1</v>
      </c>
      <c r="K11" s="546">
        <v>0.12</v>
      </c>
      <c r="L11" s="550">
        <v>12000</v>
      </c>
      <c r="M11" s="423" t="s">
        <v>1449</v>
      </c>
    </row>
    <row r="12" spans="1:13" ht="45" x14ac:dyDescent="0.3">
      <c r="A12" s="423">
        <v>3</v>
      </c>
      <c r="B12" s="528">
        <v>43666</v>
      </c>
      <c r="C12" s="656" t="s">
        <v>347</v>
      </c>
      <c r="D12" s="520" t="s">
        <v>1448</v>
      </c>
      <c r="E12" s="520">
        <v>200179145</v>
      </c>
      <c r="F12" s="529" t="s">
        <v>514</v>
      </c>
      <c r="G12" s="551">
        <v>50000</v>
      </c>
      <c r="H12" s="423"/>
      <c r="I12" s="423" t="s">
        <v>1450</v>
      </c>
      <c r="J12" s="413">
        <v>1</v>
      </c>
      <c r="K12" s="547">
        <v>2.46E-2</v>
      </c>
      <c r="L12" s="550">
        <v>1230</v>
      </c>
      <c r="M12" s="423" t="s">
        <v>1451</v>
      </c>
    </row>
    <row r="13" spans="1:13" ht="45" x14ac:dyDescent="0.3">
      <c r="A13" s="423">
        <v>4</v>
      </c>
      <c r="B13" s="528">
        <v>43735</v>
      </c>
      <c r="C13" s="656" t="s">
        <v>1440</v>
      </c>
      <c r="D13" s="532" t="s">
        <v>1452</v>
      </c>
      <c r="E13" s="657">
        <v>1326801</v>
      </c>
      <c r="F13" s="532" t="s">
        <v>514</v>
      </c>
      <c r="G13" s="551">
        <v>8</v>
      </c>
      <c r="H13" s="532"/>
      <c r="I13" s="532" t="s">
        <v>514</v>
      </c>
      <c r="J13" s="413" t="s">
        <v>1445</v>
      </c>
      <c r="K13" s="658">
        <v>0.01</v>
      </c>
      <c r="L13" s="546">
        <v>164.68</v>
      </c>
      <c r="M13" s="423"/>
    </row>
    <row r="14" spans="1:13" ht="45" x14ac:dyDescent="0.3">
      <c r="A14" s="423">
        <v>5</v>
      </c>
      <c r="B14" s="528">
        <v>43804</v>
      </c>
      <c r="C14" s="656" t="s">
        <v>1440</v>
      </c>
      <c r="D14" s="532" t="s">
        <v>1452</v>
      </c>
      <c r="E14" s="657">
        <v>1326801</v>
      </c>
      <c r="F14" s="532" t="s">
        <v>514</v>
      </c>
      <c r="G14" s="551">
        <v>12</v>
      </c>
      <c r="H14" s="532"/>
      <c r="I14" s="532" t="s">
        <v>514</v>
      </c>
      <c r="J14" s="413" t="s">
        <v>1445</v>
      </c>
      <c r="K14" s="546">
        <v>0.01</v>
      </c>
      <c r="L14" s="552">
        <v>420.26</v>
      </c>
      <c r="M14" s="423"/>
    </row>
    <row r="15" spans="1:13" x14ac:dyDescent="0.3">
      <c r="A15" s="423">
        <v>6</v>
      </c>
      <c r="B15" s="528"/>
      <c r="C15" s="530"/>
      <c r="D15" s="532"/>
      <c r="E15" s="549"/>
      <c r="F15" s="532"/>
      <c r="G15" s="551"/>
      <c r="H15" s="532"/>
      <c r="I15" s="532"/>
      <c r="J15" s="551"/>
      <c r="K15" s="546"/>
      <c r="L15" s="552"/>
      <c r="M15" s="423"/>
    </row>
    <row r="16" spans="1:13" x14ac:dyDescent="0.3">
      <c r="A16" s="423">
        <v>7</v>
      </c>
      <c r="B16" s="531"/>
      <c r="C16" s="530"/>
      <c r="D16" s="532"/>
      <c r="E16" s="532"/>
      <c r="F16" s="532"/>
      <c r="G16" s="532"/>
      <c r="H16" s="532"/>
      <c r="I16" s="532"/>
      <c r="J16" s="532"/>
      <c r="K16" s="548"/>
      <c r="L16" s="550"/>
      <c r="M16" s="423"/>
    </row>
    <row r="17" spans="1:13" x14ac:dyDescent="0.3">
      <c r="A17" s="423">
        <v>8</v>
      </c>
      <c r="B17" s="531"/>
      <c r="C17" s="530"/>
      <c r="D17" s="468"/>
      <c r="E17" s="468"/>
      <c r="F17" s="532"/>
      <c r="G17" s="468"/>
      <c r="H17" s="468"/>
      <c r="I17" s="468"/>
      <c r="J17" s="468"/>
      <c r="K17" s="533"/>
      <c r="L17" s="424"/>
      <c r="M17" s="413"/>
    </row>
    <row r="18" spans="1:13" x14ac:dyDescent="0.3">
      <c r="A18" s="423">
        <v>9</v>
      </c>
      <c r="B18" s="531"/>
      <c r="C18" s="530"/>
      <c r="D18" s="468"/>
      <c r="E18" s="468"/>
      <c r="F18" s="468"/>
      <c r="G18" s="468"/>
      <c r="H18" s="468"/>
      <c r="I18" s="468"/>
      <c r="J18" s="468"/>
      <c r="K18" s="533"/>
      <c r="L18" s="424"/>
      <c r="M18" s="413"/>
    </row>
    <row r="19" spans="1:13" x14ac:dyDescent="0.3">
      <c r="A19" s="423">
        <v>10</v>
      </c>
      <c r="B19" s="531"/>
      <c r="C19" s="530"/>
      <c r="D19" s="468"/>
      <c r="E19" s="468"/>
      <c r="F19" s="468"/>
      <c r="G19" s="468"/>
      <c r="H19" s="468"/>
      <c r="I19" s="468"/>
      <c r="J19" s="468"/>
      <c r="K19" s="533"/>
      <c r="L19" s="424"/>
      <c r="M19" s="413"/>
    </row>
    <row r="20" spans="1:13" x14ac:dyDescent="0.3">
      <c r="A20" s="423">
        <v>11</v>
      </c>
      <c r="B20" s="531"/>
      <c r="C20" s="530"/>
      <c r="D20" s="468"/>
      <c r="E20" s="468"/>
      <c r="F20" s="468"/>
      <c r="G20" s="468"/>
      <c r="H20" s="468"/>
      <c r="I20" s="468"/>
      <c r="J20" s="468"/>
      <c r="K20" s="533"/>
      <c r="L20" s="424"/>
      <c r="M20" s="413"/>
    </row>
    <row r="21" spans="1:13" x14ac:dyDescent="0.3">
      <c r="A21" s="423">
        <v>12</v>
      </c>
      <c r="B21" s="531"/>
      <c r="C21" s="530"/>
      <c r="D21" s="468"/>
      <c r="E21" s="468"/>
      <c r="F21" s="468"/>
      <c r="G21" s="468"/>
      <c r="H21" s="468"/>
      <c r="I21" s="468"/>
      <c r="J21" s="468"/>
      <c r="K21" s="533"/>
      <c r="L21" s="424"/>
      <c r="M21" s="413"/>
    </row>
    <row r="22" spans="1:13" x14ac:dyDescent="0.3">
      <c r="A22" s="423">
        <v>13</v>
      </c>
      <c r="B22" s="531"/>
      <c r="C22" s="530"/>
      <c r="D22" s="468"/>
      <c r="E22" s="468"/>
      <c r="F22" s="468"/>
      <c r="G22" s="468"/>
      <c r="H22" s="468"/>
      <c r="I22" s="468"/>
      <c r="J22" s="468"/>
      <c r="K22" s="533"/>
      <c r="L22" s="424"/>
      <c r="M22" s="413"/>
    </row>
    <row r="23" spans="1:13" x14ac:dyDescent="0.3">
      <c r="A23" s="423">
        <v>14</v>
      </c>
      <c r="B23" s="531"/>
      <c r="C23" s="530"/>
      <c r="D23" s="468"/>
      <c r="E23" s="468"/>
      <c r="F23" s="468"/>
      <c r="G23" s="468"/>
      <c r="H23" s="468"/>
      <c r="I23" s="468"/>
      <c r="J23" s="468"/>
      <c r="K23" s="533"/>
      <c r="L23" s="424"/>
      <c r="M23" s="413"/>
    </row>
    <row r="24" spans="1:13" x14ac:dyDescent="0.3">
      <c r="A24" s="423">
        <v>15</v>
      </c>
      <c r="B24" s="531"/>
      <c r="C24" s="530"/>
      <c r="D24" s="468"/>
      <c r="E24" s="468"/>
      <c r="F24" s="468"/>
      <c r="G24" s="468"/>
      <c r="H24" s="468"/>
      <c r="I24" s="468"/>
      <c r="J24" s="468"/>
      <c r="K24" s="533"/>
      <c r="L24" s="424"/>
      <c r="M24" s="413"/>
    </row>
    <row r="25" spans="1:13" x14ac:dyDescent="0.3">
      <c r="A25" s="423">
        <v>16</v>
      </c>
      <c r="B25" s="531"/>
      <c r="C25" s="530"/>
      <c r="D25" s="468"/>
      <c r="E25" s="468"/>
      <c r="F25" s="468"/>
      <c r="G25" s="468"/>
      <c r="H25" s="468"/>
      <c r="I25" s="468"/>
      <c r="J25" s="468"/>
      <c r="K25" s="533"/>
      <c r="L25" s="424"/>
      <c r="M25" s="413"/>
    </row>
    <row r="26" spans="1:13" x14ac:dyDescent="0.3">
      <c r="A26" s="423">
        <v>17</v>
      </c>
      <c r="B26" s="534"/>
      <c r="C26" s="530"/>
      <c r="D26" s="413"/>
      <c r="E26" s="413"/>
      <c r="F26" s="413"/>
      <c r="G26" s="413"/>
      <c r="H26" s="413"/>
      <c r="I26" s="413"/>
      <c r="J26" s="413"/>
      <c r="K26" s="424"/>
      <c r="L26" s="424"/>
      <c r="M26" s="413"/>
    </row>
    <row r="27" spans="1:13" x14ac:dyDescent="0.3">
      <c r="A27" s="423">
        <v>18</v>
      </c>
      <c r="B27" s="534"/>
      <c r="C27" s="530"/>
      <c r="D27" s="413"/>
      <c r="E27" s="413"/>
      <c r="F27" s="413"/>
      <c r="G27" s="413"/>
      <c r="H27" s="413"/>
      <c r="I27" s="413"/>
      <c r="J27" s="413"/>
      <c r="K27" s="424"/>
      <c r="L27" s="424"/>
      <c r="M27" s="413"/>
    </row>
    <row r="28" spans="1:13" x14ac:dyDescent="0.3">
      <c r="A28" s="423">
        <v>19</v>
      </c>
      <c r="B28" s="534"/>
      <c r="C28" s="530"/>
      <c r="D28" s="413"/>
      <c r="E28" s="413"/>
      <c r="F28" s="413"/>
      <c r="G28" s="413"/>
      <c r="H28" s="413"/>
      <c r="I28" s="413"/>
      <c r="J28" s="413"/>
      <c r="K28" s="424"/>
      <c r="L28" s="424"/>
      <c r="M28" s="413"/>
    </row>
    <row r="29" spans="1:13" x14ac:dyDescent="0.3">
      <c r="A29" s="423">
        <v>20</v>
      </c>
      <c r="B29" s="534"/>
      <c r="C29" s="530"/>
      <c r="D29" s="413"/>
      <c r="E29" s="413"/>
      <c r="F29" s="413"/>
      <c r="G29" s="413"/>
      <c r="H29" s="413"/>
      <c r="I29" s="413"/>
      <c r="J29" s="413"/>
      <c r="K29" s="424"/>
      <c r="L29" s="424"/>
      <c r="M29" s="413"/>
    </row>
    <row r="30" spans="1:13" x14ac:dyDescent="0.3">
      <c r="A30" s="423">
        <v>21</v>
      </c>
      <c r="B30" s="534"/>
      <c r="C30" s="530"/>
      <c r="D30" s="413"/>
      <c r="E30" s="413"/>
      <c r="F30" s="413"/>
      <c r="G30" s="413"/>
      <c r="H30" s="413"/>
      <c r="I30" s="413"/>
      <c r="J30" s="413"/>
      <c r="K30" s="424"/>
      <c r="L30" s="424"/>
      <c r="M30" s="413"/>
    </row>
    <row r="31" spans="1:13" x14ac:dyDescent="0.3">
      <c r="A31" s="423">
        <v>22</v>
      </c>
      <c r="B31" s="534"/>
      <c r="C31" s="530"/>
      <c r="D31" s="413"/>
      <c r="E31" s="413"/>
      <c r="F31" s="413"/>
      <c r="G31" s="413"/>
      <c r="H31" s="413"/>
      <c r="I31" s="413"/>
      <c r="J31" s="413"/>
      <c r="K31" s="424"/>
      <c r="L31" s="424"/>
      <c r="M31" s="413"/>
    </row>
    <row r="32" spans="1:13" x14ac:dyDescent="0.3">
      <c r="A32" s="423">
        <v>23</v>
      </c>
      <c r="B32" s="534"/>
      <c r="C32" s="530"/>
      <c r="D32" s="413"/>
      <c r="E32" s="413"/>
      <c r="F32" s="413"/>
      <c r="G32" s="413"/>
      <c r="H32" s="413"/>
      <c r="I32" s="413"/>
      <c r="J32" s="413"/>
      <c r="K32" s="424"/>
      <c r="L32" s="424"/>
      <c r="M32" s="413"/>
    </row>
    <row r="33" spans="1:13" x14ac:dyDescent="0.3">
      <c r="A33" s="423">
        <v>24</v>
      </c>
      <c r="B33" s="534"/>
      <c r="C33" s="530"/>
      <c r="D33" s="413"/>
      <c r="E33" s="413"/>
      <c r="F33" s="413"/>
      <c r="G33" s="413"/>
      <c r="H33" s="413"/>
      <c r="I33" s="413"/>
      <c r="J33" s="413"/>
      <c r="K33" s="424"/>
      <c r="L33" s="424"/>
      <c r="M33" s="413"/>
    </row>
    <row r="34" spans="1:13" x14ac:dyDescent="0.3">
      <c r="A34" s="413" t="s">
        <v>271</v>
      </c>
      <c r="B34" s="535"/>
      <c r="C34" s="530"/>
      <c r="D34" s="413"/>
      <c r="E34" s="413"/>
      <c r="F34" s="413"/>
      <c r="G34" s="413"/>
      <c r="H34" s="413"/>
      <c r="I34" s="413"/>
      <c r="J34" s="413"/>
      <c r="K34" s="424"/>
      <c r="L34" s="424"/>
      <c r="M34" s="413"/>
    </row>
    <row r="35" spans="1:13" x14ac:dyDescent="0.3">
      <c r="A35" s="413"/>
      <c r="B35" s="535"/>
      <c r="C35" s="530"/>
      <c r="D35" s="415"/>
      <c r="E35" s="415"/>
      <c r="F35" s="415"/>
      <c r="G35" s="415"/>
      <c r="H35" s="413"/>
      <c r="I35" s="413"/>
      <c r="J35" s="413"/>
      <c r="K35" s="413" t="s">
        <v>456</v>
      </c>
      <c r="L35" s="553">
        <f>SUM(L10:L34)</f>
        <v>36614.94</v>
      </c>
      <c r="M35" s="413"/>
    </row>
    <row r="36" spans="1:13" x14ac:dyDescent="0.3">
      <c r="A36" s="536"/>
      <c r="B36" s="536"/>
      <c r="C36" s="536"/>
      <c r="D36" s="536"/>
      <c r="E36" s="536"/>
      <c r="F36" s="536"/>
      <c r="G36" s="536"/>
      <c r="H36" s="536"/>
      <c r="I36" s="536"/>
      <c r="J36" s="536"/>
      <c r="K36" s="536"/>
      <c r="L36" s="537"/>
    </row>
    <row r="37" spans="1:13" x14ac:dyDescent="0.3">
      <c r="A37" s="538" t="s">
        <v>457</v>
      </c>
      <c r="B37" s="538"/>
      <c r="C37" s="538"/>
      <c r="D37" s="536"/>
      <c r="E37" s="536"/>
      <c r="F37" s="536"/>
      <c r="G37" s="536"/>
      <c r="H37" s="536"/>
      <c r="I37" s="536"/>
      <c r="J37" s="536"/>
      <c r="K37" s="536"/>
      <c r="L37" s="537"/>
    </row>
    <row r="38" spans="1:13" x14ac:dyDescent="0.3">
      <c r="A38" s="538" t="s">
        <v>458</v>
      </c>
      <c r="B38" s="538"/>
      <c r="C38" s="538"/>
      <c r="D38" s="536"/>
      <c r="E38" s="536"/>
      <c r="F38" s="536"/>
      <c r="G38" s="536"/>
      <c r="H38" s="536"/>
      <c r="I38" s="536"/>
      <c r="J38" s="536"/>
      <c r="K38" s="536"/>
      <c r="L38" s="537"/>
    </row>
    <row r="39" spans="1:13" x14ac:dyDescent="0.3">
      <c r="A39" s="539" t="s">
        <v>459</v>
      </c>
      <c r="B39" s="539"/>
      <c r="C39" s="538"/>
      <c r="D39" s="537"/>
      <c r="E39" s="537"/>
      <c r="F39" s="537"/>
      <c r="G39" s="537"/>
      <c r="H39" s="537"/>
      <c r="I39" s="537"/>
      <c r="J39" s="537"/>
      <c r="K39" s="537"/>
      <c r="L39" s="537"/>
    </row>
    <row r="40" spans="1:13" x14ac:dyDescent="0.3">
      <c r="A40" s="539" t="s">
        <v>476</v>
      </c>
      <c r="B40" s="539"/>
      <c r="C40" s="538"/>
      <c r="D40" s="537"/>
      <c r="E40" s="537"/>
      <c r="F40" s="537"/>
      <c r="G40" s="537"/>
      <c r="H40" s="537"/>
      <c r="I40" s="537"/>
      <c r="J40" s="537"/>
      <c r="K40" s="537"/>
      <c r="L40" s="537"/>
    </row>
    <row r="41" spans="1:13" ht="15.75" customHeight="1" x14ac:dyDescent="0.3">
      <c r="A41" s="730" t="s">
        <v>477</v>
      </c>
      <c r="B41" s="730"/>
      <c r="C41" s="730"/>
      <c r="D41" s="730"/>
      <c r="E41" s="730"/>
      <c r="F41" s="730"/>
      <c r="G41" s="730"/>
      <c r="H41" s="730"/>
      <c r="I41" s="730"/>
      <c r="J41" s="730"/>
      <c r="K41" s="730"/>
      <c r="L41" s="730"/>
    </row>
    <row r="42" spans="1:13" ht="15.75" customHeight="1" x14ac:dyDescent="0.3">
      <c r="A42" s="730"/>
      <c r="B42" s="730"/>
      <c r="C42" s="730"/>
      <c r="D42" s="730"/>
      <c r="E42" s="730"/>
      <c r="F42" s="730"/>
      <c r="G42" s="730"/>
      <c r="H42" s="730"/>
      <c r="I42" s="730"/>
      <c r="J42" s="730"/>
      <c r="K42" s="730"/>
      <c r="L42" s="730"/>
    </row>
    <row r="43" spans="1:13" x14ac:dyDescent="0.3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</row>
    <row r="44" spans="1:13" x14ac:dyDescent="0.3">
      <c r="A44" s="726" t="s">
        <v>107</v>
      </c>
      <c r="B44" s="726"/>
      <c r="C44" s="726"/>
      <c r="D44" s="540"/>
      <c r="E44" s="541"/>
      <c r="F44" s="541"/>
      <c r="G44" s="540"/>
      <c r="H44" s="540"/>
      <c r="I44" s="540"/>
      <c r="J44" s="540"/>
      <c r="K44" s="540"/>
      <c r="L44" s="537"/>
    </row>
    <row r="45" spans="1:13" x14ac:dyDescent="0.3">
      <c r="A45" s="540"/>
      <c r="B45" s="540"/>
      <c r="C45" s="541"/>
      <c r="D45" s="540"/>
      <c r="E45" s="541"/>
      <c r="F45" s="541"/>
      <c r="G45" s="540"/>
      <c r="H45" s="540"/>
      <c r="I45" s="540"/>
      <c r="J45" s="540"/>
      <c r="K45" s="542"/>
      <c r="L45" s="537"/>
    </row>
    <row r="46" spans="1:13" ht="15" customHeight="1" x14ac:dyDescent="0.3">
      <c r="A46" s="540"/>
      <c r="B46" s="540"/>
      <c r="C46" s="541"/>
      <c r="D46" s="727" t="s">
        <v>263</v>
      </c>
      <c r="E46" s="727"/>
      <c r="F46" s="543"/>
      <c r="G46" s="544"/>
      <c r="H46" s="728" t="s">
        <v>1453</v>
      </c>
      <c r="I46" s="728"/>
      <c r="J46" s="728"/>
      <c r="K46" s="545"/>
      <c r="L46" s="537"/>
    </row>
    <row r="47" spans="1:13" x14ac:dyDescent="0.3">
      <c r="A47" s="540"/>
      <c r="B47" s="540"/>
      <c r="C47" s="541"/>
      <c r="D47" s="540"/>
      <c r="E47" s="541"/>
      <c r="F47" s="541"/>
      <c r="G47" s="540"/>
      <c r="H47" s="729"/>
      <c r="I47" s="729"/>
      <c r="J47" s="729"/>
      <c r="K47" s="545"/>
      <c r="L47" s="537"/>
    </row>
    <row r="48" spans="1:13" x14ac:dyDescent="0.3">
      <c r="A48" s="540"/>
      <c r="B48" s="540"/>
      <c r="C48" s="541"/>
      <c r="D48" s="723" t="s">
        <v>139</v>
      </c>
      <c r="E48" s="723"/>
      <c r="F48" s="543"/>
      <c r="G48" s="544"/>
      <c r="H48" s="540"/>
      <c r="I48" s="540"/>
      <c r="J48" s="540"/>
      <c r="K48" s="540"/>
      <c r="L48" s="537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ndp</cp:lastModifiedBy>
  <cp:lastPrinted>2020-02-03T13:49:23Z</cp:lastPrinted>
  <dcterms:created xsi:type="dcterms:W3CDTF">2011-12-27T13:20:18Z</dcterms:created>
  <dcterms:modified xsi:type="dcterms:W3CDTF">2020-02-03T14:14:27Z</dcterms:modified>
</cp:coreProperties>
</file>