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worksheets/sheet6.xml" ContentType="application/vnd.openxmlformats-officedocument.spreadsheetml.worksheet+xml"/>
  <Override PartName="/xl/worksheets/sheet7.xml" ContentType="application/vnd.openxmlformats-officedocument.spreadsheetml.worksheet+xml"/>
  <Override PartName="/xl/worksheets/sheet8.xml" ContentType="application/vnd.openxmlformats-officedocument.spreadsheetml.worksheet+xml"/>
  <Override PartName="/xl/worksheets/sheet9.xml" ContentType="application/vnd.openxmlformats-officedocument.spreadsheetml.worksheet+xml"/>
  <Override PartName="/xl/worksheets/sheet10.xml" ContentType="application/vnd.openxmlformats-officedocument.spreadsheetml.worksheet+xml"/>
  <Override PartName="/xl/worksheets/sheet11.xml" ContentType="application/vnd.openxmlformats-officedocument.spreadsheetml.worksheet+xml"/>
  <Override PartName="/xl/worksheets/sheet12.xml" ContentType="application/vnd.openxmlformats-officedocument.spreadsheetml.worksheet+xml"/>
  <Override PartName="/xl/worksheets/sheet13.xml" ContentType="application/vnd.openxmlformats-officedocument.spreadsheetml.worksheet+xml"/>
  <Override PartName="/xl/worksheets/sheet14.xml" ContentType="application/vnd.openxmlformats-officedocument.spreadsheetml.worksheet+xml"/>
  <Override PartName="/xl/worksheets/sheet15.xml" ContentType="application/vnd.openxmlformats-officedocument.spreadsheetml.worksheet+xml"/>
  <Override PartName="/xl/worksheets/sheet16.xml" ContentType="application/vnd.openxmlformats-officedocument.spreadsheetml.worksheet+xml"/>
  <Override PartName="/xl/worksheets/sheet17.xml" ContentType="application/vnd.openxmlformats-officedocument.spreadsheetml.worksheet+xml"/>
  <Override PartName="/xl/worksheets/sheet18.xml" ContentType="application/vnd.openxmlformats-officedocument.spreadsheetml.worksheet+xml"/>
  <Override PartName="/xl/worksheets/sheet19.xml" ContentType="application/vnd.openxmlformats-officedocument.spreadsheetml.worksheet+xml"/>
  <Override PartName="/xl/worksheets/sheet20.xml" ContentType="application/vnd.openxmlformats-officedocument.spreadsheetml.worksheet+xml"/>
  <Override PartName="/xl/worksheets/sheet21.xml" ContentType="application/vnd.openxmlformats-officedocument.spreadsheetml.worksheet+xml"/>
  <Override PartName="/xl/worksheets/sheet22.xml" ContentType="application/vnd.openxmlformats-officedocument.spreadsheetml.worksheet+xml"/>
  <Override PartName="/xl/worksheets/sheet23.xml" ContentType="application/vnd.openxmlformats-officedocument.spreadsheetml.worksheet+xml"/>
  <Override PartName="/xl/worksheets/sheet24.xml" ContentType="application/vnd.openxmlformats-officedocument.spreadsheetml.worksheet+xml"/>
  <Override PartName="/xl/worksheets/sheet25.xml" ContentType="application/vnd.openxmlformats-officedocument.spreadsheetml.worksheet+xml"/>
  <Override PartName="/xl/worksheets/sheet26.xml" ContentType="application/vnd.openxmlformats-officedocument.spreadsheetml.worksheet+xml"/>
  <Override PartName="/xl/worksheets/sheet27.xml" ContentType="application/vnd.openxmlformats-officedocument.spreadsheetml.worksheet+xml"/>
  <Override PartName="/xl/worksheets/sheet28.xml" ContentType="application/vnd.openxmlformats-officedocument.spreadsheetml.worksheet+xml"/>
  <Override PartName="/xl/worksheets/sheet29.xml" ContentType="application/vnd.openxmlformats-officedocument.spreadsheetml.worksheet+xml"/>
  <Override PartName="/xl/worksheets/sheet30.xml" ContentType="application/vnd.openxmlformats-officedocument.spreadsheetml.worksheet+xml"/>
  <Override PartName="/xl/externalLinks/externalLink1.xml" ContentType="application/vnd.openxmlformats-officedocument.spreadsheetml.externalLink+xml"/>
  <Override PartName="/xl/externalLinks/externalLink2.xml" ContentType="application/vnd.openxmlformats-officedocument.spreadsheetml.externalLink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drawings/drawing2.xml" ContentType="application/vnd.openxmlformats-officedocument.drawing+xml"/>
  <Override PartName="/xl/drawings/drawing3.xml" ContentType="application/vnd.openxmlformats-officedocument.drawing+xml"/>
  <Override PartName="/xl/drawings/drawing4.xml" ContentType="application/vnd.openxmlformats-officedocument.drawing+xml"/>
  <Override PartName="/xl/drawings/drawing5.xml" ContentType="application/vnd.openxmlformats-officedocument.drawing+xml"/>
  <Override PartName="/xl/drawings/drawing6.xml" ContentType="application/vnd.openxmlformats-officedocument.drawing+xml"/>
  <Override PartName="/xl/drawings/drawing7.xml" ContentType="application/vnd.openxmlformats-officedocument.drawing+xml"/>
  <Override PartName="/xl/drawings/drawing8.xml" ContentType="application/vnd.openxmlformats-officedocument.drawing+xml"/>
  <Override PartName="/xl/drawings/drawing9.xml" ContentType="application/vnd.openxmlformats-officedocument.drawing+xml"/>
  <Override PartName="/xl/drawings/drawing10.xml" ContentType="application/vnd.openxmlformats-officedocument.drawing+xml"/>
  <Override PartName="/xl/drawings/drawing11.xml" ContentType="application/vnd.openxmlformats-officedocument.drawing+xml"/>
  <Override PartName="/xl/drawings/drawing12.xml" ContentType="application/vnd.openxmlformats-officedocument.drawing+xml"/>
  <Override PartName="/xl/drawings/drawing13.xml" ContentType="application/vnd.openxmlformats-officedocument.drawing+xml"/>
  <Override PartName="/xl/drawings/drawing14.xml" ContentType="application/vnd.openxmlformats-officedocument.drawing+xml"/>
  <Override PartName="/xl/drawings/drawing15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5" rupBuild="14420"/>
  <workbookPr updateLinks="never" codeName="ThisWorkbook" defaultThemeVersion="124226"/>
  <mc:AlternateContent xmlns:mc="http://schemas.openxmlformats.org/markup-compatibility/2006">
    <mc:Choice Requires="x15">
      <x15ac:absPath xmlns:x15ac="http://schemas.microsoft.com/office/spreadsheetml/2010/11/ac" url="F:\partia\nino-chemi dackebuli masala\maias mocemuli masala\nino\nino-agvisto\უდიტის ანგარიშები\ანგარიში 22 აგვისტომდე\"/>
    </mc:Choice>
  </mc:AlternateContent>
  <bookViews>
    <workbookView xWindow="120" yWindow="450" windowWidth="14940" windowHeight="7215" tabRatio="933"/>
  </bookViews>
  <sheets>
    <sheet name="ფორმა N1" sheetId="42" r:id="rId1"/>
    <sheet name="ფორმა N2" sheetId="3" r:id="rId2"/>
    <sheet name="ფორმა N3" sheetId="7" r:id="rId3"/>
    <sheet name="ფორმა N4" sheetId="40" r:id="rId4"/>
    <sheet name="ფორმა N4.1" sheetId="26" r:id="rId5"/>
    <sheet name="ფორმა 4.2" sheetId="29" r:id="rId6"/>
    <sheet name="ფორმა N4.3" sheetId="30" r:id="rId7"/>
    <sheet name="ფორმა 4.4" sheetId="34" r:id="rId8"/>
    <sheet name="ფორმა 4.5" sheetId="55" r:id="rId9"/>
    <sheet name="ფორმა N5" sheetId="47" r:id="rId10"/>
    <sheet name="ფორმა N5.1" sheetId="27" r:id="rId11"/>
    <sheet name="ფორმა 5.2" sheetId="43" r:id="rId12"/>
    <sheet name="ფორმა N5.3" sheetId="44" r:id="rId13"/>
    <sheet name="ფორმა 5.4" sheetId="45" r:id="rId14"/>
    <sheet name="ფორმა 5.5" sheetId="46" r:id="rId15"/>
    <sheet name="ფორმა N6" sheetId="5" r:id="rId16"/>
    <sheet name="ფორმა N6.1" sheetId="28" r:id="rId17"/>
    <sheet name="ფორმა N7" sheetId="12" r:id="rId18"/>
    <sheet name="ფორმა N8" sheetId="9" r:id="rId19"/>
    <sheet name="ფორმა N 8.1" sheetId="18" r:id="rId20"/>
    <sheet name="ფორმა N9" sheetId="10" r:id="rId21"/>
    <sheet name="ფორმა N9.1" sheetId="16" r:id="rId22"/>
    <sheet name="ფორმა N9.2" sheetId="17" r:id="rId23"/>
    <sheet name="ფორმა 9.3" sheetId="25" r:id="rId24"/>
    <sheet name="ფორმა 9.4" sheetId="33" r:id="rId25"/>
    <sheet name="ფორმა 9.5" sheetId="32" r:id="rId26"/>
    <sheet name="ფორმა 9.6" sheetId="39" r:id="rId27"/>
    <sheet name="ფორმა N 9.7" sheetId="35" r:id="rId28"/>
    <sheet name="ფორმა N9.7.1" sheetId="41" r:id="rId29"/>
    <sheet name="Validation" sheetId="13" state="veryHidden" r:id="rId30"/>
  </sheets>
  <externalReferences>
    <externalReference r:id="rId31"/>
    <externalReference r:id="rId32"/>
  </externalReferences>
  <definedNames>
    <definedName name="_xlnm._FilterDatabase" localSheetId="0" hidden="1">'ფორმა N1'!$A$8:$L$8</definedName>
    <definedName name="_xlnm._FilterDatabase" localSheetId="1" hidden="1">'ფორმა N2'!$A$8:$I$8</definedName>
    <definedName name="_xlnm._FilterDatabase" localSheetId="2" hidden="1">'ფორმა N3'!$A$8:$E$14</definedName>
    <definedName name="_xlnm._FilterDatabase" localSheetId="3" hidden="1">'ფორმა N4'!$A$10:$D$64</definedName>
    <definedName name="_xlnm._FilterDatabase" localSheetId="4" hidden="1">'ფორმა N4.1'!$B$9:$D$26</definedName>
    <definedName name="_xlnm._FilterDatabase" localSheetId="9" hidden="1">'ფორმა N5'!$A$8:$D$11</definedName>
    <definedName name="_xlnm._FilterDatabase" localSheetId="10" hidden="1">'ფორმა N5.1'!$B$9:$D$24</definedName>
    <definedName name="_xlnm._FilterDatabase" localSheetId="15" hidden="1">'ფორმა N6'!$A$9:$D$14</definedName>
    <definedName name="_xlnm._FilterDatabase" localSheetId="16" hidden="1">'ფორმა N6.1'!$B$9:$D$16</definedName>
    <definedName name="Date" localSheetId="7">#REF!</definedName>
    <definedName name="Date" localSheetId="8">#REF!</definedName>
    <definedName name="Date" localSheetId="13">#REF!</definedName>
    <definedName name="Date" localSheetId="14">#REF!</definedName>
    <definedName name="Date" localSheetId="23">#REF!</definedName>
    <definedName name="Date" localSheetId="26">#REF!</definedName>
    <definedName name="Date" localSheetId="27">#REF!</definedName>
    <definedName name="Date" localSheetId="0">#REF!</definedName>
    <definedName name="Date" localSheetId="3">#REF!</definedName>
    <definedName name="Date" localSheetId="4">#REF!</definedName>
    <definedName name="Date" localSheetId="9">#REF!</definedName>
    <definedName name="Date" localSheetId="10">#REF!</definedName>
    <definedName name="Date" localSheetId="16">#REF!</definedName>
    <definedName name="Date" localSheetId="28">#REF!</definedName>
    <definedName name="Date">#REF!</definedName>
    <definedName name="_xlnm.Print_Area" localSheetId="5">'ფორმა 4.2'!$A$1:$I$39</definedName>
    <definedName name="_xlnm.Print_Area" localSheetId="7">'ფორმა 4.4'!$A$1:$H$46</definedName>
    <definedName name="_xlnm.Print_Area" localSheetId="8">'ფორმა 4.5'!$A$1:$L$46</definedName>
    <definedName name="_xlnm.Print_Area" localSheetId="11">'ფორმა 5.2'!$A$1:$I$39</definedName>
    <definedName name="_xlnm.Print_Area" localSheetId="13">'ფორმა 5.4'!$A$1:$H$46</definedName>
    <definedName name="_xlnm.Print_Area" localSheetId="14">'ფორმა 5.5'!$A$1:$L$49</definedName>
    <definedName name="_xlnm.Print_Area" localSheetId="23">'ფორმა 9.3'!$A$1:$G$28</definedName>
    <definedName name="_xlnm.Print_Area" localSheetId="25">'ფორმა 9.5'!$A$1:$L$35</definedName>
    <definedName name="_xlnm.Print_Area" localSheetId="26">'ფორმა 9.6'!$A$1:$I$35</definedName>
    <definedName name="_xlnm.Print_Area" localSheetId="19">'ფორმა N 8.1'!$A$1:$H$51</definedName>
    <definedName name="_xlnm.Print_Area" localSheetId="27">'ფორმა N 9.7'!$A$1:$I$33</definedName>
    <definedName name="_xlnm.Print_Area" localSheetId="0">'ფორმა N1'!$A$1:$L$45</definedName>
    <definedName name="_xlnm.Print_Area" localSheetId="1">'ფორმა N2'!$A$1:$D$46</definedName>
    <definedName name="_xlnm.Print_Area" localSheetId="2">'ფორმა N3'!$A$1:$D$46</definedName>
    <definedName name="_xlnm.Print_Area" localSheetId="3">'ფორმა N4'!$A$1:$D$90</definedName>
    <definedName name="_xlnm.Print_Area" localSheetId="4">'ფორმა N4.1'!$A$1:$D$41</definedName>
    <definedName name="_xlnm.Print_Area" localSheetId="9">'ფორმა N5'!$A$1:$D$86</definedName>
    <definedName name="_xlnm.Print_Area" localSheetId="10">'ფორმა N5.1'!$A$1:$D$38</definedName>
    <definedName name="_xlnm.Print_Area" localSheetId="15">'ფორმა N6'!$A$1:$D$32</definedName>
    <definedName name="_xlnm.Print_Area" localSheetId="16">'ფორმა N6.1'!$A$1:$D$29</definedName>
    <definedName name="_xlnm.Print_Area" localSheetId="17">'ფორმა N7'!$A$1:$D$90</definedName>
    <definedName name="_xlnm.Print_Area" localSheetId="18">'ფორმა N8'!$A$1:$J$21</definedName>
    <definedName name="_xlnm.Print_Area" localSheetId="20">'ფორმა N9'!$A$1:$K$52</definedName>
    <definedName name="_xlnm.Print_Area" localSheetId="21">'ფორმა N9.1'!$A$1:$H$35</definedName>
    <definedName name="_xlnm.Print_Area" localSheetId="22">'ფორმა N9.2'!$A$1:$I$35</definedName>
    <definedName name="_xlnm.Print_Area" localSheetId="28">'ფორმა N9.7.1'!$A$1:$N$42</definedName>
  </definedNames>
  <calcPr calcId="152511"/>
</workbook>
</file>

<file path=xl/calcChain.xml><?xml version="1.0" encoding="utf-8"?>
<calcChain xmlns="http://schemas.openxmlformats.org/spreadsheetml/2006/main">
  <c r="C66" i="40" l="1"/>
  <c r="C12" i="3"/>
  <c r="D12" i="3"/>
  <c r="C16" i="3"/>
  <c r="D16" i="3"/>
  <c r="C19" i="3"/>
  <c r="D19" i="3"/>
  <c r="C27" i="3"/>
  <c r="C26" i="3" s="1"/>
  <c r="D27" i="3"/>
  <c r="D26" i="3" s="1"/>
  <c r="C31" i="3"/>
  <c r="D31" i="3"/>
  <c r="D10" i="3" l="1"/>
  <c r="D9" i="3" s="1"/>
  <c r="C10" i="3"/>
  <c r="C9" i="3" s="1"/>
  <c r="I24" i="35" l="1"/>
  <c r="A5" i="9" l="1"/>
  <c r="K32" i="55" l="1"/>
  <c r="A6" i="55"/>
  <c r="A5" i="41" l="1"/>
  <c r="A5" i="35"/>
  <c r="A5" i="39"/>
  <c r="A5" i="32"/>
  <c r="A5" i="33"/>
  <c r="A5" i="25"/>
  <c r="A5" i="17"/>
  <c r="A5" i="16"/>
  <c r="A5" i="10"/>
  <c r="A5" i="18"/>
  <c r="A5" i="12"/>
  <c r="A6" i="28"/>
  <c r="A6" i="5"/>
  <c r="A6" i="46"/>
  <c r="A5" i="45"/>
  <c r="A5" i="44"/>
  <c r="A5" i="43"/>
  <c r="A6" i="27"/>
  <c r="A5" i="47"/>
  <c r="A5" i="34"/>
  <c r="A5" i="30"/>
  <c r="A5" i="29"/>
  <c r="A6" i="26"/>
  <c r="A7" i="40"/>
  <c r="A5" i="7"/>
  <c r="A5" i="3"/>
  <c r="I34" i="44" l="1"/>
  <c r="H34" i="44"/>
  <c r="D31" i="7" l="1"/>
  <c r="C31" i="7"/>
  <c r="D27" i="7"/>
  <c r="D26" i="7" s="1"/>
  <c r="C27" i="7"/>
  <c r="C26" i="7" s="1"/>
  <c r="D19" i="7"/>
  <c r="C19" i="7"/>
  <c r="D16" i="7"/>
  <c r="C16" i="7"/>
  <c r="D12" i="7"/>
  <c r="C12" i="7"/>
  <c r="D10" i="7" l="1"/>
  <c r="D9" i="7" s="1"/>
  <c r="C10" i="7"/>
  <c r="C9" i="7" s="1"/>
  <c r="D72" i="47"/>
  <c r="C72" i="47"/>
  <c r="D64" i="47"/>
  <c r="D58" i="47"/>
  <c r="C58" i="47"/>
  <c r="D53" i="47"/>
  <c r="C53" i="47"/>
  <c r="D47" i="47"/>
  <c r="C47" i="47"/>
  <c r="D36" i="47"/>
  <c r="C36" i="47"/>
  <c r="D32" i="47"/>
  <c r="C32" i="47"/>
  <c r="D23" i="47"/>
  <c r="D17" i="47" s="1"/>
  <c r="C23" i="47"/>
  <c r="C17" i="47" s="1"/>
  <c r="D14" i="47"/>
  <c r="C14" i="47"/>
  <c r="D10" i="47"/>
  <c r="C10" i="47"/>
  <c r="C13" i="47" l="1"/>
  <c r="C9" i="47" s="1"/>
  <c r="D13" i="47"/>
  <c r="D9" i="47" s="1"/>
  <c r="K35" i="46"/>
  <c r="H34" i="45"/>
  <c r="G34" i="45"/>
  <c r="I25" i="43"/>
  <c r="H25" i="43"/>
  <c r="G25" i="43"/>
  <c r="D17" i="28" l="1"/>
  <c r="C17" i="28"/>
  <c r="I25" i="29" l="1"/>
  <c r="M33" i="41" l="1"/>
  <c r="M32" i="41"/>
  <c r="M31" i="41"/>
  <c r="M30" i="41"/>
  <c r="M29" i="41"/>
  <c r="M28" i="41"/>
  <c r="M27" i="41"/>
  <c r="M26" i="41"/>
  <c r="M25" i="41"/>
  <c r="M24" i="41"/>
  <c r="M23" i="41"/>
  <c r="M22" i="41"/>
  <c r="M21" i="41"/>
  <c r="M20" i="41"/>
  <c r="M19" i="41"/>
  <c r="M18" i="41"/>
  <c r="M17" i="41"/>
  <c r="M16" i="41"/>
  <c r="M15" i="41"/>
  <c r="M14" i="41"/>
  <c r="M13" i="41"/>
  <c r="M12" i="41"/>
  <c r="M11" i="41"/>
  <c r="M10" i="41"/>
  <c r="M9" i="41"/>
  <c r="D75" i="40" l="1"/>
  <c r="D66" i="40"/>
  <c r="C60" i="40"/>
  <c r="D55" i="40"/>
  <c r="C55" i="40"/>
  <c r="D49" i="40"/>
  <c r="C49" i="40"/>
  <c r="D38" i="40"/>
  <c r="C38" i="40"/>
  <c r="D34" i="40"/>
  <c r="C34" i="40"/>
  <c r="D25" i="40"/>
  <c r="D19" i="40" s="1"/>
  <c r="C25" i="40"/>
  <c r="C19" i="40" s="1"/>
  <c r="D16" i="40"/>
  <c r="C16" i="40"/>
  <c r="D12" i="40"/>
  <c r="C12" i="40"/>
  <c r="A6" i="40"/>
  <c r="C15" i="40" l="1"/>
  <c r="C11" i="40" s="1"/>
  <c r="D15" i="40"/>
  <c r="D11" i="40" s="1"/>
  <c r="H39" i="10" l="1"/>
  <c r="H36" i="10" s="1"/>
  <c r="H32" i="10"/>
  <c r="H24" i="10"/>
  <c r="H19" i="10"/>
  <c r="H17" i="10" s="1"/>
  <c r="H14" i="10"/>
  <c r="A4" i="39" l="1"/>
  <c r="A4" i="35" l="1"/>
  <c r="H34" i="34" l="1"/>
  <c r="G34" i="34"/>
  <c r="A4" i="34"/>
  <c r="A4" i="33" l="1"/>
  <c r="A4" i="32"/>
  <c r="I34" i="30" l="1"/>
  <c r="H34" i="30"/>
  <c r="A4" i="30"/>
  <c r="H25" i="29"/>
  <c r="G25" i="29"/>
  <c r="A4" i="29"/>
  <c r="A5" i="28" l="1"/>
  <c r="D25" i="27"/>
  <c r="C25" i="27"/>
  <c r="A5" i="27"/>
  <c r="D27" i="26"/>
  <c r="C27" i="26"/>
  <c r="A5" i="26"/>
  <c r="G39" i="18" l="1"/>
  <c r="G40" i="18" s="1"/>
  <c r="G38" i="18"/>
  <c r="G37" i="18"/>
  <c r="G36" i="18"/>
  <c r="G35" i="18"/>
  <c r="G34" i="18"/>
  <c r="G33" i="18"/>
  <c r="G32" i="18"/>
  <c r="G31" i="18"/>
  <c r="G30" i="18"/>
  <c r="G29" i="18"/>
  <c r="G28" i="18"/>
  <c r="G27" i="18"/>
  <c r="G26" i="18"/>
  <c r="G25" i="18"/>
  <c r="G24" i="18"/>
  <c r="G23" i="18"/>
  <c r="G22" i="18"/>
  <c r="G21" i="18"/>
  <c r="G20" i="18"/>
  <c r="G19" i="18"/>
  <c r="G18" i="18"/>
  <c r="G17" i="18"/>
  <c r="G16" i="18"/>
  <c r="G15" i="18"/>
  <c r="G14" i="18"/>
  <c r="G13" i="18"/>
  <c r="G12" i="18"/>
  <c r="G11" i="18"/>
  <c r="G10" i="18"/>
  <c r="A4" i="18"/>
  <c r="H10" i="10" l="1"/>
  <c r="H9" i="10" s="1"/>
  <c r="C64" i="12" l="1"/>
  <c r="D64" i="12"/>
  <c r="A4" i="17" l="1"/>
  <c r="A4" i="16"/>
  <c r="A4" i="10"/>
  <c r="A4" i="9"/>
  <c r="A4" i="12"/>
  <c r="A5" i="5"/>
  <c r="A4" i="7"/>
  <c r="J24" i="10" l="1"/>
  <c r="I24" i="10"/>
  <c r="G24" i="10"/>
  <c r="F24" i="10"/>
  <c r="E24" i="10"/>
  <c r="D24" i="10"/>
  <c r="C24" i="10"/>
  <c r="B24" i="10"/>
  <c r="I39" i="10" l="1"/>
  <c r="I36" i="10" s="1"/>
  <c r="I32" i="10"/>
  <c r="I14" i="10"/>
  <c r="I10" i="10"/>
  <c r="G39" i="10"/>
  <c r="G36" i="10" s="1"/>
  <c r="G32" i="10"/>
  <c r="G19" i="10"/>
  <c r="G17" i="10" s="1"/>
  <c r="G14" i="10"/>
  <c r="G10" i="10"/>
  <c r="E39" i="10"/>
  <c r="E36" i="10" s="1"/>
  <c r="E32" i="10"/>
  <c r="E19" i="10"/>
  <c r="E17" i="10" s="1"/>
  <c r="E14" i="10"/>
  <c r="E10" i="10"/>
  <c r="C39" i="10"/>
  <c r="C36" i="10" s="1"/>
  <c r="C32" i="10"/>
  <c r="C19" i="10"/>
  <c r="C17" i="10" s="1"/>
  <c r="C14" i="10"/>
  <c r="C10" i="10"/>
  <c r="E9" i="10" l="1"/>
  <c r="G9" i="10"/>
  <c r="C9" i="10"/>
  <c r="I9" i="10"/>
  <c r="D45" i="12"/>
  <c r="C45" i="12"/>
  <c r="D34" i="12"/>
  <c r="C34" i="12"/>
  <c r="D11" i="12"/>
  <c r="C11" i="12"/>
  <c r="J39" i="10"/>
  <c r="J36" i="10" s="1"/>
  <c r="F39" i="10"/>
  <c r="F36" i="10" s="1"/>
  <c r="D39" i="10"/>
  <c r="D36" i="10" s="1"/>
  <c r="B39" i="10"/>
  <c r="B36" i="10" s="1"/>
  <c r="J32" i="10"/>
  <c r="F32" i="10"/>
  <c r="D32" i="10"/>
  <c r="B32" i="10"/>
  <c r="J19" i="10"/>
  <c r="J17" i="10" s="1"/>
  <c r="F19" i="10"/>
  <c r="F17" i="10" s="1"/>
  <c r="D19" i="10"/>
  <c r="J14" i="10"/>
  <c r="F14" i="10"/>
  <c r="D14" i="10"/>
  <c r="B14" i="10"/>
  <c r="J10" i="10"/>
  <c r="F10" i="10"/>
  <c r="D10" i="10"/>
  <c r="B10" i="10"/>
  <c r="D17" i="5"/>
  <c r="C17" i="5"/>
  <c r="D14" i="5"/>
  <c r="C14" i="5"/>
  <c r="D11" i="5"/>
  <c r="C11" i="5"/>
  <c r="D10" i="5" l="1"/>
  <c r="C10" i="5"/>
  <c r="B9" i="10"/>
  <c r="D10" i="12"/>
  <c r="D44" i="12"/>
  <c r="J9" i="10"/>
  <c r="C10" i="12"/>
  <c r="C44" i="12"/>
  <c r="D9" i="10"/>
  <c r="F9" i="10"/>
</calcChain>
</file>

<file path=xl/sharedStrings.xml><?xml version="1.0" encoding="utf-8"?>
<sst xmlns="http://schemas.openxmlformats.org/spreadsheetml/2006/main" count="1631" uniqueCount="866">
  <si>
    <t>პრემია</t>
  </si>
  <si>
    <t>მივლინებები</t>
  </si>
  <si>
    <t>ოფისის ხარჯები</t>
  </si>
  <si>
    <t>წარმომადგენლობითი ხარჯები</t>
  </si>
  <si>
    <t>კვების ხარჯები</t>
  </si>
  <si>
    <t>სამედიცინო ხარჯები</t>
  </si>
  <si>
    <t>სხვა დანარჩენი საქონელი და მომსახურება</t>
  </si>
  <si>
    <t>სოციალური უზრუნველყოფა</t>
  </si>
  <si>
    <t>სხვა ხარჯები</t>
  </si>
  <si>
    <t>საკასო ხარჯი</t>
  </si>
  <si>
    <t>ფაქტობრივი ხარჯი</t>
  </si>
  <si>
    <t>ხარჯების ჩამონათვალი</t>
  </si>
  <si>
    <t>1.2.2.1</t>
  </si>
  <si>
    <t>1.2.2.2</t>
  </si>
  <si>
    <r>
      <t>საოფისე ავეჯი</t>
    </r>
    <r>
      <rPr>
        <b/>
        <sz val="5"/>
        <rFont val="Arial"/>
        <family val="2"/>
      </rPr>
      <t/>
    </r>
  </si>
  <si>
    <r>
      <t>კავშირგაბმულობის ხარჯი</t>
    </r>
    <r>
      <rPr>
        <sz val="5"/>
        <rFont val="Arial"/>
        <family val="2"/>
      </rPr>
      <t/>
    </r>
  </si>
  <si>
    <r>
      <t>საფოსტო მომსახურების ხარჯი</t>
    </r>
    <r>
      <rPr>
        <sz val="5"/>
        <rFont val="Arial"/>
        <family val="2"/>
      </rPr>
      <t/>
    </r>
  </si>
  <si>
    <r>
      <t>კომუნალური ხარჯი</t>
    </r>
    <r>
      <rPr>
        <sz val="5"/>
        <rFont val="Arial"/>
        <family val="2"/>
      </rPr>
      <t/>
    </r>
  </si>
  <si>
    <r>
      <t>ელექტროენერგიის ხარჯი</t>
    </r>
    <r>
      <rPr>
        <sz val="5"/>
        <rFont val="Arial"/>
        <family val="2"/>
      </rPr>
      <t/>
    </r>
  </si>
  <si>
    <r>
      <t>წყლის ხარჯი</t>
    </r>
    <r>
      <rPr>
        <sz val="5"/>
        <rFont val="Arial"/>
        <family val="2"/>
      </rPr>
      <t/>
    </r>
  </si>
  <si>
    <r>
      <t>ბუნებრივი და თხევადი აირის ხარჯი</t>
    </r>
    <r>
      <rPr>
        <sz val="5"/>
        <rFont val="Arial"/>
        <family val="2"/>
      </rPr>
      <t/>
    </r>
  </si>
  <si>
    <r>
      <t>ოფისის ხარჯი რომელიც არ არის კლასიფიცირებული</t>
    </r>
    <r>
      <rPr>
        <sz val="5"/>
        <rFont val="Arial"/>
        <family val="2"/>
      </rPr>
      <t/>
    </r>
  </si>
  <si>
    <t>შენობა-ნაგებობების და მათი მიმდებარე ტერიტორიების მიმდინარე რემონტის ხარჯები</t>
  </si>
  <si>
    <t>სხვა კომუნალური ხარჯი</t>
  </si>
  <si>
    <t>საკონსულტაციო, სანოტარო, თარჯიმნის და თარგმნის მომსახურების</t>
  </si>
  <si>
    <r>
      <t>აუდიტორიული მომსახურების ხარჯი</t>
    </r>
    <r>
      <rPr>
        <sz val="5"/>
        <rFont val="Arial"/>
        <family val="2"/>
      </rPr>
      <t/>
    </r>
  </si>
  <si>
    <r>
      <t>შენობა-ნაგებობების დაცვის ხარჯი</t>
    </r>
    <r>
      <rPr>
        <sz val="5"/>
        <rFont val="Arial"/>
        <family val="2"/>
      </rPr>
      <t/>
    </r>
  </si>
  <si>
    <r>
      <t>სხვადასხვა ხარჯები</t>
    </r>
    <r>
      <rPr>
        <sz val="5"/>
        <rFont val="Arial"/>
        <family val="2"/>
      </rPr>
      <t/>
    </r>
  </si>
  <si>
    <t>სესიების, კონფერენციების, ყრილობების, სემინარების და სხვა სამუშაო შეხვედრების მოწყობის ხარჯები</t>
  </si>
  <si>
    <t>კულტურული, სპორტული, საგანმანათლებლო და საგამოფენო ღონისძიებები</t>
  </si>
  <si>
    <t>1.1.1</t>
  </si>
  <si>
    <t>1.1.2</t>
  </si>
  <si>
    <t>1.2.1</t>
  </si>
  <si>
    <t>1.2.2</t>
  </si>
  <si>
    <t>1.2.3</t>
  </si>
  <si>
    <t>1.2.4</t>
  </si>
  <si>
    <t>1.2.5</t>
  </si>
  <si>
    <t>1.2.6</t>
  </si>
  <si>
    <t>1.2.7</t>
  </si>
  <si>
    <t>1.2.8</t>
  </si>
  <si>
    <t>1.2.9</t>
  </si>
  <si>
    <t>1.2.10</t>
  </si>
  <si>
    <t>1.2.11</t>
  </si>
  <si>
    <t>1.2.12</t>
  </si>
  <si>
    <t>1.2.13</t>
  </si>
  <si>
    <t>1.2.14</t>
  </si>
  <si>
    <t>1.2.15</t>
  </si>
  <si>
    <t>სხვა ფასეულობები</t>
  </si>
  <si>
    <t>მცირე ღირებულების აქსესუარები (მაისურები, კეპები, ქუდები, დროშები და ა.შ.)</t>
  </si>
  <si>
    <t>ბანკის მომსახურების ხარჯი</t>
  </si>
  <si>
    <t>1.3.1</t>
  </si>
  <si>
    <t>1.3.2</t>
  </si>
  <si>
    <r>
      <t>დაზღვევის ხარჯი</t>
    </r>
    <r>
      <rPr>
        <sz val="5"/>
        <rFont val="Arial"/>
        <family val="2"/>
      </rPr>
      <t/>
    </r>
  </si>
  <si>
    <t>მოსაკრებლები</t>
  </si>
  <si>
    <t>გადასახადები (გარდა საშემოსავლო და საქონლის ღირებულებაში აღრიცხული დღგ-ის)</t>
  </si>
  <si>
    <t>მიმდინარე რემონტის ხარჯი</t>
  </si>
  <si>
    <t>საწვავ/საპოხი მასალების შეძენის ხარჯი</t>
  </si>
  <si>
    <t>ხარჯები</t>
  </si>
  <si>
    <t>შრომის ანაზღაურება</t>
  </si>
  <si>
    <t>ხელფასები</t>
  </si>
  <si>
    <t>საქონელი და მომსახურება</t>
  </si>
  <si>
    <t>მივლინებები ქვეყნის შიგნით</t>
  </si>
  <si>
    <t>მივლინებები ქვეყნის გარეთ</t>
  </si>
  <si>
    <t>ტრანსპორტისა და ტექნიკის ექსპლოატაციისა და მოვლა-შენახვის ხარჯები</t>
  </si>
  <si>
    <t>N</t>
  </si>
  <si>
    <t>შემოსავლები</t>
  </si>
  <si>
    <t>ფაქტობრივი შემოსავალი</t>
  </si>
  <si>
    <t>საკასო შემოსავალი</t>
  </si>
  <si>
    <t>კვლევების ხარჯები</t>
  </si>
  <si>
    <t>სწავლების ხარჯები</t>
  </si>
  <si>
    <t>კვლევების ხარჯები ქვეყნის შიგნით</t>
  </si>
  <si>
    <t>კვლევების ხარჯები ქვეყნის გარეთ</t>
  </si>
  <si>
    <t>სწავლების ხარჯები ქვეყნის შიგნით</t>
  </si>
  <si>
    <t>სწავლების ხარჯები ქვეყნის გარეთ</t>
  </si>
  <si>
    <t>მივლინების ხარჯები</t>
  </si>
  <si>
    <t>მივლინების ხარჯები ქვეყნის შიგნით</t>
  </si>
  <si>
    <t>მივლინების ხარჯები ქვეყნის გარეთ</t>
  </si>
  <si>
    <t>რეგიონული პროექტების დაფინანსება</t>
  </si>
  <si>
    <t>კონფერენციების ხარჯები</t>
  </si>
  <si>
    <t>საწევრო შენატანები</t>
  </si>
  <si>
    <t>შემოსავლები ფულადი სახით</t>
  </si>
  <si>
    <t>1.1.2.1</t>
  </si>
  <si>
    <t>1.1.3</t>
  </si>
  <si>
    <t>სახელმწიფოს მიერ გამოყოფილი თანხები</t>
  </si>
  <si>
    <t>1.1.3.1</t>
  </si>
  <si>
    <t>1.1.3.2</t>
  </si>
  <si>
    <t>საბიუჯეტო დაფინანსება</t>
  </si>
  <si>
    <t>1.1.4</t>
  </si>
  <si>
    <t>1.1.4.1</t>
  </si>
  <si>
    <t>სიმბოლიკის გავრცელებით მიღებული შემოსავლები</t>
  </si>
  <si>
    <t>ლექციებით გამოფენებით და სხვა მსგავსი ღონისძიებების მოწყობით მიღებული შემოსავლები</t>
  </si>
  <si>
    <t>საგამომცემლო და სხვა საქმიანობით მიღებული თანხები</t>
  </si>
  <si>
    <t>1.1.4.2</t>
  </si>
  <si>
    <t>1.1.4.3</t>
  </si>
  <si>
    <t>1.1.4.4</t>
  </si>
  <si>
    <t>1.1.5</t>
  </si>
  <si>
    <t>შემოსავლები არაფულადი სახით</t>
  </si>
  <si>
    <t>საჯარო ღონისძიებების მეშვეობით მიღებული შემოწირულებები</t>
  </si>
  <si>
    <t>1.2.1.1</t>
  </si>
  <si>
    <t>1.2.1.2</t>
  </si>
  <si>
    <t>შენობა-ნაგებობები</t>
  </si>
  <si>
    <t>სხვა ძირითადი აქტივები</t>
  </si>
  <si>
    <t>სხვა მატერიალური მარაგები</t>
  </si>
  <si>
    <t>სატრანსპორტო საშუალებები</t>
  </si>
  <si>
    <t>მიწა</t>
  </si>
  <si>
    <t>სხვა მანქანა დანადგარები და მოწყობილობები</t>
  </si>
  <si>
    <t>არაფინანსური აქტივების შეძენისათვის გადახდილი თანხები</t>
  </si>
  <si>
    <t>ხელმოწერები:</t>
  </si>
  <si>
    <t>სულ ხარჯები</t>
  </si>
  <si>
    <t>საანგარიშგებო პერიოდი</t>
  </si>
  <si>
    <t>საარჩევნო სისტემების განვითარების, რეფორმებისა და სწავლების ცენტრიდან მიღებული სახსრები</t>
  </si>
  <si>
    <t>ბანკის დასახელება</t>
  </si>
  <si>
    <t>ანგარიშის გახსნის თარიღი</t>
  </si>
  <si>
    <t>ანგარიშის ნომერი</t>
  </si>
  <si>
    <t>ანგარიშის დახურვის თარიღი</t>
  </si>
  <si>
    <t xml:space="preserve">არაფინანსური აქტივების დასახელება </t>
  </si>
  <si>
    <t>1. ძირითადი აქტივები</t>
  </si>
  <si>
    <t>1.1 შენობა-ნაგებობები</t>
  </si>
  <si>
    <t xml:space="preserve">  1.1.1 საცხოვრებელი შენობები</t>
  </si>
  <si>
    <t xml:space="preserve">  1.1.2 არასაცხოვრებელი შენობები</t>
  </si>
  <si>
    <t xml:space="preserve">  1.1.3 სხვა ნაგებობები</t>
  </si>
  <si>
    <t>1.2 მანქანა-დანადგარები და ინვენტარი</t>
  </si>
  <si>
    <t xml:space="preserve">  1.2.1 სატრანსპორტო საშუალებები</t>
  </si>
  <si>
    <t xml:space="preserve">  1.2.2 სხვა მანქანა-დანადგარები და ინვეტარი</t>
  </si>
  <si>
    <t>1.3 სხვა ძირითადი აქტივები</t>
  </si>
  <si>
    <t xml:space="preserve">  1.3.1 კულტივირებული აქტივები</t>
  </si>
  <si>
    <t xml:space="preserve">  1.3.2 არამატერიალური ძირითადი აქტივები</t>
  </si>
  <si>
    <t xml:space="preserve">    1.3.2.1 ლიცენზიები</t>
  </si>
  <si>
    <t xml:space="preserve">    1.3.2.2 სხვა არამატერიალური ძირითადი აქტივები</t>
  </si>
  <si>
    <t xml:space="preserve">  1.3.3 დაუმთავრებელი მშენებლობა</t>
  </si>
  <si>
    <t xml:space="preserve">  1.3.4 სხვა დანარჩენი ძირითადი აქტივები</t>
  </si>
  <si>
    <t>2. მატერიალური მარაგები</t>
  </si>
  <si>
    <t>3. ფასეულობები</t>
  </si>
  <si>
    <t>4. არაწარმოებული აქტივები</t>
  </si>
  <si>
    <t xml:space="preserve"> 4.1 მიწა</t>
  </si>
  <si>
    <t xml:space="preserve"> 4.2 წიაღისეული</t>
  </si>
  <si>
    <t xml:space="preserve"> 4.3 სხვა ბუნებრივი აქტივები</t>
  </si>
  <si>
    <t xml:space="preserve">   4.3.2 სხვა დანარჩენი ბუნებრივი აქტივები</t>
  </si>
  <si>
    <t xml:space="preserve"> 4.4 არაწარმოებული არამატერიალური აქტივები</t>
  </si>
  <si>
    <t>ბ.ა.</t>
  </si>
  <si>
    <t>ფორმა ივსება ქართული შრიფტით (sylfaen), ფონტის ზომა 10</t>
  </si>
  <si>
    <t>ოპერაციის თარიღი</t>
  </si>
  <si>
    <t>ნაღდი ფული სალაროში ეროვნულ ვალუტაში</t>
  </si>
  <si>
    <t>ნაღდი ფული სალაროში უცხოურ ვალუტაში</t>
  </si>
  <si>
    <t>საანგარიშსწორებო (მიმდინარე) ანგარიში ბანკში</t>
  </si>
  <si>
    <t>სავალუტო ანგარიში ბანკში</t>
  </si>
  <si>
    <t>დეპოზიტები ბანკში ეროვნულ ვალუტაში</t>
  </si>
  <si>
    <t>დეპოზიტები ბანკში უცხოურ ვალუტაში</t>
  </si>
  <si>
    <t>სხვა ანგარიშები ბანკში</t>
  </si>
  <si>
    <t>სხვა ფინანსური აქტივები</t>
  </si>
  <si>
    <t>მოთხოვნები მიწოდებიდან და მომსახურებიდან</t>
  </si>
  <si>
    <t>მოთხოვნები მივლინებით</t>
  </si>
  <si>
    <t>მოთხოვნები დანაკლისებით</t>
  </si>
  <si>
    <t>ანგარიშვალდებული პირების მიმართ სხვა მოთხოვნები</t>
  </si>
  <si>
    <t>გადახდილი დღგ</t>
  </si>
  <si>
    <t>წინასწარ გადახდილი მოგების გადასახადი</t>
  </si>
  <si>
    <t>სხვა საგადასახადო აქტივი</t>
  </si>
  <si>
    <t>წინასწარ გადახდილი საიჯარო ქირა</t>
  </si>
  <si>
    <t>მოთხოვნები სხვა წინასწარი გადახდებით</t>
  </si>
  <si>
    <t>მისაღები პროცენტები</t>
  </si>
  <si>
    <t>მისაღები დივიდენდები</t>
  </si>
  <si>
    <t>მისაღები საწევროები და ერთჯერადი შენატანები</t>
  </si>
  <si>
    <t>სხვა დანარჩენი დებიტორული დავალიანებები</t>
  </si>
  <si>
    <t>მანქანა-დანადგარები და ინვენტარი</t>
  </si>
  <si>
    <t>ფასეულობები</t>
  </si>
  <si>
    <t>არაწარმოებული აქტივები</t>
  </si>
  <si>
    <t>ფინანსური ვალდებულებები</t>
  </si>
  <si>
    <t>ვალდებულებები მოწოდებიდან და მომსახურებიდან</t>
  </si>
  <si>
    <t>გადასახდელი მოგების გადასახადი</t>
  </si>
  <si>
    <t>გადასახდელი საშემოსავლო გადასახადი</t>
  </si>
  <si>
    <t>გადასახდელი დღგ</t>
  </si>
  <si>
    <t>ბიუჯეტის წინაშე სხვა ვალდებულებები</t>
  </si>
  <si>
    <t>გადასახდელი ხელფასები შტატით მომუშავეთათვის</t>
  </si>
  <si>
    <t>გადასახდელი ხელფასები შტატგარეშე მომუშავეთათვის</t>
  </si>
  <si>
    <t>ვალდებულებები მივლინებით</t>
  </si>
  <si>
    <t>სასამართლოს ან/და ადმინისტრაციული ორგანოების გადაწყვეტილებების შესაბამისად დაკავებული თანხები ან სხვა დაკავებული თანხები</t>
  </si>
  <si>
    <t>წინასწარ მიღებული საიჯარო ქირა</t>
  </si>
  <si>
    <t>ვალდებულებები წინასწარ მიღებული სხვა შემოსავლებით</t>
  </si>
  <si>
    <t>გადასახდელი პროცენტები</t>
  </si>
  <si>
    <t>გადასახდელი საწევროები და ერთჯერადი შენატანები</t>
  </si>
  <si>
    <t>სხვა დანარჩენი კრედიტორული დავალიანებები</t>
  </si>
  <si>
    <t>საოპერაციო იჯარით აღებული ძირითადი აქტივები და მათთან დაკავშირებული დანახარჯები</t>
  </si>
  <si>
    <t>პასუხსაგებ შენახვაზე მიღებული მატერიალური ფასეულობები</t>
  </si>
  <si>
    <t>გადახდისუუნარო დებიტორების ჩამოწერილი დავალიანება</t>
  </si>
  <si>
    <t>პირობითი მოთხოვნები</t>
  </si>
  <si>
    <t>პირობითი ვალდებულებები</t>
  </si>
  <si>
    <t>საკუთარი სახსრებით კაპიტალის შექმნა</t>
  </si>
  <si>
    <t>ამორტიზირებული ძირითადი აქტივები</t>
  </si>
  <si>
    <t>ვადაგადაცილებული დავალიანებები</t>
  </si>
  <si>
    <t>დამქირავებლის მიერ ფულადი და სასაქონლო ფორმით გაწეული სოციალური დახმარებით ვალდებულებები</t>
  </si>
  <si>
    <t>ანგარიშის დასახელება</t>
  </si>
  <si>
    <t>სულ აქტივები</t>
  </si>
  <si>
    <t>სულ ფინანსური აქტივები და სხვა დებიტორული დავალიანებები</t>
  </si>
  <si>
    <t>სულ არაფინანსური აქტივები</t>
  </si>
  <si>
    <t>სულ ფინანსური ვალდებულებები და სხვა კრედიტორული დავალიანებები</t>
  </si>
  <si>
    <t>სულ კაპიტალი</t>
  </si>
  <si>
    <t>საცნობარო მუხლები</t>
  </si>
  <si>
    <t>სულ ვალდებულებები და კაპიტალი</t>
  </si>
  <si>
    <t>საანგარიშგებო თარიღი</t>
  </si>
  <si>
    <t>ბანკი</t>
  </si>
  <si>
    <t>სს ვითიბი ბანკი ჯორჯია</t>
  </si>
  <si>
    <t>სს ინვესტბანკი </t>
  </si>
  <si>
    <t>სს კორ სტანდარტ ბანკი</t>
  </si>
  <si>
    <t>სს ზირაათ ბანკის თბილისის ფილიალი </t>
  </si>
  <si>
    <t>სს ბანკი ქართუ</t>
  </si>
  <si>
    <t>სს საქართველოს ბანკი</t>
  </si>
  <si>
    <t>სს ბითიეი ბანკი</t>
  </si>
  <si>
    <t>სს თიბისი ბანკი </t>
  </si>
  <si>
    <t>სს ლიბერთი ბანკი</t>
  </si>
  <si>
    <t>სს პროკრედიტ ბანკი</t>
  </si>
  <si>
    <t>სს ბანკი რესპუბლიკა </t>
  </si>
  <si>
    <t>სს პრივატბანკი</t>
  </si>
  <si>
    <t>სს ბაზისბანკი </t>
  </si>
  <si>
    <t>სს აზერბაიჯანის საერთაშორისო ბანკი - საქართველო </t>
  </si>
  <si>
    <t>ღია სააქციო საზოგადოების კავკასიის განვითარების ბანკის თბილისის ფილიალი</t>
  </si>
  <si>
    <t>სს ეიჩ ეს ბი სი ბანკი საქართველო </t>
  </si>
  <si>
    <t>სს პროგრეს ბანკი</t>
  </si>
  <si>
    <t>სს ხალიკ ბანკი საქართველო</t>
  </si>
  <si>
    <t>სს ბანკი კონსტანტა</t>
  </si>
  <si>
    <t>თარიღი</t>
  </si>
  <si>
    <t>ნაშთი (პერიოდის დასაწყისში)</t>
  </si>
  <si>
    <t>ლარი</t>
  </si>
  <si>
    <t>რაოდენ.</t>
  </si>
  <si>
    <t>ნაშთი (პერიოდის ბოლოს)</t>
  </si>
  <si>
    <t>ფორმა N7 - საბალანსო ანგარიშგება</t>
  </si>
  <si>
    <t>შემომწირავის ბანკი</t>
  </si>
  <si>
    <t>შემოსავლის ტიპი</t>
  </si>
  <si>
    <t>პირადი ნომერი</t>
  </si>
  <si>
    <t>შემომწირავის საბანკო ანგარიშის ნომერი</t>
  </si>
  <si>
    <t>რაოდენობა/ მოცულობა</t>
  </si>
  <si>
    <t>დამატებითი ინფორმაცია</t>
  </si>
  <si>
    <t>საწევრო</t>
  </si>
  <si>
    <t>ფულადი შემოწირულობები</t>
  </si>
  <si>
    <t>არაფულადი შემოწირულობები</t>
  </si>
  <si>
    <t>სხვა შემოსავლები</t>
  </si>
  <si>
    <t>საკადასტრო ნომერი</t>
  </si>
  <si>
    <t>შენობა-ნაგებობის ტიპები</t>
  </si>
  <si>
    <t>საცხოვრებელი შენობები</t>
  </si>
  <si>
    <t>არასაცხოვრებელი შენობები</t>
  </si>
  <si>
    <t>სხვა ნაგებობები</t>
  </si>
  <si>
    <r>
      <t>ფართობი მ</t>
    </r>
    <r>
      <rPr>
        <b/>
        <vertAlign val="superscript"/>
        <sz val="10"/>
        <color theme="1"/>
        <rFont val="Sylfaen"/>
        <family val="1"/>
      </rPr>
      <t>2</t>
    </r>
  </si>
  <si>
    <t>საბალანსო ღირებულება</t>
  </si>
  <si>
    <t>ბალანსზე აყვანის თარიღი</t>
  </si>
  <si>
    <t>დახასიათება</t>
  </si>
  <si>
    <t>მარკა</t>
  </si>
  <si>
    <t>მოდელი</t>
  </si>
  <si>
    <t>წარმოების წელი</t>
  </si>
  <si>
    <t>სახელმწიფო ნომერი</t>
  </si>
  <si>
    <t>სატრანსპორტო საშუალების ტიპი</t>
  </si>
  <si>
    <t>შემოსავლების ჩამონათვალი</t>
  </si>
  <si>
    <t>საკანცელარიო საქონლის, საოფისე ტექნიკისა და ინვენტარის შეძენის, დამონტაჟების და მოვლა-შენახვის ხარჯები</t>
  </si>
  <si>
    <t>1.1.6</t>
  </si>
  <si>
    <t>ვალდებულებების კლება</t>
  </si>
  <si>
    <t>კომერციული ბანკებიდან მიღებული სესხების დაფარვა</t>
  </si>
  <si>
    <t>სხვა სესხების დაფარვა</t>
  </si>
  <si>
    <t>საწესდებო კაპიტალი</t>
  </si>
  <si>
    <t>ნაშთი პერიოდის დასაწყისში</t>
  </si>
  <si>
    <t>ნაშთი პერიოდის ბოლოს</t>
  </si>
  <si>
    <t xml:space="preserve">   2.1. ნედლეული და მასალები</t>
  </si>
  <si>
    <t xml:space="preserve">   2.2 დაუმთავრებელი წარმოება</t>
  </si>
  <si>
    <t xml:space="preserve">   2.3 მზა პროდუქცია</t>
  </si>
  <si>
    <t xml:space="preserve">   2.4 შემდგომი რეალიზაციისათვის შეძენილი საქონელი</t>
  </si>
  <si>
    <t xml:space="preserve">   2.5 ფულადი დოკუმენტები</t>
  </si>
  <si>
    <t xml:space="preserve">   2.6 სათადარიგო ნაწილები</t>
  </si>
  <si>
    <t xml:space="preserve">   2.7 სხვა დანარჩენი მატერიალური მარაგები</t>
  </si>
  <si>
    <t xml:space="preserve"> 3.1 ძვირფასი ქვები და ლითონები</t>
  </si>
  <si>
    <t xml:space="preserve"> 3.2 ხელოვნების ნიმუშები</t>
  </si>
  <si>
    <t xml:space="preserve"> 3.3 სხვა ფასეულობები</t>
  </si>
  <si>
    <t>ხელმძღვანელი</t>
  </si>
  <si>
    <t>პასუხისმგებელი პირი)</t>
  </si>
  <si>
    <t xml:space="preserve">                                                                                               პასუხისმგებელი პირი)</t>
  </si>
  <si>
    <r>
      <t xml:space="preserve">ხელმძღვანელი                                            ბუღალტერი </t>
    </r>
    <r>
      <rPr>
        <sz val="10"/>
        <rFont val="Sylfaen"/>
        <family val="1"/>
      </rPr>
      <t>(ან საამისოდ უფლებამოსილი</t>
    </r>
    <r>
      <rPr>
        <b/>
        <sz val="10"/>
        <rFont val="Sylfaen"/>
        <family val="1"/>
      </rPr>
      <t xml:space="preserve"> </t>
    </r>
  </si>
  <si>
    <t>ფორმა N3 - საარჩევნო კამპანიის ფონდის შემოსავლები</t>
  </si>
  <si>
    <r>
      <rPr>
        <b/>
        <sz val="10"/>
        <rFont val="Sylfaen"/>
        <family val="1"/>
      </rPr>
      <t>ბუღალტერი</t>
    </r>
    <r>
      <rPr>
        <sz val="10"/>
        <rFont val="Sylfaen"/>
        <family val="1"/>
      </rPr>
      <t xml:space="preserve"> (ან საამისოდ უფლებამოსილი </t>
    </r>
  </si>
  <si>
    <t>ანგარიშვალდებული პირის დასახელება:</t>
  </si>
  <si>
    <t>ვალუტა</t>
  </si>
  <si>
    <t>…</t>
  </si>
  <si>
    <t>მომსახურების მოკლე აღწერილობა</t>
  </si>
  <si>
    <t>...</t>
  </si>
  <si>
    <t>ძირითადი კაპიტალის მოხმარება</t>
  </si>
  <si>
    <t>თანხა / ღირებულება (ლარებში)</t>
  </si>
  <si>
    <t>1.2.2.3</t>
  </si>
  <si>
    <t>1.2.2.4</t>
  </si>
  <si>
    <t>1.2.2.5</t>
  </si>
  <si>
    <t>1.2.2.6</t>
  </si>
  <si>
    <t>1.2.2.6.1</t>
  </si>
  <si>
    <t>1.2.2.6.2</t>
  </si>
  <si>
    <t>1.2.2.6.3</t>
  </si>
  <si>
    <t>1.2.2.6.4</t>
  </si>
  <si>
    <t>1.2.2.7</t>
  </si>
  <si>
    <t>1.2.6.1</t>
  </si>
  <si>
    <t>1.2.6.2</t>
  </si>
  <si>
    <t>ზრდა პერიოდის განმავლობაში</t>
  </si>
  <si>
    <t>კლება პერიოდის განმავლობაში</t>
  </si>
  <si>
    <t>შემოსავალი პერიოდის განმავლობაში</t>
  </si>
  <si>
    <t>გასავალი პერიოდის განმავლობაში</t>
  </si>
  <si>
    <t>საიჯარო ქირის ხარჯი</t>
  </si>
  <si>
    <t>1.6.1</t>
  </si>
  <si>
    <t>1.6.2</t>
  </si>
  <si>
    <t>1.6.3</t>
  </si>
  <si>
    <t>1.6.4</t>
  </si>
  <si>
    <t>ფორმა N2 - შემოსავლები საარჩევნო კამპანიის ფონდის სახსრების გარდა</t>
  </si>
  <si>
    <t>ფორმა N5 - საარჩევნო კამპანიის ფონდის ხარჯები</t>
  </si>
  <si>
    <t>ნაშთი პერიოდის სადაწყისში</t>
  </si>
  <si>
    <t>ფორმა N9 - არაფინანსური აქტივები</t>
  </si>
  <si>
    <t>ფორმა N9.1 - შენობა-ნაგებობების რეესტრი</t>
  </si>
  <si>
    <t>ფორმა N9.2 - სატრანსპორტო საშუალებების რეესტრი</t>
  </si>
  <si>
    <t>ფორმა N1 – საწევრო შენატანები და შემოწირულებები</t>
  </si>
  <si>
    <t>შემოწირულებები</t>
  </si>
  <si>
    <t>შემოწირულებები ფიზიკური პირებისაგან (უძრავი ქონება)</t>
  </si>
  <si>
    <t>შემოწირულებები ფიზიკური პირებისაგან (სხვა)</t>
  </si>
  <si>
    <t>შემოწირულებები ფიზიკური პირებისაგან</t>
  </si>
  <si>
    <t>შემოწირულებები ფიზიკური პირებისაგან (მოძრავი ქონება)</t>
  </si>
  <si>
    <t>ტრანზ -აქციის N</t>
  </si>
  <si>
    <t>ნაშთი</t>
  </si>
  <si>
    <t>სალაროს ნაშთი პერიოდის დასაწყისში</t>
  </si>
  <si>
    <t>სალაროს ნაშთი პერიოდის ბოლოს</t>
  </si>
  <si>
    <t>ფორმა ივსება ქართული შრიფტით (Sylfaen), ფონტის ზომა 10</t>
  </si>
  <si>
    <t>შენიშვნა</t>
  </si>
  <si>
    <r>
      <t xml:space="preserve">ბუღალტერი </t>
    </r>
    <r>
      <rPr>
        <sz val="10"/>
        <rFont val="Sylfaen"/>
        <family val="1"/>
      </rPr>
      <t xml:space="preserve">(ან საამისოდ უფლებამოსილი </t>
    </r>
  </si>
  <si>
    <t>ოპერაციის დანიშნულება</t>
  </si>
  <si>
    <t>აქტივობის დასახელება</t>
  </si>
  <si>
    <t>მიზანი</t>
  </si>
  <si>
    <t>აქტივობის განხორციელების პერიოდი</t>
  </si>
  <si>
    <t>აქტივობის მონაწილე მოხალისეთა რაოდენობა</t>
  </si>
  <si>
    <t>აქტივობაზე გახარჯული მატერიალური მარაგების მოცულობა</t>
  </si>
  <si>
    <t>ფორმა N9.3 - მოხალისეთა აქტივობების რეესტრი</t>
  </si>
  <si>
    <t xml:space="preserve">ფორმა N4.1 - სხვადასხვა ხარჯებისა და სხვა დანარჩენი საქონლისა და მომსახურების </t>
  </si>
  <si>
    <t>განმარტებითი შენიშვნა*</t>
  </si>
  <si>
    <t>1.6.4.1</t>
  </si>
  <si>
    <t>1.6.4.2</t>
  </si>
  <si>
    <t>1.2.15.1</t>
  </si>
  <si>
    <t>1.2.15.2</t>
  </si>
  <si>
    <t>ხარჯის კლასიფიკაცია ბუნებისა და შინაარსის მიხედვით</t>
  </si>
  <si>
    <t xml:space="preserve">ფორმა N5.1 - სხვადასხვა ხარჯებისა და სხვა დანარჩენი საქონლისა და მომსახურების </t>
  </si>
  <si>
    <t>სულ **</t>
  </si>
  <si>
    <t>სულ**</t>
  </si>
  <si>
    <t>1.6.5</t>
  </si>
  <si>
    <t>ზარალი კურსთაშორისი სხვაობებიდან</t>
  </si>
  <si>
    <t>სულ*</t>
  </si>
  <si>
    <t>სახელი</t>
  </si>
  <si>
    <t>გვარი</t>
  </si>
  <si>
    <t>თვე</t>
  </si>
  <si>
    <t>მივლინების ადგილი</t>
  </si>
  <si>
    <t>მივლინების დანიშნულება</t>
  </si>
  <si>
    <t>პოზიცია</t>
  </si>
  <si>
    <t xml:space="preserve"> მნიშვნელობათა ჯამს.</t>
  </si>
  <si>
    <t>სულ *</t>
  </si>
  <si>
    <t>ხელფასი</t>
  </si>
  <si>
    <t>განაცემის ტიპი</t>
  </si>
  <si>
    <t xml:space="preserve">* ჯამური მაჩვენებლები უნდა ედრებოდეს ფორმა N4-ში და N5-ში წარმოდგენილი N 1.2.1 და </t>
  </si>
  <si>
    <t>** ჯამური მაჩვენებლები უნდა ედრებოდეს ფორმა N4-ში წარმოდგენილ N 1.2.15 და N1.6.4 მუხლების შესაბამის მნიშვნელობათა ჯამს.</t>
  </si>
  <si>
    <t>** ჯამური მაჩვენებლები უნდა ედრებოდეს ფორმა N5-ში წარმოდგენილ  N 1.2.15 და N1.6.4 მუხლების შესაბამის მნიშვნელობათა ჯამს.</t>
  </si>
  <si>
    <t>ფორმა N6-ში წარმოდგენილი N 1.3  მუხლების შესაბამის მნიშვნელობათა ჯამს.</t>
  </si>
  <si>
    <t xml:space="preserve">წარმოების წელი </t>
  </si>
  <si>
    <t>1.2.8.1</t>
  </si>
  <si>
    <t>1.2.8.2</t>
  </si>
  <si>
    <t>1.2.8.3</t>
  </si>
  <si>
    <t>რეკლამის ხარჯები</t>
  </si>
  <si>
    <t>სატელევიზიო რეკლამის ხარჯები</t>
  </si>
  <si>
    <t>ბეჭდური რეკლამის ხარჯები</t>
  </si>
  <si>
    <t>სხვა სარეკლამო ხარჯები</t>
  </si>
  <si>
    <t>1.2.8.4</t>
  </si>
  <si>
    <t>ინტერნეტ-რეკლამის ხარჯი</t>
  </si>
  <si>
    <t>ბრენდირებული აქსესუარებით რეკლამის ხარჯი</t>
  </si>
  <si>
    <t>1.2.8.5</t>
  </si>
  <si>
    <t>ფორმა N4.3 - მივლინებები</t>
  </si>
  <si>
    <t xml:space="preserve">ხარჯებში ჩამოწერილი მარაგები </t>
  </si>
  <si>
    <t>სალაროს შემოსავალი, ლარში</t>
  </si>
  <si>
    <t>სალაროს გასავალი, ლარში</t>
  </si>
  <si>
    <t>ფორმა N8.1 - ნაღდი ფულით განხორციელებულ სალაროს ოპერაციათა რეესტრი</t>
  </si>
  <si>
    <t>1.2.13.1</t>
  </si>
  <si>
    <t>1.2.13.2</t>
  </si>
  <si>
    <t>ავტოსატრანსპორტო საშუალებების იჯარის ხარჯი</t>
  </si>
  <si>
    <t>უძრავი ქონების იჯარის ხარჯი</t>
  </si>
  <si>
    <t>1.2.13.3</t>
  </si>
  <si>
    <t>სხვა მოძრავი ქონების იჯარის ხარჯი</t>
  </si>
  <si>
    <t>ხელშეკრულების დადების თარიღი</t>
  </si>
  <si>
    <t>ხელშეკრულების საგანი</t>
  </si>
  <si>
    <t>შენობა-ნაგებობების ტიპი</t>
  </si>
  <si>
    <t>იურიდიული მისმართი</t>
  </si>
  <si>
    <t>იჯარით აღებული ობიექტის მისამართი</t>
  </si>
  <si>
    <t>ობიექტის სახეობა</t>
  </si>
  <si>
    <t>ფართი (ხელშეკრულების მიხედვით)</t>
  </si>
  <si>
    <t>იჯარის ვადა</t>
  </si>
  <si>
    <t>იჯარის ობიექტის სახეობა</t>
  </si>
  <si>
    <t>ტექნიკური მახასიათებლები</t>
  </si>
  <si>
    <t>მეიჯარის სახელი</t>
  </si>
  <si>
    <t>მეიჯარის გვარი</t>
  </si>
  <si>
    <t>მეიჯარე ორგანიზაციის დასახელება</t>
  </si>
  <si>
    <t>მივლინების პერიოდი (დღეებში)</t>
  </si>
  <si>
    <t>ყოველთვური საიჯარო გადასახადი (ლარში)</t>
  </si>
  <si>
    <t>ყოველთვური საიჯარო  გადასახადი (ლარში)</t>
  </si>
  <si>
    <t>მეიჯარის პირადი ნომერი (ფიზიკური პირი)</t>
  </si>
  <si>
    <t xml:space="preserve">                                                                                                 პასუხისმგებელი პირი)</t>
  </si>
  <si>
    <r>
      <t xml:space="preserve">ხელმძღვანელი                                                  ბუღალტერი </t>
    </r>
    <r>
      <rPr>
        <sz val="10"/>
        <rFont val="Sylfaen"/>
        <family val="1"/>
      </rPr>
      <t>(ან საამისოდ უფლებამოსილი</t>
    </r>
    <r>
      <rPr>
        <b/>
        <sz val="10"/>
        <rFont val="Sylfaen"/>
        <family val="1"/>
      </rPr>
      <t xml:space="preserve"> </t>
    </r>
  </si>
  <si>
    <t>გადახდის წყაროსთან დაკავებული საშემოსავლო გადასახადი</t>
  </si>
  <si>
    <t>ხელშეკრულების თანხა (ლარში)</t>
  </si>
  <si>
    <t>მოწოდებული საქონლის/მომსახურების ღირებულება (ლარში)</t>
  </si>
  <si>
    <t>ვალდებულების ნაშთი (ლარში) საანგარიშგებო პერიოდის ბოლოს</t>
  </si>
  <si>
    <t>მეიჯარე ორგანიზაციის საიდენტიფიკაციო ნომერი</t>
  </si>
  <si>
    <t>* ჯამური მაჩვენებლები უნდა ედრებოდეს ფორმა N4-ში და N5-ში წარმოდგენილი N1.3 მუხლების შესაბამის</t>
  </si>
  <si>
    <t xml:space="preserve">* ფორმა N6.1 ივსება მხოლოდ იმ შემთხვევებში, როდესაც ფორმა N6-ში წარმოდგენილი სხვა ხარჯების (მუხლი N 1.6)  </t>
  </si>
  <si>
    <t>** ჯამური მაჩვენებლები უნდა ედრებოდეს ფორმა N6-ში წარმოდგენილ N1.6 მუხლის შესაბამის მნიშვნელობებს.</t>
  </si>
  <si>
    <t>ფაქტიური ან საკასო ხარჯის მოცულობა აღემატება ამავე ფორმის  N1 მუხლის შესაბამისი მნიშვნელობების 5%-ს ან 1,000 ლარს.</t>
  </si>
  <si>
    <t>ფორმა N9.7 - ვალდებულებების რეესტრი</t>
  </si>
  <si>
    <t xml:space="preserve">ფორმა N4 - ხარჯები (საარჩევნო კამპანიის ფონდის და სსიპ საარჩევნო სისტემების </t>
  </si>
  <si>
    <t xml:space="preserve">განვითარების, რეფორმებისა და სწავლების ცენტრიდან მიღებული სახსრების </t>
  </si>
  <si>
    <t>ხარჯების გარდა)</t>
  </si>
  <si>
    <t>რეკლამის ხარჯი</t>
  </si>
  <si>
    <t>იჯარის ხარჯი</t>
  </si>
  <si>
    <t>არაფინანსური აქტივების ზრდა</t>
  </si>
  <si>
    <t>დაუმთავრებელი მშენებლობა</t>
  </si>
  <si>
    <t>სხვა მანქანა დანადგარები და ინვენტარი</t>
  </si>
  <si>
    <t>ფორმა N4.2 - ხელფასები, პრემიები</t>
  </si>
  <si>
    <t>პირებისათვის მატერიალური და არამატერიალური ფასეულობების გადაცემა</t>
  </si>
  <si>
    <t>სხვა დანარჩენი ძირითადი აქტივები</t>
  </si>
  <si>
    <t>დამხმარე ხასიათის საქმიანობისათვის გაწეული ხარჯები</t>
  </si>
  <si>
    <t>დამხმარე ხასიათის საქმიანობიდან მიღებული სახსრები</t>
  </si>
  <si>
    <t>სხვა დანარჩენი საქონლისა და მომსახურების (1.2.15) ფაქტიური და საკასო ხარჯის მოცულობა ცალ ცალკე ან ერთად აღებული</t>
  </si>
  <si>
    <t xml:space="preserve"> აღემატება ამავე ფორმის N1.2 ან N1.6 მუხლების შესაბამისი მნიშვნელობების 5%-ს ან 1,000 ლარს.</t>
  </si>
  <si>
    <t>გაგზავნის თარიღი</t>
  </si>
  <si>
    <t>სესხის აღების თარიღი</t>
  </si>
  <si>
    <t>სესხის გამცემი ბანკი</t>
  </si>
  <si>
    <t>სესხის ტიპი</t>
  </si>
  <si>
    <t>სესხის ოდენობა</t>
  </si>
  <si>
    <t>სესხის ვადა (თვეების რაოდენ.)</t>
  </si>
  <si>
    <t>საკონტრაქტო წლიური საპროცენტო განაკვეთი</t>
  </si>
  <si>
    <t>სესხის დაფარვის პირობები</t>
  </si>
  <si>
    <t>სესხის უზრუნვ.</t>
  </si>
  <si>
    <t>თავდებობა (კი/არა)</t>
  </si>
  <si>
    <t>თავდები პირის (ფიზიკური/იურიდიული) სახელი</t>
  </si>
  <si>
    <t>სულ:</t>
  </si>
  <si>
    <t>* შემოსავლის ტიპი-ს ველში იწერება: ფულადი შემოწირულება, არაფულადი შემოწირულება, საწევრო შენატანი.</t>
  </si>
  <si>
    <r>
      <t xml:space="preserve">ხელმძღვანელი                                  ბუღალტერი </t>
    </r>
    <r>
      <rPr>
        <sz val="10"/>
        <rFont val="Sylfaen"/>
        <family val="1"/>
      </rPr>
      <t>(ან საამისოდ უფლებამოსილი</t>
    </r>
    <r>
      <rPr>
        <b/>
        <sz val="10"/>
        <rFont val="Sylfaen"/>
        <family val="1"/>
      </rPr>
      <t xml:space="preserve"> </t>
    </r>
  </si>
  <si>
    <t xml:space="preserve">* ფორმა N5.1 ივსება მხოლოდ იმ შემთხვევებში, თუ ფორმა N5 ში წარმოდგენილი სხვადასხდა ხარჯები (1.6.4), </t>
  </si>
  <si>
    <t>ფონდები</t>
  </si>
  <si>
    <t>დაუფარავი დეფიციტი</t>
  </si>
  <si>
    <t xml:space="preserve">   4.3.1 ტელე/რადიოსიხშირული სპექტრით სარგებლობის ლიცენზია</t>
  </si>
  <si>
    <t>კონტრაგენტის დასახელება (იურიდიული პირი)/სახელი, გვარი (ფიზიკური პირი)</t>
  </si>
  <si>
    <t>კონტრაგენტის საიდენტიფიკაციო ნომერი/პირადი ნომერი</t>
  </si>
  <si>
    <t xml:space="preserve">* ფორმა N4.1 ივსება მხოლოდ იმ შემთხვევებში, თუ ფორმა N4 ში წარმოდგენილი სხვადასხდა ხარჯები (1.6.4), </t>
  </si>
  <si>
    <t xml:space="preserve">სხვა დანარჩენი საქონლისა და მომსახურების (1.2.15)  ფაქტიური და საკასო ხარჯის მოცულობა ცალ ცალკე ან ერთად აღებული </t>
  </si>
  <si>
    <t>აღემატება ამავე ფორმის  N1.2 ან N1.6 მუხლების შესაბამისი მნიშვნელობების 5%-ს ან 1,000 ლარს.</t>
  </si>
  <si>
    <t>კონტრაგენტისათვის გადახდილი თანხა (ლარში)</t>
  </si>
  <si>
    <t>* ჯამური მაჩვენებლები უნდა ედრებოდეს ფორმა N4-ში და N5-ში წარმოდგენილი N 1.1.1 და N1.1.2 მუხლების შესაბამის მნიშვნელობათა ჯამს.</t>
  </si>
  <si>
    <t>დამხმარე ხასიათის საქმიანობიდან მიღებული სხვა სახსრები</t>
  </si>
  <si>
    <t>კომერციული ბანკებიდან მიღებული სესხები/კრედიტები</t>
  </si>
  <si>
    <r>
      <t xml:space="preserve">ხელმძღვანელი                                        ბუღალტერი </t>
    </r>
    <r>
      <rPr>
        <sz val="10"/>
        <rFont val="Sylfaen"/>
        <family val="1"/>
      </rPr>
      <t>(ან საამისოდ უფლებამოსილი</t>
    </r>
    <r>
      <rPr>
        <b/>
        <sz val="10"/>
        <rFont val="Sylfaen"/>
        <family val="1"/>
      </rPr>
      <t xml:space="preserve"> </t>
    </r>
  </si>
  <si>
    <t xml:space="preserve">                                                                                                   პასუხისმგებელი პირი)</t>
  </si>
  <si>
    <r>
      <t xml:space="preserve">ხელმძღვანელი                                     ბუღალტერი </t>
    </r>
    <r>
      <rPr>
        <sz val="10"/>
        <rFont val="Sylfaen"/>
        <family val="1"/>
      </rPr>
      <t>(ან საამისოდ უფლებამოსილი</t>
    </r>
    <r>
      <rPr>
        <b/>
        <sz val="10"/>
        <rFont val="Sylfaen"/>
        <family val="1"/>
      </rPr>
      <t xml:space="preserve"> </t>
    </r>
  </si>
  <si>
    <t>სხვა ფინანსური აქტივების ზრდა</t>
  </si>
  <si>
    <t>სხვა არაფულადი შემოსავლები (მათ შორის  მოგება კურსთაშორისი სხვაობებიდან)</t>
  </si>
  <si>
    <t xml:space="preserve">სხვა ფულადი შემოსავლები </t>
  </si>
  <si>
    <t>ფორმა N8 - საბანკო ანგარიშები</t>
  </si>
  <si>
    <t>1.2.1.3</t>
  </si>
  <si>
    <t>სულ:*</t>
  </si>
  <si>
    <t>ცენტრიდან" მიღებული  სახსრებით გაწეული სხვა ხარჯების განმარტებითი შენიშვნა*</t>
  </si>
  <si>
    <t xml:space="preserve">ფორმა N6 - სსიპ "საარჩევნო სისტემების განვითარების, რეფორმებისა და სწავლების </t>
  </si>
  <si>
    <t>ცენტრიდან" მიღებული  სახსრებით გაწეული ხარჯები</t>
  </si>
  <si>
    <t xml:space="preserve">ფორმა N6.1 - სსიპ "საარჩევნო სისტემების განვითარების, რეფორმებისა და სწავლების </t>
  </si>
  <si>
    <t>ფორმა N9.4 - იჯარით/ქირით აღებული უძრავი ქონების რეესტრი</t>
  </si>
  <si>
    <t>ფორმა N9.5 - იჯარით/ქირით აღებული სატრანსპორტო საშუალებების რეესტრი</t>
  </si>
  <si>
    <t>ფორმა N9.6 - იჯარით/ქირით აღებული სხვა მოძრავი ქონების რეესტრი</t>
  </si>
  <si>
    <t>* სულ ვალდებულებები უნდა ედრებოდეს ფორმა N7-ში წარმოდგენილ ვალდებულებების შესაბამის ანგარიშთა ნაშთებს საანგარიშგებო პერიოდის ბოლოს.</t>
  </si>
  <si>
    <t xml:space="preserve">ფორმა N4.4 - სხვა განაცემები ფიზიკურ პირებზე (ხელფასის და პრემიის გარდა) </t>
  </si>
  <si>
    <t>ფორმა N 9.7.1 - საარჩევნო პერიოდში აღებული სესხი/კრედიტი</t>
  </si>
  <si>
    <r>
      <t>ბუღალტერი</t>
    </r>
    <r>
      <rPr>
        <sz val="10"/>
        <rFont val="Sylfaen"/>
        <family val="1"/>
      </rPr>
      <t xml:space="preserve"> (ან საამისოდ უფლებამოსილი პასუხისმგებელი პირი)</t>
    </r>
  </si>
  <si>
    <t>**** მიუთითეთ დეტალური ინფორმაცია ქონების შესახებ (მად.: მიწა, მისი ფართობი, ადგილმდებარეობა, საკადასტრო კოდი და ა.შ);   აღნიშნულ ველში ივსება ინფორმაცია შემოწირულობის სახით მირებული ქონების შესახებ.</t>
  </si>
  <si>
    <t>*** არაფულად შემოსავალში შედის უძრავი და მოძრავი ნივთი, არამატერიალური ქონებრივი სიკეთე და მომსახურება. სახელმწიფო აუდიტის სამსახური  უფლებას იტოვებს გადაამოწმოს შემოწირული ქონების საბაზრო ღირებულება და მოახდინოს შესაბამისი კორექტირება.</t>
  </si>
  <si>
    <t>** "მოქალაქეთა პოლიტიკური გაერთიანებების შესახებ" საქართველოს ორგანული კანონის 25-ე მუხლის მეორე პუნქტის "ბ" ქვეპუნქტის შესაბამისად შემოწირულობის განმახორციელებელი იურიდიული პირის პარტიონრები და საბოლოო ბენეფიციარები უნდა იყვნენ მხოლოდ საქართველოს მოქალაქეები.</t>
  </si>
  <si>
    <t>ქონების აღწერილობა ****</t>
  </si>
  <si>
    <t>პირადი ნომერი / საიდ. კოდი</t>
  </si>
  <si>
    <t>ფიზიკური პირის სახელი და გვარი / იურიდიული პირის დასახელება</t>
  </si>
  <si>
    <t>შემოსავლის ტიპი *</t>
  </si>
  <si>
    <t>არაფულადი ფორმით ***</t>
  </si>
  <si>
    <t>ფორმა N5.2 - ხელფასები, პრემიები</t>
  </si>
  <si>
    <t>* ჯამური მაჩვენებლები უნდა ედრებოდეს ფორმა  N5-ში წარმოდგენილი N 1.1.1 და N1.1.2 მუხლების შესაბამის მნიშვნელობათა ჯამს.</t>
  </si>
  <si>
    <t>ფორმა N5.3 - მივლინებები</t>
  </si>
  <si>
    <t>* ჯამური მაჩვენებლები უნდა ედრებოდეს ფორმა  N5-ში წარმოდგენილი N 1.2.1 მუხლის  შესაბამის მნიშვნელობებს.</t>
  </si>
  <si>
    <t xml:space="preserve">ფორმა N5.4 - სხვა განაცემები ფიზიკურ პირებზე (ხელფასის და პრემიის გარდა) </t>
  </si>
  <si>
    <t>* ჯამური მაჩვენებლები უნდა ედრებოდეს ფორმა N5-ში წარმოდგენილ N1.3 მუხლის შესაბამის მნიშვნელობებს.</t>
  </si>
  <si>
    <t>ფორმა N5.5 - რეკლამის ხარჯი</t>
  </si>
  <si>
    <t>რეკლამის ფორმა</t>
  </si>
  <si>
    <t>შემსრულებელი კომპანია/პირი</t>
  </si>
  <si>
    <t>საიდენტიფიკაციო ნომერი</t>
  </si>
  <si>
    <t>რეკლამის დამკვეთი*</t>
  </si>
  <si>
    <t>ტირაჟი/ხანგრძლივობა</t>
  </si>
  <si>
    <t>ფართობი**</t>
  </si>
  <si>
    <t>რეკლამირებული სუბიექტი****</t>
  </si>
  <si>
    <t>ერთეულის ტიპი (კვ.მ.; წუთი...)</t>
  </si>
  <si>
    <t>ერთეულის ღირებულება (ლარი)</t>
  </si>
  <si>
    <t>ჯამური ღირებულება (ლარი)</t>
  </si>
  <si>
    <t>სულ:****</t>
  </si>
  <si>
    <t>* რეკლამის დამკვეთი შესაძლებელია იყოს დეკლარაციის წარმომდგენი სუბიექტი ან მიღებულ იქნეს შემოწირულების სახით, რომელიც ასევე უნდა აისახოს ფორმა N1-ში</t>
  </si>
  <si>
    <t>** ბეჭდვური და ინტერნეტ რეკლამის შემთხვევაში</t>
  </si>
  <si>
    <t>*** რეკლამაზე გამოსახული კანდიდატის ან პარტიის ვინაობა/დასახელება</t>
  </si>
  <si>
    <t>**** ჯამური მაჩვენებლები უნდა ედრებოდეს ფორმა  N5-ში წარმოდგენილი N 1.2.8 მუხლის  შესაბამის მნიშვნელობებს</t>
  </si>
  <si>
    <r>
      <t>ბუღალტერი</t>
    </r>
    <r>
      <rPr>
        <sz val="10"/>
        <rFont val="Sylfaen"/>
        <family val="1"/>
      </rPr>
      <t xml:space="preserve"> 
(ან საამისოდ უფლებამოსილი პასუხისმგებელი პირი)</t>
    </r>
  </si>
  <si>
    <t>გარე რეკლამის ხარჯი *</t>
  </si>
  <si>
    <t>1.2.8.6</t>
  </si>
  <si>
    <t>* ბილბორდი, ლაით ბოქსი, ქუჩაში დამონტაჟებული ეკრანი, სატრანსპორტო საშუალებებზე განთავსებული რეკლამა და სხვა.</t>
  </si>
  <si>
    <t xml:space="preserve">ხელმძღვანელი                                           </t>
  </si>
  <si>
    <t xml:space="preserve"> ბუღალტერი (ან საამისოდ უფლებამოსილი </t>
  </si>
  <si>
    <t xml:space="preserve">           ბ.ა.</t>
  </si>
  <si>
    <t xml:space="preserve"> პასუხისმგებელი პირი)</t>
  </si>
  <si>
    <t>შემოწირულებები იურიდიული პირებისაგან</t>
  </si>
  <si>
    <t>1.1.2.2</t>
  </si>
  <si>
    <t>1.1.2.3</t>
  </si>
  <si>
    <t>შემოწირულებები იურიდიული  პირებისაგან (უძრავი ქონება)</t>
  </si>
  <si>
    <t>შემოწირულებები იურიდიული  პირებისაგან (მოძრავი ქონება)</t>
  </si>
  <si>
    <t>შემოწირულებები იურიდიული  პირებისაგან (სხვა)</t>
  </si>
  <si>
    <t>ფორმა N4.5 - რეკლამის ხარჯი</t>
  </si>
  <si>
    <t>**** ჯამური მაჩვენებლები უნდა ედრებოდეს ფორმა N4-ში წარმოდგენილი N 1.2.8 მუხლის  შესაბამის მნიშვნელობებს</t>
  </si>
  <si>
    <t xml:space="preserve">***** გარე რეკლამად არ ითვლება და ეს ფორმა არ მოიცავს პარტიის/საარჩევნო სუბიექტის ოფისის ფასადზე ან/და ღონისძიების გამართვის ადგილას სარეკლამო მასალის განთავსების (და არა დამზადება-დამონტაჟების) ხარჯს </t>
  </si>
  <si>
    <t>ფულადი შემოწირულობა</t>
  </si>
  <si>
    <t>მზია</t>
  </si>
  <si>
    <t>აკაკი</t>
  </si>
  <si>
    <t>ბესიკ დონაძე</t>
  </si>
  <si>
    <t>ლევან თარხნიშვილი</t>
  </si>
  <si>
    <t>01012002753</t>
  </si>
  <si>
    <t>01001023375</t>
  </si>
  <si>
    <t>01024010940</t>
  </si>
  <si>
    <t>GE59TB7971245063600033</t>
  </si>
  <si>
    <t>GE07TB7407745061600001</t>
  </si>
  <si>
    <t>GE80TB0600000032701019</t>
  </si>
  <si>
    <t>თიბისი</t>
  </si>
  <si>
    <t>საქართველოს ბანკი</t>
  </si>
  <si>
    <t>მპგ "ევროპული საქართველო-მოძრაობა თავისუფლებისთვის"</t>
  </si>
  <si>
    <t>გიორგი</t>
  </si>
  <si>
    <t>ნინო</t>
  </si>
  <si>
    <t>ინტერნეტ-რეკლამს ხრჯი</t>
  </si>
  <si>
    <t>facebook</t>
  </si>
  <si>
    <t>წთ</t>
  </si>
  <si>
    <t>ლიბერთი</t>
  </si>
  <si>
    <t>GE12LB0123110265015000</t>
  </si>
  <si>
    <t>ავტომობილი</t>
  </si>
  <si>
    <t>სუზუკი</t>
  </si>
  <si>
    <t>გრანდ ვიტარა</t>
  </si>
  <si>
    <t>PQ295QP</t>
  </si>
  <si>
    <t>28.03.2017</t>
  </si>
  <si>
    <t>რუხი, მაღალიგამავლობის, ძრავის მოცულობა 1995</t>
  </si>
  <si>
    <t>თბილისი, დ. გულუას ქ. 1 (სასტ. "ასტერიონ პალასის" მე-2 სართ)</t>
  </si>
  <si>
    <t>შენობა-ნაგებობა</t>
  </si>
  <si>
    <t xml:space="preserve"> 11 თვე</t>
  </si>
  <si>
    <t>401956219</t>
  </si>
  <si>
    <t>შპს "ლინდა"</t>
  </si>
  <si>
    <t>თბილისი, დ. გულუას ქ. 1 (სასტ. "ასტერიონ პალასის" მე-3 და მე-4 სართ)</t>
  </si>
  <si>
    <t>9 თვე</t>
  </si>
  <si>
    <t>თბილისი, ალ.ყაზბეგის გამზ.# 47</t>
  </si>
  <si>
    <t>12 თვე</t>
  </si>
  <si>
    <t>01009007857</t>
  </si>
  <si>
    <t>პაატა</t>
  </si>
  <si>
    <t>შენგელია</t>
  </si>
  <si>
    <t>თბილისი, პეკინის №34/ალ. ყაზბეგის გამზ. №2 (შენობა №1)</t>
  </si>
  <si>
    <t>205272863</t>
  </si>
  <si>
    <t>შპს ”ბიზნეს ცენტრი საბურთალო”</t>
  </si>
  <si>
    <t>თბილისი, ხიზანიშვილის ქ. №15</t>
  </si>
  <si>
    <t>209437420</t>
  </si>
  <si>
    <t>შპს ”ლიდერ თრეიდი”</t>
  </si>
  <si>
    <t>თბილისი, წმინდა ქეთევან დედოფლის გამზირი 65ა</t>
  </si>
  <si>
    <t>11 თვე</t>
  </si>
  <si>
    <t>01019008803</t>
  </si>
  <si>
    <t>ბონდო</t>
  </si>
  <si>
    <t>ყაზიშვილი</t>
  </si>
  <si>
    <t>თბილისი, ვარკეთილი-3 3მ/რ,კორპ.304, 1 სართ.</t>
  </si>
  <si>
    <t>01011029634</t>
  </si>
  <si>
    <t>ირაკლი</t>
  </si>
  <si>
    <t>ვაშაკიძე</t>
  </si>
  <si>
    <t>თბილისი, მირცხულავას ქ. 10</t>
  </si>
  <si>
    <t>01019014262</t>
  </si>
  <si>
    <t>თამარ</t>
  </si>
  <si>
    <t>ფურცხვანიძე</t>
  </si>
  <si>
    <t>თბილისი, ლადო ასათიანის ქ. 52</t>
  </si>
  <si>
    <t>10 თვე</t>
  </si>
  <si>
    <t>01024027019</t>
  </si>
  <si>
    <t>რევაზ</t>
  </si>
  <si>
    <t>ქვარცხავა</t>
  </si>
  <si>
    <t>თბილისი, მოსკოვის გამზ. 37</t>
  </si>
  <si>
    <t>01029003648</t>
  </si>
  <si>
    <t>ავთანდილ</t>
  </si>
  <si>
    <t>ბუჩუკური</t>
  </si>
  <si>
    <t>თბილისი, გურამიშვილის გამზ. 21</t>
  </si>
  <si>
    <t>61001005634</t>
  </si>
  <si>
    <t xml:space="preserve">თეიმურაზ </t>
  </si>
  <si>
    <t>დიასამიძე</t>
  </si>
  <si>
    <t>თბილისი, დიმიტრი უზნაძის ქ. 33</t>
  </si>
  <si>
    <t>01030019711</t>
  </si>
  <si>
    <t>მანანა</t>
  </si>
  <si>
    <t>მაკასარაშვილი</t>
  </si>
  <si>
    <t>ქ.მცხეთა, სამხედროს ქუჩა, უსინათლოთა საზ.საცხ.კორპ.მიმდ.</t>
  </si>
  <si>
    <t>15 თვე</t>
  </si>
  <si>
    <t>31001011053</t>
  </si>
  <si>
    <t>მერაბ</t>
  </si>
  <si>
    <t>ოკინაშვილი</t>
  </si>
  <si>
    <t>ბათუმი, მ. აბაშიძის ქ. 53</t>
  </si>
  <si>
    <t>01008000927</t>
  </si>
  <si>
    <t>ნოღაიდელი</t>
  </si>
  <si>
    <t>ხულო, ჭავჭავაძის ქ. 2</t>
  </si>
  <si>
    <t>61009004129</t>
  </si>
  <si>
    <t xml:space="preserve">რამაზ </t>
  </si>
  <si>
    <t>ბოლქვაძე</t>
  </si>
  <si>
    <t>დაბა შუახევი, რუსთაველის ქ.16</t>
  </si>
  <si>
    <t>61010008215</t>
  </si>
  <si>
    <t>მავილე</t>
  </si>
  <si>
    <t>დავითაძე</t>
  </si>
  <si>
    <t>ქ.ლანჩხუთი ჟორდანიას ქ.116</t>
  </si>
  <si>
    <t>26001001511</t>
  </si>
  <si>
    <t>თეა</t>
  </si>
  <si>
    <t>ორაგველიძე</t>
  </si>
  <si>
    <t>ოზურგეთი, გურიას ქ.8</t>
  </si>
  <si>
    <t>33001004331</t>
  </si>
  <si>
    <t>ვახტანგ</t>
  </si>
  <si>
    <t>ბერიშვილი</t>
  </si>
  <si>
    <t>ქ.ზესტაფონი, ფარნავაზ მეფეს ქ.#12</t>
  </si>
  <si>
    <t>ლამზირა</t>
  </si>
  <si>
    <t>დვალიშვილი</t>
  </si>
  <si>
    <t>ქ.თერჯოლა, კოსტავას ქ #1</t>
  </si>
  <si>
    <t>გურამი</t>
  </si>
  <si>
    <t>ოქრუაძე</t>
  </si>
  <si>
    <t>სამტრედია, რესპუბლიკის ქ. 5</t>
  </si>
  <si>
    <t>01013017693</t>
  </si>
  <si>
    <t>თემური</t>
  </si>
  <si>
    <t>ზამთარაძე</t>
  </si>
  <si>
    <t>ხონი, მოსე ხონელის ქ. 1</t>
  </si>
  <si>
    <t>01027035837</t>
  </si>
  <si>
    <t>უგულავა</t>
  </si>
  <si>
    <t>ქუთაისი, ნიუპორტის ქ. 5</t>
  </si>
  <si>
    <t>60002006906</t>
  </si>
  <si>
    <t>ჯანელიძე</t>
  </si>
  <si>
    <t>ჭიათურა, ეგ.ნინოშვილის ქ.#17</t>
  </si>
  <si>
    <t>ქ.ტყიბული, კ.გამსახურდიას ქ#27</t>
  </si>
  <si>
    <t>41001006396</t>
  </si>
  <si>
    <t>კახაბერი</t>
  </si>
  <si>
    <t>კახიძე</t>
  </si>
  <si>
    <t>დაბა ხარაგაული, სოლომონ მეფის ქ.51</t>
  </si>
  <si>
    <t>56001004037</t>
  </si>
  <si>
    <t>თაბუკაშვილი</t>
  </si>
  <si>
    <t>ქ.წყალტუბო, რუსთაველის ქ.6</t>
  </si>
  <si>
    <t>221291144</t>
  </si>
  <si>
    <t>შპს "წყალტუბოპროფკურორტი"</t>
  </si>
  <si>
    <t>ქ.ვანი, ჯორჯიაშვილის ქ.#36</t>
  </si>
  <si>
    <t>17001001286</t>
  </si>
  <si>
    <t>ირინე</t>
  </si>
  <si>
    <t>საჩხერე,თამარ მეფის ქ.5</t>
  </si>
  <si>
    <t>38001011089</t>
  </si>
  <si>
    <t>მუხრანი</t>
  </si>
  <si>
    <t>სივსივაძე</t>
  </si>
  <si>
    <t>ბაღდათი, აკ.წერეთლის ქ.#6ა</t>
  </si>
  <si>
    <t>09001011961</t>
  </si>
  <si>
    <t>სოსო</t>
  </si>
  <si>
    <t>გრძელიძე</t>
  </si>
  <si>
    <t>ზუგდიდი, რუსთაველის ქ. 90</t>
  </si>
  <si>
    <t>19001028769</t>
  </si>
  <si>
    <t>ბერულავა</t>
  </si>
  <si>
    <t>ფოთი, გორგასლის ქ. 24</t>
  </si>
  <si>
    <t>42031001437</t>
  </si>
  <si>
    <t>ვახტანგი</t>
  </si>
  <si>
    <t>დარცმელიძე</t>
  </si>
  <si>
    <t>აბაშა,თავისუფლების ქ.50 ბ.6</t>
  </si>
  <si>
    <t>02001002978</t>
  </si>
  <si>
    <t>გენადი</t>
  </si>
  <si>
    <t>ჯღამაძე</t>
  </si>
  <si>
    <t>ხობი, ცოტნე დადიანის N208</t>
  </si>
  <si>
    <t>14 თვე</t>
  </si>
  <si>
    <t>58001006638</t>
  </si>
  <si>
    <t>რომეო</t>
  </si>
  <si>
    <t>ჭითავა</t>
  </si>
  <si>
    <t>სენაკი,დ.ვახანიას ქ.#10</t>
  </si>
  <si>
    <t>რუსთავი, კოსტავას გამზ. 22</t>
  </si>
  <si>
    <t>35001045369</t>
  </si>
  <si>
    <t>პაპუნა</t>
  </si>
  <si>
    <t>პაპავა</t>
  </si>
  <si>
    <t>მარნეული, ჩოლოყაშვილის N3</t>
  </si>
  <si>
    <t>28001008957</t>
  </si>
  <si>
    <t>სამირ</t>
  </si>
  <si>
    <t>გასანოვი</t>
  </si>
  <si>
    <t>ქ.წალკა, არისტოტელეს #15</t>
  </si>
  <si>
    <t>61009005988</t>
  </si>
  <si>
    <t>დმანისი, წმინდა ნინოს ჩიხი 1</t>
  </si>
  <si>
    <t>15001006042</t>
  </si>
  <si>
    <t>ოქრიაშვილი</t>
  </si>
  <si>
    <t xml:space="preserve">ქ.გარდაბანი, აღმაშენებლის #6 </t>
  </si>
  <si>
    <t>12001020139</t>
  </si>
  <si>
    <t>ეთერი</t>
  </si>
  <si>
    <t>მამედოვა</t>
  </si>
  <si>
    <t>ქ.გორი ქუთაისის ქ. 41</t>
  </si>
  <si>
    <t>59001032210</t>
  </si>
  <si>
    <t>ხარებაშვილი</t>
  </si>
  <si>
    <t>ქ.კასპი დავით აღმაშენებლის ქ.#80</t>
  </si>
  <si>
    <t>01026005055</t>
  </si>
  <si>
    <t>ჭონიაშვილი</t>
  </si>
  <si>
    <t>ახალციხე, ნათენაძის ქ. 2</t>
  </si>
  <si>
    <t>424066352</t>
  </si>
  <si>
    <t>შპს "მესხეთი პალასი"</t>
  </si>
  <si>
    <t>ახალქალაქი, თავისუფლების ქ. 97</t>
  </si>
  <si>
    <t>07001000144</t>
  </si>
  <si>
    <t>ნარცის</t>
  </si>
  <si>
    <t>კარაპეტიანი</t>
  </si>
  <si>
    <t>დაბა ასპინძა, ვარძიის ქ.#44</t>
  </si>
  <si>
    <t>7 თვე</t>
  </si>
  <si>
    <t>05001003789</t>
  </si>
  <si>
    <t>ნაზი</t>
  </si>
  <si>
    <t>გიორგაძე</t>
  </si>
  <si>
    <t>ქ.ცაგერი, კოსტავას ქ#29</t>
  </si>
  <si>
    <t>49001012385</t>
  </si>
  <si>
    <t>ლარცულიანი</t>
  </si>
  <si>
    <t>ამბროლაური,კოსტავას ქ 1</t>
  </si>
  <si>
    <t>04001002669</t>
  </si>
  <si>
    <t>ციცინო</t>
  </si>
  <si>
    <t>ნეფარიძე</t>
  </si>
  <si>
    <t>ქ.თელავი, აბანოს ქ.#1</t>
  </si>
  <si>
    <t>ზარიძე</t>
  </si>
  <si>
    <t>ქ.ამეტა, რუსთაველის #58</t>
  </si>
  <si>
    <t>08001025021</t>
  </si>
  <si>
    <t>მარინე</t>
  </si>
  <si>
    <t>იდიძე</t>
  </si>
  <si>
    <t>ქ.ყვარელი კ.მარჯანიშვილის 43</t>
  </si>
  <si>
    <t>45001017359</t>
  </si>
  <si>
    <t>ნოდარი</t>
  </si>
  <si>
    <t>კუპრაშვილი</t>
  </si>
  <si>
    <t>დედოფლისწყარო,სტალინის ქ.41 კ.4.ბ-3</t>
  </si>
  <si>
    <t>14001003829</t>
  </si>
  <si>
    <t>ზინა</t>
  </si>
  <si>
    <t>გელაშვილი</t>
  </si>
  <si>
    <t>ქ.საგარეჯო, აღმაშენებლის ქ.#6</t>
  </si>
  <si>
    <t>36001002618</t>
  </si>
  <si>
    <t>როსტიაშვილი</t>
  </si>
  <si>
    <t>გურჯაანი, ნონეშვილის გამზ.  N10</t>
  </si>
  <si>
    <t>13001020067</t>
  </si>
  <si>
    <t>ნათელა</t>
  </si>
  <si>
    <t>სარქისაშვილი</t>
  </si>
  <si>
    <t>1.2.15.3</t>
  </si>
  <si>
    <t>1.2.15.4</t>
  </si>
  <si>
    <t>1.2.15.5</t>
  </si>
  <si>
    <t>1.2.15.6</t>
  </si>
  <si>
    <t>1.2.15.7</t>
  </si>
  <si>
    <t>1.2.15.8</t>
  </si>
  <si>
    <t>1.2.15.9</t>
  </si>
  <si>
    <t>1.2.15.10</t>
  </si>
  <si>
    <t>საიდენტიფიკაციო ნომერი არ არის დაზუსტებული</t>
  </si>
  <si>
    <t>ჭანიშვილი</t>
  </si>
  <si>
    <t>დაბა ქედა, ტბელ აბუსერიძის ქ. 9</t>
  </si>
  <si>
    <t>61008007806</t>
  </si>
  <si>
    <t>ბერიძე</t>
  </si>
  <si>
    <t>61006019160</t>
  </si>
  <si>
    <t>ქ.ბათუმი, ფრიდინ  ხალვაშის გამზ.251</t>
  </si>
  <si>
    <t>ნუკრი</t>
  </si>
  <si>
    <t>ოსეფაიშვილი</t>
  </si>
  <si>
    <t>46001004225</t>
  </si>
  <si>
    <t>ჩოხატაური, დუმბაძის ქ.7 შენობა 1, სართ.2</t>
  </si>
  <si>
    <t>დაბა ჩხოროწყუ, აღმაშენებლის 2</t>
  </si>
  <si>
    <t xml:space="preserve">მარტვილი, თავისუფლების ქ. </t>
  </si>
  <si>
    <t>48001004585</t>
  </si>
  <si>
    <t>29001032354</t>
  </si>
  <si>
    <t>მალანია</t>
  </si>
  <si>
    <t>გაბისონია</t>
  </si>
  <si>
    <t>ვარაზდატ</t>
  </si>
  <si>
    <t>კაზარიანი</t>
  </si>
  <si>
    <t>32001010285</t>
  </si>
  <si>
    <t>ქალაქი ნინოწმინდა, სპანდარიანის ქ.4</t>
  </si>
  <si>
    <t>ქ.სიღნაღი, ბარათაშვილის ქ.20</t>
  </si>
  <si>
    <t>40001008703</t>
  </si>
  <si>
    <t>ნაკაშიძე</t>
  </si>
  <si>
    <t>მომსახურება</t>
  </si>
  <si>
    <t>მოქმედი</t>
  </si>
  <si>
    <t>08/07/2017</t>
  </si>
  <si>
    <t>08/08/2017</t>
  </si>
  <si>
    <t>08/09/2017</t>
  </si>
  <si>
    <t>აკაკი კილასონია</t>
  </si>
  <si>
    <t>ზვიად ხორგუაშვილი</t>
  </si>
  <si>
    <t>ავთანდილ იაკობიძე</t>
  </si>
  <si>
    <t>კახაბერ ზაქრაძე</t>
  </si>
  <si>
    <t>ლალი რამინაშვილი</t>
  </si>
  <si>
    <t>გიორგი შალიკაშვილი</t>
  </si>
  <si>
    <t>ჯარჯი დოლიძე</t>
  </si>
  <si>
    <t>ბესიკ კვიციანი</t>
  </si>
  <si>
    <t>ლერი გორგოძე</t>
  </si>
  <si>
    <t>დავით ავალიანი</t>
  </si>
  <si>
    <t>გიორგი ქორქაშვილი</t>
  </si>
  <si>
    <t>გიორგი ეგრისელაშვილი</t>
  </si>
  <si>
    <t>გიორგი მაკასარაშვილი</t>
  </si>
  <si>
    <t>შორენა გარდაფხაძე</t>
  </si>
  <si>
    <t>თამარ კაკაბაძე</t>
  </si>
  <si>
    <t>ნინო ჩაჩუა</t>
  </si>
  <si>
    <t>59001085359</t>
  </si>
  <si>
    <t>01027022859</t>
  </si>
  <si>
    <t>01007001298</t>
  </si>
  <si>
    <t>41001004171</t>
  </si>
  <si>
    <t>01001064632</t>
  </si>
  <si>
    <t>01010016572</t>
  </si>
  <si>
    <t>62001032918</t>
  </si>
  <si>
    <t>01017008287</t>
  </si>
  <si>
    <t>01006011963</t>
  </si>
  <si>
    <t>01017006186</t>
  </si>
  <si>
    <t>01022008261</t>
  </si>
  <si>
    <t>01030002227</t>
  </si>
  <si>
    <t>01008019719</t>
  </si>
  <si>
    <t>01030052243</t>
  </si>
  <si>
    <t>01026002154</t>
  </si>
  <si>
    <t>GE27LB0711143610113000</t>
  </si>
  <si>
    <t>GE38TB7208645161600005</t>
  </si>
  <si>
    <t>GE23TB7516945063600019</t>
  </si>
  <si>
    <t>GE86TB0682645063622343</t>
  </si>
  <si>
    <t>GE82LB0711142944799001</t>
  </si>
  <si>
    <t>GE45LB0711168564361000</t>
  </si>
  <si>
    <t>GE31BG0000000601233800</t>
  </si>
  <si>
    <t>GE40LB0006004501870090</t>
  </si>
  <si>
    <t>GE96BG0000000357036100</t>
  </si>
  <si>
    <t>GE26TB7869145066300004</t>
  </si>
  <si>
    <t>GE81TB7822345061100020</t>
  </si>
  <si>
    <t>GE63TB7358045069600001</t>
  </si>
  <si>
    <t>GE31TB0600000808718294</t>
  </si>
  <si>
    <t>GE08BG0000000290372300</t>
  </si>
  <si>
    <t>GE11TB7701345061100055</t>
  </si>
  <si>
    <t>08/01/2017-08/21/2017</t>
  </si>
  <si>
    <t>28.07.2017-31.07.2017</t>
  </si>
  <si>
    <t>06.08.2017-13.08.2017</t>
  </si>
  <si>
    <t>შპს "ალმა"</t>
  </si>
  <si>
    <t>შპს "აუთდორ.ჯი"</t>
  </si>
  <si>
    <t>ბილბორდი</t>
  </si>
  <si>
    <t>შპს "თი ენდ ენი"</t>
  </si>
  <si>
    <t xml:space="preserve">გოჩა </t>
  </si>
  <si>
    <t>სმოიანი</t>
  </si>
  <si>
    <t>01027061438</t>
  </si>
  <si>
    <t>თბილისი,ლილოს დასახლება 4 კვ. კ.10-ის მიმდებარედ</t>
  </si>
  <si>
    <t>2 თვე</t>
  </si>
  <si>
    <t>მარინა</t>
  </si>
  <si>
    <t>სისაური</t>
  </si>
  <si>
    <t>31001032185</t>
  </si>
  <si>
    <t>თბილისი,დიდი დიღომი ტელევიზორების ქარხნის მიმდებ.#7 მშენებარე კ.1.</t>
  </si>
  <si>
    <t>გურამ</t>
  </si>
  <si>
    <t>რეხვიაშვილი</t>
  </si>
  <si>
    <t xml:space="preserve">მიხეილ </t>
  </si>
  <si>
    <t>მერი</t>
  </si>
  <si>
    <t>ირემაშვილი</t>
  </si>
  <si>
    <t>შოთა</t>
  </si>
  <si>
    <t>ლომიძე</t>
  </si>
  <si>
    <t>01027027719</t>
  </si>
  <si>
    <t>12001012952</t>
  </si>
  <si>
    <t>01013007737</t>
  </si>
  <si>
    <t>01012022509</t>
  </si>
  <si>
    <t>თბილისი,ვაზისუბნის 4მ/რ 1 კვ. შანდორ პეტეფის ქუჩა</t>
  </si>
  <si>
    <t>გვარუციძე</t>
  </si>
  <si>
    <t>54001018037</t>
  </si>
  <si>
    <t>იამზე</t>
  </si>
  <si>
    <t>ზარანდია-ეჯიბაშვილი</t>
  </si>
  <si>
    <t>39001013821</t>
  </si>
  <si>
    <t>ანზორი</t>
  </si>
  <si>
    <t>ეკალაძე</t>
  </si>
  <si>
    <t>43001015780</t>
  </si>
  <si>
    <t xml:space="preserve">ქალაქი ქარელი, თამარ მეფის #4 </t>
  </si>
  <si>
    <t>კუხალაშვილი</t>
  </si>
  <si>
    <t>03001004376</t>
  </si>
  <si>
    <t>დაბა ადიგენი,თამარ მეფის #4</t>
  </si>
  <si>
    <t>სალექციო კურსის მომზადება,ჩატარება</t>
  </si>
  <si>
    <t>ჰოსტინგის მომსახურება</t>
  </si>
  <si>
    <t>შპს "ჯეოსტილი"</t>
  </si>
  <si>
    <t>205125933</t>
  </si>
  <si>
    <t>შპს "თეგეტა მოტორსი"</t>
  </si>
  <si>
    <t>202177205</t>
  </si>
  <si>
    <t>შპს" სუფთა წყალი"</t>
  </si>
  <si>
    <t>საქონელი</t>
  </si>
  <si>
    <t>შპს "თეიქ"</t>
  </si>
  <si>
    <t>შსპ "ბრენდისი"</t>
  </si>
  <si>
    <t>კვ.მ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</si>
</sst>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5">
    <numFmt numFmtId="164" formatCode="00,000.00"/>
    <numFmt numFmtId="165" formatCode="0,000.00"/>
    <numFmt numFmtId="166" formatCode="0,000,000.00"/>
    <numFmt numFmtId="167" formatCode="dd/mm/yy;@"/>
    <numFmt numFmtId="168" formatCode="\ს\ა\ტ\ე\ლ\ე\ვ\ი\ზ\ი\ო\ \რ\ე\კ\ლ\ა\მ\ა"/>
  </numFmts>
  <fonts count="42">
    <font>
      <sz val="10"/>
      <name val="Arial"/>
      <charset val="1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0"/>
      <name val="Arial"/>
      <family val="2"/>
    </font>
    <font>
      <b/>
      <sz val="10"/>
      <name val="AcadNusx"/>
    </font>
    <font>
      <sz val="10"/>
      <name val="Arial"/>
      <family val="2"/>
      <charset val="204"/>
    </font>
    <font>
      <sz val="5"/>
      <name val="Arial"/>
      <family val="2"/>
    </font>
    <font>
      <b/>
      <sz val="5"/>
      <name val="Arial"/>
      <family val="2"/>
    </font>
    <font>
      <b/>
      <sz val="10"/>
      <name val="Arial"/>
      <family val="2"/>
    </font>
    <font>
      <sz val="10"/>
      <name val="Sylfaen"/>
      <family val="1"/>
    </font>
    <font>
      <sz val="12"/>
      <color rgb="FFFF0000"/>
      <name val="Sylfaen"/>
      <family val="1"/>
    </font>
    <font>
      <sz val="10"/>
      <color theme="1"/>
      <name val="Sylfaen"/>
      <family val="1"/>
    </font>
    <font>
      <sz val="10"/>
      <color theme="1"/>
      <name val="Calibri"/>
      <family val="2"/>
      <scheme val="minor"/>
    </font>
    <font>
      <b/>
      <sz val="10"/>
      <color theme="1"/>
      <name val="Sylfaen"/>
      <family val="1"/>
    </font>
    <font>
      <b/>
      <sz val="10"/>
      <name val="Sylfaen"/>
      <family val="1"/>
    </font>
    <font>
      <b/>
      <sz val="12"/>
      <name val="Sylfaen"/>
      <family val="1"/>
    </font>
    <font>
      <sz val="10"/>
      <color indexed="8"/>
      <name val="Sylfaen"/>
      <family val="1"/>
    </font>
    <font>
      <sz val="10"/>
      <color indexed="18"/>
      <name val="Sylfaen"/>
      <family val="1"/>
    </font>
    <font>
      <b/>
      <sz val="10"/>
      <color indexed="8"/>
      <name val="Sylfaen"/>
      <family val="1"/>
    </font>
    <font>
      <sz val="11"/>
      <color theme="1"/>
      <name val="Sylfaen"/>
      <family val="1"/>
    </font>
    <font>
      <b/>
      <sz val="11"/>
      <color theme="1"/>
      <name val="Sylfaen"/>
      <family val="1"/>
    </font>
    <font>
      <b/>
      <sz val="9"/>
      <color theme="1"/>
      <name val="Sylfaen"/>
      <family val="1"/>
    </font>
    <font>
      <b/>
      <vertAlign val="superscript"/>
      <sz val="10"/>
      <color theme="1"/>
      <name val="Sylfaen"/>
      <family val="1"/>
    </font>
    <font>
      <sz val="10"/>
      <color theme="0"/>
      <name val="Sylfaen"/>
      <family val="1"/>
    </font>
    <font>
      <sz val="9"/>
      <name val="Sylfaen"/>
      <family val="1"/>
    </font>
    <font>
      <sz val="10"/>
      <name val="AcadNusx"/>
    </font>
    <font>
      <sz val="9"/>
      <color theme="1"/>
      <name val="Sylfaen"/>
      <family val="1"/>
    </font>
    <font>
      <sz val="10"/>
      <name val="Arial"/>
      <family val="2"/>
    </font>
    <font>
      <sz val="10"/>
      <color rgb="FF000000"/>
      <name val="Sylfaen"/>
      <family val="1"/>
    </font>
    <font>
      <sz val="10"/>
      <color theme="1"/>
      <name val="Sylfaen"/>
      <family val="1"/>
      <charset val="204"/>
    </font>
    <font>
      <sz val="10"/>
      <name val="Sylfaen"/>
      <family val="1"/>
      <charset val="204"/>
    </font>
    <font>
      <sz val="9"/>
      <color rgb="FF000000"/>
      <name val="BPG Arial"/>
    </font>
    <font>
      <sz val="9"/>
      <color rgb="FF000000"/>
      <name val="Sylfaen"/>
      <family val="1"/>
    </font>
    <font>
      <sz val="10"/>
      <color rgb="FF000000"/>
      <name val="BPG Arial"/>
    </font>
    <font>
      <sz val="9"/>
      <color rgb="FF444444"/>
      <name val="Sylfaen"/>
      <family val="1"/>
    </font>
  </fonts>
  <fills count="9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theme="6" tint="0.59999389629810485"/>
        <bgColor indexed="64"/>
      </patternFill>
    </fill>
    <fill>
      <patternFill patternType="solid">
        <fgColor theme="0" tint="-0.14999847407452621"/>
        <bgColor indexed="64"/>
      </patternFill>
    </fill>
    <fill>
      <patternFill patternType="solid">
        <fgColor theme="0" tint="-4.9989318521683403E-2"/>
        <bgColor indexed="64"/>
      </patternFill>
    </fill>
    <fill>
      <patternFill patternType="solid">
        <fgColor rgb="FFF3F3F3"/>
        <bgColor indexed="64"/>
      </patternFill>
    </fill>
    <fill>
      <patternFill patternType="solid">
        <fgColor rgb="FFFFFFFF"/>
        <bgColor indexed="64"/>
      </patternFill>
    </fill>
    <fill>
      <patternFill patternType="solid">
        <fgColor rgb="FFFF0000"/>
        <bgColor indexed="64"/>
      </patternFill>
    </fill>
  </fills>
  <borders count="51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/>
      <right/>
      <top/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 style="thin">
        <color indexed="8"/>
      </left>
      <right style="thin">
        <color indexed="8"/>
      </right>
      <top style="thin">
        <color indexed="8"/>
      </top>
      <bottom style="thin">
        <color indexed="8"/>
      </bottom>
      <diagonal/>
    </border>
    <border>
      <left style="thin">
        <color indexed="8"/>
      </left>
      <right style="thin">
        <color indexed="8"/>
      </right>
      <top style="thin">
        <color indexed="8"/>
      </top>
      <bottom style="thin">
        <color indexed="64"/>
      </bottom>
      <diagonal/>
    </border>
    <border>
      <left style="thin">
        <color indexed="8"/>
      </left>
      <right style="thin">
        <color indexed="8"/>
      </right>
      <top/>
      <bottom style="thin">
        <color indexed="8"/>
      </bottom>
      <diagonal/>
    </border>
    <border>
      <left style="medium">
        <color indexed="64"/>
      </left>
      <right/>
      <top style="medium">
        <color indexed="64"/>
      </top>
      <bottom style="medium">
        <color indexed="64"/>
      </bottom>
      <diagonal/>
    </border>
    <border>
      <left/>
      <right style="medium">
        <color indexed="64"/>
      </right>
      <top style="medium">
        <color indexed="64"/>
      </top>
      <bottom style="medium">
        <color indexed="64"/>
      </bottom>
      <diagonal/>
    </border>
    <border>
      <left/>
      <right/>
      <top style="medium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/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/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medium">
        <color indexed="64"/>
      </right>
      <top/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/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/>
      <right style="thin">
        <color indexed="8"/>
      </right>
      <top style="thin">
        <color indexed="8"/>
      </top>
      <bottom style="thin">
        <color indexed="8"/>
      </bottom>
      <diagonal/>
    </border>
    <border>
      <left style="thin">
        <color indexed="8"/>
      </left>
      <right style="thin">
        <color indexed="8"/>
      </right>
      <top/>
      <bottom/>
      <diagonal/>
    </border>
    <border>
      <left style="thin">
        <color indexed="8"/>
      </left>
      <right/>
      <top/>
      <bottom style="thin">
        <color indexed="8"/>
      </bottom>
      <diagonal/>
    </border>
    <border>
      <left/>
      <right style="thin">
        <color indexed="8"/>
      </right>
      <top/>
      <bottom style="thin">
        <color indexed="8"/>
      </bottom>
      <diagonal/>
    </border>
    <border>
      <left style="thin">
        <color indexed="8"/>
      </left>
      <right style="thin">
        <color indexed="8"/>
      </right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 style="thin">
        <color indexed="8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/>
      <diagonal/>
    </border>
    <border>
      <left/>
      <right/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/>
      <right/>
      <top style="thin">
        <color indexed="64"/>
      </top>
      <bottom/>
      <diagonal/>
    </border>
    <border>
      <left/>
      <right style="medium">
        <color indexed="64"/>
      </right>
      <top style="thin">
        <color indexed="64"/>
      </top>
      <bottom style="medium">
        <color indexed="64"/>
      </bottom>
      <diagonal/>
    </border>
    <border>
      <left/>
      <right style="medium">
        <color indexed="64"/>
      </right>
      <top style="thin">
        <color indexed="64"/>
      </top>
      <bottom style="thin">
        <color indexed="64"/>
      </bottom>
      <diagonal/>
    </border>
    <border>
      <left/>
      <right style="medium">
        <color indexed="64"/>
      </right>
      <top/>
      <bottom style="thin">
        <color indexed="64"/>
      </bottom>
      <diagonal/>
    </border>
    <border>
      <left/>
      <right style="medium">
        <color indexed="64"/>
      </right>
      <top/>
      <bottom/>
      <diagonal/>
    </border>
    <border>
      <left style="medium">
        <color indexed="64"/>
      </left>
      <right/>
      <top/>
      <bottom/>
      <diagonal/>
    </border>
    <border>
      <left/>
      <right style="thin">
        <color indexed="8"/>
      </right>
      <top style="thin">
        <color indexed="8"/>
      </top>
      <bottom/>
      <diagonal/>
    </border>
    <border>
      <left style="thin">
        <color indexed="8"/>
      </left>
      <right style="thin">
        <color indexed="8"/>
      </right>
      <top/>
      <bottom style="thin">
        <color indexed="64"/>
      </bottom>
      <diagonal/>
    </border>
    <border>
      <left style="thin">
        <color indexed="8"/>
      </left>
      <right/>
      <top/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/>
      <top style="thin">
        <color indexed="64"/>
      </top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/>
      <diagonal/>
    </border>
    <border>
      <left/>
      <right style="medium">
        <color indexed="64"/>
      </right>
      <top style="thin">
        <color indexed="64"/>
      </top>
      <bottom/>
      <diagonal/>
    </border>
    <border>
      <left style="thin">
        <color indexed="64"/>
      </left>
      <right/>
      <top style="medium">
        <color indexed="64"/>
      </top>
      <bottom/>
      <diagonal/>
    </border>
    <border>
      <left style="thin">
        <color indexed="8"/>
      </left>
      <right/>
      <top style="thin">
        <color indexed="8"/>
      </top>
      <bottom style="thin">
        <color indexed="8"/>
      </bottom>
      <diagonal/>
    </border>
    <border>
      <left/>
      <right style="thin">
        <color indexed="8"/>
      </right>
      <top/>
      <bottom/>
      <diagonal/>
    </border>
  </borders>
  <cellStyleXfs count="15">
    <xf numFmtId="0" fontId="0" fillId="0" borderId="0"/>
    <xf numFmtId="0" fontId="10" fillId="0" borderId="0"/>
    <xf numFmtId="0" fontId="12" fillId="0" borderId="0"/>
    <xf numFmtId="0" fontId="10" fillId="0" borderId="0"/>
    <xf numFmtId="0" fontId="9" fillId="0" borderId="0"/>
    <xf numFmtId="0" fontId="8" fillId="0" borderId="0"/>
    <xf numFmtId="0" fontId="7" fillId="0" borderId="0"/>
    <xf numFmtId="0" fontId="6" fillId="0" borderId="0"/>
    <xf numFmtId="0" fontId="5" fillId="0" borderId="0"/>
    <xf numFmtId="0" fontId="4" fillId="0" borderId="0"/>
    <xf numFmtId="0" fontId="3" fillId="0" borderId="0"/>
    <xf numFmtId="0" fontId="2" fillId="0" borderId="0"/>
    <xf numFmtId="0" fontId="34" fillId="0" borderId="0"/>
    <xf numFmtId="0" fontId="1" fillId="0" borderId="0"/>
    <xf numFmtId="0" fontId="1" fillId="0" borderId="0"/>
  </cellStyleXfs>
  <cellXfs count="595">
    <xf numFmtId="0" fontId="0" fillId="0" borderId="0" xfId="0"/>
    <xf numFmtId="0" fontId="16" fillId="0" borderId="0" xfId="0" applyFont="1" applyProtection="1"/>
    <xf numFmtId="0" fontId="16" fillId="0" borderId="0" xfId="0" applyFont="1" applyProtection="1">
      <protection locked="0"/>
    </xf>
    <xf numFmtId="0" fontId="16" fillId="0" borderId="0" xfId="1" applyFont="1" applyAlignment="1" applyProtection="1">
      <alignment horizontal="center" vertical="center"/>
      <protection locked="0"/>
    </xf>
    <xf numFmtId="3" fontId="21" fillId="2" borderId="1" xfId="1" applyNumberFormat="1" applyFont="1" applyFill="1" applyBorder="1" applyAlignment="1" applyProtection="1">
      <alignment horizontal="center" vertical="center" wrapText="1"/>
      <protection locked="0"/>
    </xf>
    <xf numFmtId="0" fontId="16" fillId="0" borderId="0" xfId="0" applyFont="1" applyAlignment="1" applyProtection="1">
      <alignment horizontal="center" vertical="center"/>
      <protection locked="0"/>
    </xf>
    <xf numFmtId="0" fontId="16" fillId="0" borderId="0" xfId="1" applyFont="1" applyProtection="1">
      <protection locked="0"/>
    </xf>
    <xf numFmtId="0" fontId="21" fillId="0" borderId="0" xfId="1" applyFont="1" applyAlignment="1" applyProtection="1">
      <alignment horizontal="center" vertical="center"/>
      <protection locked="0"/>
    </xf>
    <xf numFmtId="0" fontId="16" fillId="0" borderId="1" xfId="0" applyFont="1" applyBorder="1" applyProtection="1">
      <protection locked="0"/>
    </xf>
    <xf numFmtId="0" fontId="22" fillId="0" borderId="0" xfId="1" applyFont="1" applyAlignment="1" applyProtection="1">
      <alignment horizontal="center" vertical="center" wrapText="1"/>
      <protection locked="0"/>
    </xf>
    <xf numFmtId="0" fontId="16" fillId="0" borderId="0" xfId="1" applyFont="1" applyAlignment="1" applyProtection="1">
      <alignment horizontal="center" vertical="center" wrapText="1"/>
      <protection locked="0"/>
    </xf>
    <xf numFmtId="0" fontId="16" fillId="0" borderId="0" xfId="0" applyFont="1" applyAlignment="1" applyProtection="1">
      <alignment horizontal="right"/>
      <protection locked="0"/>
    </xf>
    <xf numFmtId="0" fontId="16" fillId="0" borderId="0" xfId="0" applyFont="1" applyBorder="1" applyProtection="1">
      <protection locked="0"/>
    </xf>
    <xf numFmtId="0" fontId="21" fillId="2" borderId="1" xfId="1" applyFont="1" applyFill="1" applyBorder="1" applyAlignment="1" applyProtection="1">
      <alignment horizontal="left" vertical="center" wrapText="1"/>
    </xf>
    <xf numFmtId="0" fontId="21" fillId="2" borderId="1" xfId="1" applyFont="1" applyFill="1" applyBorder="1" applyAlignment="1" applyProtection="1">
      <alignment horizontal="left" vertical="center" wrapText="1" indent="1"/>
    </xf>
    <xf numFmtId="0" fontId="16" fillId="2" borderId="1" xfId="1" applyFont="1" applyFill="1" applyBorder="1" applyAlignment="1" applyProtection="1">
      <alignment horizontal="left" vertical="center" wrapText="1" indent="1"/>
    </xf>
    <xf numFmtId="0" fontId="16" fillId="2" borderId="1" xfId="1" applyFont="1" applyFill="1" applyBorder="1" applyAlignment="1" applyProtection="1">
      <alignment horizontal="left" vertical="center" wrapText="1" indent="2"/>
    </xf>
    <xf numFmtId="0" fontId="16" fillId="2" borderId="1" xfId="1" applyFont="1" applyFill="1" applyBorder="1" applyAlignment="1" applyProtection="1">
      <alignment horizontal="left" vertical="center" wrapText="1" indent="3"/>
    </xf>
    <xf numFmtId="0" fontId="16" fillId="2" borderId="1" xfId="1" applyFont="1" applyFill="1" applyBorder="1" applyAlignment="1" applyProtection="1">
      <alignment horizontal="left" vertical="center" wrapText="1" indent="4"/>
    </xf>
    <xf numFmtId="0" fontId="16" fillId="0" borderId="0" xfId="3" applyFont="1" applyAlignment="1" applyProtection="1">
      <alignment horizontal="center" vertical="center"/>
      <protection locked="0"/>
    </xf>
    <xf numFmtId="0" fontId="17" fillId="0" borderId="0" xfId="3" applyFont="1" applyAlignment="1" applyProtection="1">
      <alignment horizontal="center" vertical="center"/>
      <protection locked="0"/>
    </xf>
    <xf numFmtId="0" fontId="16" fillId="0" borderId="0" xfId="3" applyFont="1" applyProtection="1">
      <protection locked="0"/>
    </xf>
    <xf numFmtId="0" fontId="16" fillId="0" borderId="4" xfId="0" applyFont="1" applyBorder="1" applyProtection="1">
      <protection locked="0"/>
    </xf>
    <xf numFmtId="0" fontId="0" fillId="0" borderId="0" xfId="0" applyProtection="1">
      <protection locked="0"/>
    </xf>
    <xf numFmtId="0" fontId="18" fillId="0" borderId="0" xfId="4" applyFont="1" applyAlignment="1" applyProtection="1">
      <alignment vertical="center" wrapText="1"/>
      <protection locked="0"/>
    </xf>
    <xf numFmtId="0" fontId="19" fillId="0" borderId="0" xfId="4" applyFont="1" applyProtection="1">
      <protection locked="0"/>
    </xf>
    <xf numFmtId="0" fontId="18" fillId="0" borderId="1" xfId="4" applyFont="1" applyBorder="1" applyAlignment="1" applyProtection="1">
      <alignment vertical="center" wrapText="1"/>
      <protection locked="0"/>
    </xf>
    <xf numFmtId="0" fontId="16" fillId="0" borderId="0" xfId="0" applyFont="1" applyFill="1" applyProtection="1">
      <protection locked="0"/>
    </xf>
    <xf numFmtId="0" fontId="24" fillId="0" borderId="6" xfId="2" applyFont="1" applyFill="1" applyBorder="1" applyAlignment="1" applyProtection="1">
      <alignment horizontal="right" vertical="top" wrapText="1"/>
      <protection locked="0"/>
    </xf>
    <xf numFmtId="0" fontId="16" fillId="0" borderId="0" xfId="0" applyFont="1" applyFill="1" applyBorder="1" applyAlignment="1" applyProtection="1">
      <alignment horizontal="left" wrapText="1"/>
      <protection locked="0"/>
    </xf>
    <xf numFmtId="0" fontId="16" fillId="0" borderId="0" xfId="0" applyFont="1" applyFill="1" applyBorder="1" applyAlignment="1" applyProtection="1">
      <alignment horizontal="left"/>
      <protection locked="0"/>
    </xf>
    <xf numFmtId="0" fontId="21" fillId="0" borderId="0" xfId="0" applyFont="1" applyFill="1" applyBorder="1" applyAlignment="1" applyProtection="1">
      <alignment horizontal="left" indent="1"/>
      <protection locked="0"/>
    </xf>
    <xf numFmtId="0" fontId="21" fillId="0" borderId="0" xfId="0" applyFont="1" applyFill="1" applyBorder="1" applyAlignment="1" applyProtection="1">
      <alignment horizontal="left" vertical="center" indent="1"/>
      <protection locked="0"/>
    </xf>
    <xf numFmtId="0" fontId="16" fillId="0" borderId="0" xfId="0" applyFont="1" applyFill="1" applyBorder="1" applyAlignment="1" applyProtection="1">
      <alignment horizontal="left" vertical="center"/>
      <protection locked="0"/>
    </xf>
    <xf numFmtId="3" fontId="21" fillId="2" borderId="1" xfId="1" applyNumberFormat="1" applyFont="1" applyFill="1" applyBorder="1" applyAlignment="1" applyProtection="1">
      <alignment horizontal="right" vertical="center" wrapText="1"/>
      <protection locked="0"/>
    </xf>
    <xf numFmtId="3" fontId="21" fillId="2" borderId="1" xfId="1" applyNumberFormat="1" applyFont="1" applyFill="1" applyBorder="1" applyAlignment="1" applyProtection="1">
      <alignment horizontal="right" vertical="center"/>
      <protection locked="0"/>
    </xf>
    <xf numFmtId="3" fontId="16" fillId="2" borderId="1" xfId="1" applyNumberFormat="1" applyFont="1" applyFill="1" applyBorder="1" applyAlignment="1" applyProtection="1">
      <alignment horizontal="right" vertical="center" wrapText="1"/>
      <protection locked="0"/>
    </xf>
    <xf numFmtId="3" fontId="16" fillId="2" borderId="1" xfId="1" applyNumberFormat="1" applyFont="1" applyFill="1" applyBorder="1" applyAlignment="1" applyProtection="1">
      <alignment horizontal="right" vertical="center"/>
      <protection locked="0"/>
    </xf>
    <xf numFmtId="0" fontId="16" fillId="0" borderId="1" xfId="2" applyFont="1" applyFill="1" applyBorder="1" applyAlignment="1" applyProtection="1">
      <alignment horizontal="right" vertical="top"/>
      <protection locked="0"/>
    </xf>
    <xf numFmtId="165" fontId="16" fillId="0" borderId="1" xfId="2" applyNumberFormat="1" applyFont="1" applyFill="1" applyBorder="1" applyAlignment="1" applyProtection="1">
      <alignment horizontal="right" vertical="center"/>
      <protection locked="0"/>
    </xf>
    <xf numFmtId="166" fontId="16" fillId="0" borderId="1" xfId="2" applyNumberFormat="1" applyFont="1" applyFill="1" applyBorder="1" applyAlignment="1" applyProtection="1">
      <alignment horizontal="right" vertical="center"/>
      <protection locked="0"/>
    </xf>
    <xf numFmtId="4" fontId="16" fillId="0" borderId="1" xfId="2" applyNumberFormat="1" applyFont="1" applyFill="1" applyBorder="1" applyAlignment="1" applyProtection="1">
      <alignment horizontal="right" vertical="center"/>
      <protection locked="0"/>
    </xf>
    <xf numFmtId="164" fontId="16" fillId="0" borderId="1" xfId="2" applyNumberFormat="1" applyFont="1" applyFill="1" applyBorder="1" applyAlignment="1" applyProtection="1">
      <alignment horizontal="right" vertical="center"/>
      <protection locked="0"/>
    </xf>
    <xf numFmtId="0" fontId="16" fillId="0" borderId="4" xfId="3" applyFont="1" applyFill="1" applyBorder="1" applyAlignment="1" applyProtection="1">
      <alignment horizontal="right"/>
      <protection locked="0"/>
    </xf>
    <xf numFmtId="0" fontId="16" fillId="0" borderId="4" xfId="3" applyFont="1" applyBorder="1" applyAlignment="1" applyProtection="1">
      <alignment horizontal="right"/>
      <protection locked="0"/>
    </xf>
    <xf numFmtId="0" fontId="21" fillId="0" borderId="0" xfId="0" applyFont="1" applyAlignment="1" applyProtection="1">
      <alignment horizontal="left"/>
      <protection locked="0"/>
    </xf>
    <xf numFmtId="0" fontId="21" fillId="0" borderId="1" xfId="2" applyFont="1" applyFill="1" applyBorder="1" applyAlignment="1" applyProtection="1">
      <alignment horizontal="left" vertical="top" indent="1"/>
    </xf>
    <xf numFmtId="0" fontId="16" fillId="0" borderId="1" xfId="2" applyFont="1" applyFill="1" applyBorder="1" applyAlignment="1" applyProtection="1">
      <alignment horizontal="left" vertical="center" wrapText="1" indent="2"/>
    </xf>
    <xf numFmtId="0" fontId="21" fillId="2" borderId="5" xfId="1" applyFont="1" applyFill="1" applyBorder="1" applyAlignment="1" applyProtection="1">
      <alignment horizontal="left" vertical="center" wrapText="1"/>
    </xf>
    <xf numFmtId="0" fontId="16" fillId="0" borderId="5" xfId="3" applyFont="1" applyBorder="1" applyAlignment="1" applyProtection="1">
      <alignment horizontal="left" vertical="center" indent="1"/>
    </xf>
    <xf numFmtId="0" fontId="21" fillId="0" borderId="0" xfId="0" applyFont="1" applyFill="1" applyBorder="1" applyAlignment="1" applyProtection="1">
      <alignment horizontal="center" wrapText="1"/>
    </xf>
    <xf numFmtId="0" fontId="21" fillId="0" borderId="0" xfId="0" applyFont="1" applyAlignment="1" applyProtection="1">
      <alignment horizontal="center" vertical="center" wrapText="1"/>
    </xf>
    <xf numFmtId="0" fontId="21" fillId="0" borderId="1" xfId="0" applyFont="1" applyFill="1" applyBorder="1" applyAlignment="1" applyProtection="1">
      <alignment horizontal="left"/>
    </xf>
    <xf numFmtId="0" fontId="21" fillId="0" borderId="1" xfId="0" applyFont="1" applyBorder="1" applyAlignment="1" applyProtection="1">
      <alignment horizontal="center" vertical="center" wrapText="1"/>
    </xf>
    <xf numFmtId="0" fontId="21" fillId="0" borderId="1" xfId="0" applyFont="1" applyFill="1" applyBorder="1" applyAlignment="1" applyProtection="1">
      <alignment horizontal="left" indent="1"/>
    </xf>
    <xf numFmtId="0" fontId="16" fillId="0" borderId="1" xfId="0" applyFont="1" applyBorder="1" applyAlignment="1" applyProtection="1">
      <alignment wrapText="1"/>
    </xf>
    <xf numFmtId="0" fontId="21" fillId="0" borderId="1" xfId="0" applyFont="1" applyFill="1" applyBorder="1" applyAlignment="1" applyProtection="1">
      <alignment horizontal="left" vertical="center"/>
    </xf>
    <xf numFmtId="0" fontId="16" fillId="0" borderId="1" xfId="0" applyFont="1" applyFill="1" applyBorder="1" applyAlignment="1" applyProtection="1">
      <alignment horizontal="left" wrapText="1"/>
    </xf>
    <xf numFmtId="0" fontId="16" fillId="0" borderId="1" xfId="0" applyFont="1" applyFill="1" applyBorder="1" applyAlignment="1" applyProtection="1">
      <alignment horizontal="left" vertical="center"/>
    </xf>
    <xf numFmtId="0" fontId="21" fillId="0" borderId="1" xfId="0" applyFont="1" applyFill="1" applyBorder="1" applyAlignment="1" applyProtection="1">
      <alignment horizontal="left" vertical="center" indent="1"/>
    </xf>
    <xf numFmtId="0" fontId="16" fillId="0" borderId="0" xfId="0" applyFont="1" applyFill="1" applyProtection="1"/>
    <xf numFmtId="0" fontId="20" fillId="0" borderId="1" xfId="4" applyFont="1" applyBorder="1" applyAlignment="1" applyProtection="1">
      <alignment vertical="center" wrapText="1"/>
    </xf>
    <xf numFmtId="0" fontId="18" fillId="0" borderId="1" xfId="4" applyFont="1" applyBorder="1" applyAlignment="1" applyProtection="1">
      <alignment vertical="center" wrapText="1"/>
    </xf>
    <xf numFmtId="15" fontId="0" fillId="0" borderId="0" xfId="0" applyNumberFormat="1"/>
    <xf numFmtId="0" fontId="26" fillId="0" borderId="2" xfId="5" applyFont="1" applyBorder="1" applyAlignment="1" applyProtection="1">
      <alignment wrapText="1"/>
      <protection locked="0"/>
    </xf>
    <xf numFmtId="0" fontId="18" fillId="0" borderId="0" xfId="4" applyFont="1" applyBorder="1" applyAlignment="1" applyProtection="1">
      <alignment vertical="center"/>
    </xf>
    <xf numFmtId="0" fontId="0" fillId="0" borderId="0" xfId="0" applyBorder="1" applyProtection="1">
      <protection locked="0"/>
    </xf>
    <xf numFmtId="0" fontId="19" fillId="0" borderId="0" xfId="4" applyFont="1" applyBorder="1" applyProtection="1">
      <protection locked="0"/>
    </xf>
    <xf numFmtId="0" fontId="15" fillId="0" borderId="0" xfId="0" applyFont="1"/>
    <xf numFmtId="0" fontId="16" fillId="0" borderId="0" xfId="1" applyFont="1" applyBorder="1" applyAlignment="1" applyProtection="1">
      <alignment vertical="center"/>
      <protection locked="0"/>
    </xf>
    <xf numFmtId="0" fontId="18" fillId="0" borderId="1" xfId="4" applyFont="1" applyBorder="1" applyAlignment="1" applyProtection="1">
      <alignment horizontal="center" vertical="center" wrapText="1"/>
      <protection locked="0"/>
    </xf>
    <xf numFmtId="3" fontId="16" fillId="0" borderId="0" xfId="1" applyNumberFormat="1" applyFont="1" applyAlignment="1" applyProtection="1">
      <alignment horizontal="center" vertical="center" wrapText="1"/>
      <protection locked="0"/>
    </xf>
    <xf numFmtId="0" fontId="21" fillId="0" borderId="0" xfId="0" applyFont="1" applyProtection="1">
      <protection locked="0"/>
    </xf>
    <xf numFmtId="0" fontId="16" fillId="0" borderId="3" xfId="0" applyFont="1" applyBorder="1" applyProtection="1">
      <protection locked="0"/>
    </xf>
    <xf numFmtId="0" fontId="21" fillId="0" borderId="0" xfId="0" applyFont="1" applyAlignment="1" applyProtection="1">
      <alignment horizontal="center"/>
      <protection locked="0"/>
    </xf>
    <xf numFmtId="0" fontId="0" fillId="0" borderId="0" xfId="0" applyBorder="1"/>
    <xf numFmtId="0" fontId="0" fillId="0" borderId="3" xfId="0" applyBorder="1"/>
    <xf numFmtId="0" fontId="21" fillId="5" borderId="0" xfId="0" applyFont="1" applyFill="1" applyProtection="1"/>
    <xf numFmtId="0" fontId="16" fillId="5" borderId="0" xfId="1" applyFont="1" applyFill="1" applyBorder="1" applyAlignment="1" applyProtection="1">
      <alignment horizontal="center" vertical="center"/>
    </xf>
    <xf numFmtId="0" fontId="16" fillId="5" borderId="0" xfId="0" applyFont="1" applyFill="1" applyProtection="1"/>
    <xf numFmtId="0" fontId="16" fillId="5" borderId="0" xfId="0" applyFont="1" applyFill="1" applyBorder="1" applyProtection="1"/>
    <xf numFmtId="0" fontId="16" fillId="5" borderId="0" xfId="1" applyFont="1" applyFill="1" applyAlignment="1" applyProtection="1">
      <alignment vertical="center"/>
    </xf>
    <xf numFmtId="3" fontId="21" fillId="5" borderId="1" xfId="1" applyNumberFormat="1" applyFont="1" applyFill="1" applyBorder="1" applyAlignment="1" applyProtection="1">
      <alignment horizontal="center" vertical="center" wrapText="1"/>
    </xf>
    <xf numFmtId="0" fontId="16" fillId="2" borderId="0" xfId="0" applyFont="1" applyFill="1" applyBorder="1" applyProtection="1"/>
    <xf numFmtId="0" fontId="16" fillId="2" borderId="0" xfId="0" applyFont="1" applyFill="1" applyProtection="1"/>
    <xf numFmtId="3" fontId="21" fillId="5" borderId="1" xfId="1" applyNumberFormat="1" applyFont="1" applyFill="1" applyBorder="1" applyAlignment="1" applyProtection="1">
      <alignment horizontal="right" vertical="center"/>
    </xf>
    <xf numFmtId="3" fontId="16" fillId="5" borderId="1" xfId="1" applyNumberFormat="1" applyFont="1" applyFill="1" applyBorder="1" applyAlignment="1" applyProtection="1">
      <alignment horizontal="right" vertical="center" wrapText="1"/>
    </xf>
    <xf numFmtId="3" fontId="21" fillId="5" borderId="1" xfId="1" applyNumberFormat="1" applyFont="1" applyFill="1" applyBorder="1" applyAlignment="1" applyProtection="1">
      <alignment horizontal="right" vertical="center" wrapText="1"/>
    </xf>
    <xf numFmtId="0" fontId="21" fillId="5" borderId="1" xfId="0" applyFont="1" applyFill="1" applyBorder="1" applyProtection="1"/>
    <xf numFmtId="3" fontId="21" fillId="5" borderId="1" xfId="0" applyNumberFormat="1" applyFont="1" applyFill="1" applyBorder="1" applyProtection="1"/>
    <xf numFmtId="0" fontId="21" fillId="0" borderId="1" xfId="1" applyFont="1" applyFill="1" applyBorder="1" applyAlignment="1" applyProtection="1">
      <alignment horizontal="left" vertical="center" wrapText="1" indent="1"/>
    </xf>
    <xf numFmtId="0" fontId="16" fillId="0" borderId="1" xfId="1" applyFont="1" applyFill="1" applyBorder="1" applyAlignment="1" applyProtection="1">
      <alignment horizontal="left" vertical="center" wrapText="1" indent="2"/>
    </xf>
    <xf numFmtId="3" fontId="21" fillId="6" borderId="1" xfId="1" applyNumberFormat="1" applyFont="1" applyFill="1" applyBorder="1" applyAlignment="1" applyProtection="1">
      <alignment horizontal="left" vertical="center" wrapText="1"/>
    </xf>
    <xf numFmtId="3" fontId="21" fillId="6" borderId="1" xfId="1" applyNumberFormat="1" applyFont="1" applyFill="1" applyBorder="1" applyAlignment="1" applyProtection="1">
      <alignment horizontal="center" vertical="center" wrapText="1"/>
    </xf>
    <xf numFmtId="0" fontId="16" fillId="6" borderId="0" xfId="1" applyFont="1" applyFill="1" applyProtection="1">
      <protection locked="0"/>
    </xf>
    <xf numFmtId="0" fontId="16" fillId="6" borderId="0" xfId="0" applyFont="1" applyFill="1" applyAlignment="1" applyProtection="1">
      <alignment horizontal="center" vertical="center"/>
      <protection locked="0"/>
    </xf>
    <xf numFmtId="0" fontId="22" fillId="6" borderId="0" xfId="1" applyFont="1" applyFill="1" applyAlignment="1" applyProtection="1">
      <alignment horizontal="center" vertical="center" wrapText="1"/>
      <protection locked="0"/>
    </xf>
    <xf numFmtId="0" fontId="16" fillId="6" borderId="0" xfId="1" applyFont="1" applyFill="1" applyAlignment="1" applyProtection="1">
      <alignment horizontal="center" vertical="center" wrapText="1"/>
      <protection locked="0"/>
    </xf>
    <xf numFmtId="0" fontId="16" fillId="6" borderId="0" xfId="1" applyFont="1" applyFill="1" applyAlignment="1" applyProtection="1">
      <alignment horizontal="center" vertical="center"/>
      <protection locked="0"/>
    </xf>
    <xf numFmtId="0" fontId="16" fillId="6" borderId="0" xfId="0" applyFont="1" applyFill="1" applyProtection="1">
      <protection locked="0"/>
    </xf>
    <xf numFmtId="0" fontId="16" fillId="0" borderId="1" xfId="1" applyFont="1" applyFill="1" applyBorder="1" applyAlignment="1" applyProtection="1">
      <alignment horizontal="left" vertical="center" wrapText="1" indent="3"/>
    </xf>
    <xf numFmtId="0" fontId="16" fillId="0" borderId="1" xfId="1" applyFont="1" applyFill="1" applyBorder="1" applyAlignment="1" applyProtection="1">
      <alignment horizontal="left" vertical="center" wrapText="1" indent="1"/>
    </xf>
    <xf numFmtId="0" fontId="21" fillId="0" borderId="1" xfId="0" applyFont="1" applyFill="1" applyBorder="1" applyProtection="1">
      <protection locked="0"/>
    </xf>
    <xf numFmtId="0" fontId="16" fillId="5" borderId="0" xfId="1" applyFont="1" applyFill="1" applyAlignment="1" applyProtection="1">
      <alignment horizontal="center" vertical="center"/>
    </xf>
    <xf numFmtId="0" fontId="0" fillId="5" borderId="0" xfId="0" applyFill="1" applyBorder="1"/>
    <xf numFmtId="0" fontId="16" fillId="5" borderId="0" xfId="1" applyFont="1" applyFill="1" applyBorder="1" applyAlignment="1" applyProtection="1">
      <alignment horizontal="right" vertical="center"/>
    </xf>
    <xf numFmtId="0" fontId="16" fillId="5" borderId="0" xfId="1" applyFont="1" applyFill="1" applyBorder="1" applyAlignment="1" applyProtection="1">
      <alignment horizontal="left" vertical="center"/>
    </xf>
    <xf numFmtId="0" fontId="16" fillId="5" borderId="0" xfId="0" applyFont="1" applyFill="1" applyBorder="1" applyProtection="1">
      <protection locked="0"/>
    </xf>
    <xf numFmtId="0" fontId="16" fillId="5" borderId="0" xfId="0" applyFont="1" applyFill="1" applyProtection="1">
      <protection locked="0"/>
    </xf>
    <xf numFmtId="3" fontId="21" fillId="5" borderId="1" xfId="1" applyNumberFormat="1" applyFont="1" applyFill="1" applyBorder="1" applyAlignment="1" applyProtection="1">
      <alignment horizontal="left" vertical="center" wrapText="1"/>
    </xf>
    <xf numFmtId="0" fontId="16" fillId="5" borderId="1" xfId="0" applyFont="1" applyFill="1" applyBorder="1" applyProtection="1"/>
    <xf numFmtId="0" fontId="16" fillId="5" borderId="0" xfId="0" applyFont="1" applyFill="1" applyAlignment="1" applyProtection="1">
      <alignment horizontal="center" vertical="center"/>
      <protection locked="0"/>
    </xf>
    <xf numFmtId="0" fontId="0" fillId="0" borderId="0" xfId="0" applyFill="1"/>
    <xf numFmtId="0" fontId="16" fillId="0" borderId="0" xfId="0" applyFont="1" applyFill="1" applyBorder="1" applyProtection="1">
      <protection locked="0"/>
    </xf>
    <xf numFmtId="0" fontId="17" fillId="5" borderId="0" xfId="3" applyFont="1" applyFill="1" applyAlignment="1" applyProtection="1">
      <alignment horizontal="center" vertical="center" wrapText="1"/>
    </xf>
    <xf numFmtId="0" fontId="16" fillId="5" borderId="0" xfId="3" applyFont="1" applyFill="1" applyAlignment="1" applyProtection="1">
      <alignment horizontal="center" vertical="center"/>
      <protection locked="0"/>
    </xf>
    <xf numFmtId="0" fontId="16" fillId="5" borderId="0" xfId="3" applyFont="1" applyFill="1" applyProtection="1"/>
    <xf numFmtId="0" fontId="16" fillId="5" borderId="3" xfId="0" applyFont="1" applyFill="1" applyBorder="1" applyAlignment="1" applyProtection="1">
      <alignment horizontal="left"/>
    </xf>
    <xf numFmtId="0" fontId="16" fillId="5" borderId="0" xfId="0" applyFont="1" applyFill="1" applyBorder="1" applyAlignment="1" applyProtection="1">
      <alignment horizontal="left"/>
    </xf>
    <xf numFmtId="0" fontId="16" fillId="5" borderId="1" xfId="2" applyFont="1" applyFill="1" applyBorder="1" applyAlignment="1" applyProtection="1">
      <alignment horizontal="right" vertical="top"/>
    </xf>
    <xf numFmtId="0" fontId="21" fillId="5" borderId="4" xfId="3" applyFont="1" applyFill="1" applyBorder="1" applyAlignment="1" applyProtection="1">
      <alignment horizontal="right"/>
    </xf>
    <xf numFmtId="0" fontId="21" fillId="0" borderId="0" xfId="0" applyFont="1" applyFill="1" applyBorder="1" applyAlignment="1" applyProtection="1">
      <alignment horizontal="left"/>
    </xf>
    <xf numFmtId="0" fontId="16" fillId="0" borderId="0" xfId="0" applyFont="1" applyFill="1" applyBorder="1" applyProtection="1"/>
    <xf numFmtId="0" fontId="16" fillId="5" borderId="0" xfId="0" applyFont="1" applyFill="1" applyBorder="1" applyAlignment="1" applyProtection="1">
      <alignment horizontal="left" wrapText="1"/>
    </xf>
    <xf numFmtId="0" fontId="16" fillId="5" borderId="3" xfId="0" applyFont="1" applyFill="1" applyBorder="1" applyAlignment="1" applyProtection="1">
      <alignment horizontal="left" wrapText="1"/>
    </xf>
    <xf numFmtId="0" fontId="16" fillId="5" borderId="3" xfId="0" applyFont="1" applyFill="1" applyBorder="1" applyProtection="1"/>
    <xf numFmtId="0" fontId="21" fillId="5" borderId="3" xfId="0" applyFont="1" applyFill="1" applyBorder="1" applyAlignment="1" applyProtection="1">
      <alignment horizontal="center" vertical="center" wrapText="1"/>
    </xf>
    <xf numFmtId="0" fontId="21" fillId="5" borderId="1" xfId="0" applyFont="1" applyFill="1" applyBorder="1" applyAlignment="1" applyProtection="1">
      <alignment horizontal="right" vertical="center" wrapText="1"/>
    </xf>
    <xf numFmtId="0" fontId="16" fillId="5" borderId="0" xfId="0" applyFont="1" applyFill="1" applyAlignment="1" applyProtection="1">
      <alignment horizontal="center" vertical="center"/>
    </xf>
    <xf numFmtId="0" fontId="16" fillId="5" borderId="3" xfId="1" applyFont="1" applyFill="1" applyBorder="1" applyAlignment="1" applyProtection="1">
      <alignment horizontal="left" vertical="center"/>
    </xf>
    <xf numFmtId="0" fontId="23" fillId="5" borderId="8" xfId="2" applyFont="1" applyFill="1" applyBorder="1" applyAlignment="1" applyProtection="1">
      <alignment horizontal="center" vertical="top" wrapText="1"/>
    </xf>
    <xf numFmtId="0" fontId="23" fillId="5" borderId="26" xfId="2" applyFont="1" applyFill="1" applyBorder="1" applyAlignment="1" applyProtection="1">
      <alignment horizontal="center" vertical="top" wrapText="1"/>
    </xf>
    <xf numFmtId="1" fontId="23" fillId="5" borderId="26" xfId="2" applyNumberFormat="1" applyFont="1" applyFill="1" applyBorder="1" applyAlignment="1" applyProtection="1">
      <alignment horizontal="center" vertical="top" wrapText="1"/>
    </xf>
    <xf numFmtId="1" fontId="23" fillId="5" borderId="8" xfId="2" applyNumberFormat="1" applyFont="1" applyFill="1" applyBorder="1" applyAlignment="1" applyProtection="1">
      <alignment horizontal="center" vertical="top" wrapText="1"/>
    </xf>
    <xf numFmtId="0" fontId="16" fillId="0" borderId="0" xfId="0" applyFont="1" applyFill="1" applyAlignment="1" applyProtection="1">
      <alignment horizontal="center" vertical="center"/>
    </xf>
    <xf numFmtId="0" fontId="18" fillId="5" borderId="1" xfId="4" applyFont="1" applyFill="1" applyBorder="1" applyAlignment="1" applyProtection="1">
      <alignment vertical="center" wrapText="1"/>
    </xf>
    <xf numFmtId="0" fontId="20" fillId="5" borderId="5" xfId="4" applyFont="1" applyFill="1" applyBorder="1" applyAlignment="1" applyProtection="1">
      <alignment horizontal="center" vertical="center" wrapText="1"/>
    </xf>
    <xf numFmtId="0" fontId="20" fillId="5" borderId="4" xfId="4" applyFont="1" applyFill="1" applyBorder="1" applyAlignment="1" applyProtection="1">
      <alignment horizontal="center" vertical="center" wrapText="1"/>
    </xf>
    <xf numFmtId="0" fontId="20" fillId="5" borderId="1" xfId="4" applyFont="1" applyFill="1" applyBorder="1" applyAlignment="1" applyProtection="1">
      <alignment horizontal="center" vertical="center" wrapText="1"/>
    </xf>
    <xf numFmtId="0" fontId="15" fillId="5" borderId="0" xfId="0" applyFont="1" applyFill="1" applyProtection="1"/>
    <xf numFmtId="0" fontId="0" fillId="5" borderId="0" xfId="0" applyFill="1" applyProtection="1"/>
    <xf numFmtId="14" fontId="16" fillId="5" borderId="0" xfId="1" applyNumberFormat="1" applyFont="1" applyFill="1" applyBorder="1" applyAlignment="1" applyProtection="1">
      <alignment vertical="center"/>
    </xf>
    <xf numFmtId="0" fontId="16" fillId="5" borderId="0" xfId="1" applyFont="1" applyFill="1" applyBorder="1" applyAlignment="1" applyProtection="1">
      <alignment vertical="center"/>
    </xf>
    <xf numFmtId="14" fontId="16" fillId="5" borderId="0" xfId="1" applyNumberFormat="1" applyFont="1" applyFill="1" applyBorder="1" applyAlignment="1" applyProtection="1">
      <alignment horizontal="center" vertical="center"/>
    </xf>
    <xf numFmtId="0" fontId="11" fillId="5" borderId="0" xfId="1" applyFont="1" applyFill="1" applyAlignment="1" applyProtection="1">
      <alignment horizontal="left" vertical="center"/>
    </xf>
    <xf numFmtId="0" fontId="10" fillId="5" borderId="0" xfId="0" applyFont="1" applyFill="1" applyProtection="1"/>
    <xf numFmtId="0" fontId="0" fillId="5" borderId="0" xfId="0" applyFill="1" applyProtection="1">
      <protection locked="0"/>
    </xf>
    <xf numFmtId="0" fontId="19" fillId="5" borderId="0" xfId="4" applyFont="1" applyFill="1" applyProtection="1">
      <protection locked="0"/>
    </xf>
    <xf numFmtId="0" fontId="0" fillId="5" borderId="0" xfId="0" applyFill="1" applyBorder="1" applyProtection="1">
      <protection locked="0"/>
    </xf>
    <xf numFmtId="0" fontId="0" fillId="5" borderId="0" xfId="0" applyFill="1" applyBorder="1" applyProtection="1"/>
    <xf numFmtId="0" fontId="0" fillId="0" borderId="0" xfId="0" applyFill="1" applyBorder="1" applyProtection="1"/>
    <xf numFmtId="0" fontId="0" fillId="0" borderId="0" xfId="0" applyFill="1" applyProtection="1"/>
    <xf numFmtId="0" fontId="20" fillId="5" borderId="5" xfId="4" applyFont="1" applyFill="1" applyBorder="1" applyAlignment="1" applyProtection="1">
      <alignment horizontal="left" vertical="center" wrapText="1"/>
    </xf>
    <xf numFmtId="0" fontId="16" fillId="5" borderId="0" xfId="1" applyFont="1" applyFill="1" applyBorder="1" applyAlignment="1" applyProtection="1">
      <alignment vertical="center"/>
      <protection locked="0"/>
    </xf>
    <xf numFmtId="0" fontId="19" fillId="5" borderId="0" xfId="4" applyFont="1" applyFill="1" applyBorder="1" applyProtection="1">
      <protection locked="0"/>
    </xf>
    <xf numFmtId="0" fontId="16" fillId="5" borderId="0" xfId="3" applyFont="1" applyFill="1" applyProtection="1">
      <protection locked="0"/>
    </xf>
    <xf numFmtId="0" fontId="16" fillId="5" borderId="0" xfId="1" applyFont="1" applyFill="1" applyProtection="1">
      <protection locked="0"/>
    </xf>
    <xf numFmtId="0" fontId="22" fillId="5" borderId="0" xfId="1" applyFont="1" applyFill="1" applyAlignment="1" applyProtection="1">
      <alignment horizontal="center" vertical="center" wrapText="1"/>
      <protection locked="0"/>
    </xf>
    <xf numFmtId="0" fontId="18" fillId="5" borderId="1" xfId="4" applyFont="1" applyFill="1" applyBorder="1" applyAlignment="1" applyProtection="1">
      <alignment horizontal="center" vertical="center" wrapText="1"/>
    </xf>
    <xf numFmtId="14" fontId="26" fillId="0" borderId="2" xfId="5" applyNumberFormat="1" applyFont="1" applyBorder="1" applyAlignment="1" applyProtection="1">
      <alignment wrapText="1"/>
      <protection locked="0"/>
    </xf>
    <xf numFmtId="14" fontId="21" fillId="0" borderId="0" xfId="0" applyNumberFormat="1" applyFont="1" applyFill="1" applyBorder="1" applyAlignment="1" applyProtection="1">
      <alignment horizontal="center" vertical="center" wrapText="1"/>
    </xf>
    <xf numFmtId="0" fontId="23" fillId="0" borderId="27" xfId="2" applyFont="1" applyFill="1" applyBorder="1" applyAlignment="1" applyProtection="1">
      <alignment horizontal="center" vertical="top" wrapText="1"/>
      <protection locked="0"/>
    </xf>
    <xf numFmtId="1" fontId="23" fillId="0" borderId="2" xfId="2" applyNumberFormat="1" applyFont="1" applyFill="1" applyBorder="1" applyAlignment="1" applyProtection="1">
      <alignment horizontal="left" vertical="top" wrapText="1"/>
      <protection locked="0"/>
    </xf>
    <xf numFmtId="1" fontId="23" fillId="0" borderId="28" xfId="2" applyNumberFormat="1" applyFont="1" applyFill="1" applyBorder="1" applyAlignment="1" applyProtection="1">
      <alignment horizontal="left" vertical="top" wrapText="1"/>
      <protection locked="0"/>
    </xf>
    <xf numFmtId="0" fontId="25" fillId="5" borderId="1" xfId="2" applyFont="1" applyFill="1" applyBorder="1" applyAlignment="1" applyProtection="1">
      <alignment horizontal="center" vertical="top" wrapText="1"/>
    </xf>
    <xf numFmtId="1" fontId="25" fillId="5" borderId="1" xfId="2" applyNumberFormat="1" applyFont="1" applyFill="1" applyBorder="1" applyAlignment="1" applyProtection="1">
      <alignment horizontal="center" vertical="top" wrapText="1"/>
    </xf>
    <xf numFmtId="0" fontId="16" fillId="5" borderId="0" xfId="1" applyFont="1" applyFill="1" applyAlignment="1" applyProtection="1">
      <alignment horizontal="center" vertical="center"/>
    </xf>
    <xf numFmtId="0" fontId="16" fillId="5" borderId="0" xfId="1" applyFont="1" applyFill="1" applyBorder="1" applyAlignment="1" applyProtection="1">
      <alignment horizontal="center" vertical="center"/>
    </xf>
    <xf numFmtId="0" fontId="16" fillId="5" borderId="0" xfId="1" applyFont="1" applyFill="1" applyAlignment="1" applyProtection="1">
      <alignment horizontal="center" vertical="center"/>
    </xf>
    <xf numFmtId="0" fontId="16" fillId="5" borderId="0" xfId="1" applyFont="1" applyFill="1" applyBorder="1" applyAlignment="1" applyProtection="1">
      <alignment horizontal="center" vertical="center"/>
    </xf>
    <xf numFmtId="0" fontId="16" fillId="5" borderId="0" xfId="1" applyFont="1" applyFill="1" applyAlignment="1" applyProtection="1">
      <alignment horizontal="right" vertical="center"/>
    </xf>
    <xf numFmtId="0" fontId="16" fillId="5" borderId="0" xfId="1" applyFont="1" applyFill="1" applyBorder="1" applyAlignment="1" applyProtection="1">
      <alignment horizontal="center" vertical="center"/>
      <protection locked="0"/>
    </xf>
    <xf numFmtId="14" fontId="16" fillId="0" borderId="0" xfId="1" applyNumberFormat="1" applyFont="1" applyFill="1" applyBorder="1" applyAlignment="1" applyProtection="1">
      <alignment horizontal="right" vertical="center"/>
    </xf>
    <xf numFmtId="0" fontId="25" fillId="5" borderId="6" xfId="2" applyFont="1" applyFill="1" applyBorder="1" applyAlignment="1" applyProtection="1">
      <alignment horizontal="center" vertical="top" wrapText="1"/>
    </xf>
    <xf numFmtId="1" fontId="25" fillId="5" borderId="6" xfId="2" applyNumberFormat="1" applyFont="1" applyFill="1" applyBorder="1" applyAlignment="1" applyProtection="1">
      <alignment horizontal="center" vertical="top" wrapText="1"/>
    </xf>
    <xf numFmtId="0" fontId="25" fillId="0" borderId="6" xfId="2" applyFont="1" applyFill="1" applyBorder="1" applyAlignment="1" applyProtection="1">
      <alignment horizontal="left" vertical="top"/>
    </xf>
    <xf numFmtId="0" fontId="23" fillId="0" borderId="6" xfId="2" applyFont="1" applyFill="1" applyBorder="1" applyAlignment="1" applyProtection="1">
      <alignment horizontal="center" vertical="top" wrapText="1"/>
      <protection locked="0"/>
    </xf>
    <xf numFmtId="0" fontId="23" fillId="0" borderId="0" xfId="2" applyFont="1" applyFill="1" applyBorder="1" applyAlignment="1" applyProtection="1">
      <alignment horizontal="center" vertical="top" wrapText="1"/>
      <protection locked="0"/>
    </xf>
    <xf numFmtId="1" fontId="23" fillId="0" borderId="0" xfId="2" applyNumberFormat="1" applyFont="1" applyFill="1" applyBorder="1" applyAlignment="1" applyProtection="1">
      <alignment horizontal="center" vertical="top" wrapText="1"/>
      <protection locked="0"/>
    </xf>
    <xf numFmtId="1" fontId="23" fillId="5" borderId="6" xfId="2" applyNumberFormat="1" applyFont="1" applyFill="1" applyBorder="1" applyAlignment="1" applyProtection="1">
      <alignment horizontal="center" vertical="top" wrapText="1"/>
      <protection locked="0"/>
    </xf>
    <xf numFmtId="0" fontId="23" fillId="0" borderId="6" xfId="2" applyFont="1" applyFill="1" applyBorder="1" applyAlignment="1" applyProtection="1">
      <alignment horizontal="left" vertical="top" wrapText="1"/>
      <protection locked="0"/>
    </xf>
    <xf numFmtId="1" fontId="23" fillId="0" borderId="6" xfId="2" applyNumberFormat="1" applyFont="1" applyFill="1" applyBorder="1" applyAlignment="1" applyProtection="1">
      <alignment horizontal="left" vertical="top" wrapText="1"/>
      <protection locked="0"/>
    </xf>
    <xf numFmtId="0" fontId="24" fillId="5" borderId="6" xfId="2" applyFont="1" applyFill="1" applyBorder="1" applyAlignment="1" applyProtection="1">
      <alignment horizontal="right" vertical="top" wrapText="1"/>
      <protection locked="0"/>
    </xf>
    <xf numFmtId="0" fontId="23" fillId="0" borderId="7" xfId="2" applyFont="1" applyFill="1" applyBorder="1" applyAlignment="1" applyProtection="1">
      <alignment horizontal="left" vertical="top" wrapText="1"/>
      <protection locked="0"/>
    </xf>
    <xf numFmtId="1" fontId="23" fillId="0" borderId="7" xfId="2" applyNumberFormat="1" applyFont="1" applyFill="1" applyBorder="1" applyAlignment="1" applyProtection="1">
      <alignment horizontal="left" vertical="top" wrapText="1"/>
      <protection locked="0"/>
    </xf>
    <xf numFmtId="0" fontId="25" fillId="5" borderId="29" xfId="2" applyFont="1" applyFill="1" applyBorder="1" applyAlignment="1" applyProtection="1">
      <alignment horizontal="left" vertical="top"/>
      <protection locked="0"/>
    </xf>
    <xf numFmtId="0" fontId="23" fillId="5" borderId="29" xfId="2" applyFont="1" applyFill="1" applyBorder="1" applyAlignment="1" applyProtection="1">
      <alignment horizontal="left" vertical="top" wrapText="1"/>
      <protection locked="0"/>
    </xf>
    <xf numFmtId="0" fontId="23" fillId="5" borderId="30" xfId="2" applyFont="1" applyFill="1" applyBorder="1" applyAlignment="1" applyProtection="1">
      <alignment horizontal="left" vertical="top" wrapText="1"/>
      <protection locked="0"/>
    </xf>
    <xf numFmtId="1" fontId="23" fillId="5" borderId="30" xfId="2" applyNumberFormat="1" applyFont="1" applyFill="1" applyBorder="1" applyAlignment="1" applyProtection="1">
      <alignment horizontal="left" vertical="top" wrapText="1"/>
      <protection locked="0"/>
    </xf>
    <xf numFmtId="1" fontId="23" fillId="5" borderId="31" xfId="2" applyNumberFormat="1" applyFont="1" applyFill="1" applyBorder="1" applyAlignment="1" applyProtection="1">
      <alignment horizontal="left" vertical="top" wrapText="1"/>
      <protection locked="0"/>
    </xf>
    <xf numFmtId="0" fontId="24" fillId="5" borderId="7" xfId="2" applyFont="1" applyFill="1" applyBorder="1" applyAlignment="1" applyProtection="1">
      <alignment horizontal="right" vertical="top" wrapText="1"/>
      <protection locked="0"/>
    </xf>
    <xf numFmtId="0" fontId="16" fillId="2" borderId="0" xfId="0" applyFont="1" applyFill="1" applyProtection="1">
      <protection locked="0"/>
    </xf>
    <xf numFmtId="0" fontId="0" fillId="2" borderId="0" xfId="0" applyFill="1"/>
    <xf numFmtId="0" fontId="21" fillId="2" borderId="0" xfId="0" applyFont="1" applyFill="1" applyAlignment="1" applyProtection="1">
      <alignment horizontal="center"/>
      <protection locked="0"/>
    </xf>
    <xf numFmtId="0" fontId="16" fillId="2" borderId="0" xfId="0" applyFont="1" applyFill="1" applyAlignment="1" applyProtection="1">
      <alignment horizontal="center" vertical="center"/>
      <protection locked="0"/>
    </xf>
    <xf numFmtId="0" fontId="16" fillId="2" borderId="3" xfId="0" applyFont="1" applyFill="1" applyBorder="1" applyProtection="1">
      <protection locked="0"/>
    </xf>
    <xf numFmtId="0" fontId="0" fillId="2" borderId="0" xfId="0" applyFill="1" applyBorder="1"/>
    <xf numFmtId="0" fontId="21" fillId="2" borderId="0" xfId="0" applyFont="1" applyFill="1" applyProtection="1">
      <protection locked="0"/>
    </xf>
    <xf numFmtId="0" fontId="16" fillId="2" borderId="0" xfId="0" applyFont="1" applyFill="1" applyBorder="1" applyProtection="1">
      <protection locked="0"/>
    </xf>
    <xf numFmtId="0" fontId="15" fillId="2" borderId="0" xfId="0" applyFont="1" applyFill="1"/>
    <xf numFmtId="0" fontId="15" fillId="5" borderId="0" xfId="3" applyFont="1" applyFill="1" applyProtection="1"/>
    <xf numFmtId="0" fontId="10" fillId="5" borderId="0" xfId="3" applyFill="1" applyProtection="1"/>
    <xf numFmtId="0" fontId="10" fillId="5" borderId="0" xfId="3" applyFill="1" applyBorder="1" applyProtection="1"/>
    <xf numFmtId="14" fontId="10" fillId="0" borderId="0" xfId="3" applyNumberFormat="1" applyBorder="1" applyProtection="1">
      <protection locked="0"/>
    </xf>
    <xf numFmtId="0" fontId="10" fillId="0" borderId="0" xfId="3" applyProtection="1">
      <protection locked="0"/>
    </xf>
    <xf numFmtId="0" fontId="10" fillId="5" borderId="0" xfId="3" applyFill="1" applyProtection="1">
      <protection locked="0"/>
    </xf>
    <xf numFmtId="0" fontId="10" fillId="5" borderId="0" xfId="3" applyFill="1" applyBorder="1" applyProtection="1">
      <protection locked="0"/>
    </xf>
    <xf numFmtId="0" fontId="10" fillId="0" borderId="0" xfId="3" applyFill="1" applyProtection="1"/>
    <xf numFmtId="0" fontId="10" fillId="0" borderId="0" xfId="3" applyFill="1" applyBorder="1" applyProtection="1"/>
    <xf numFmtId="0" fontId="10" fillId="5" borderId="3" xfId="3" applyFill="1" applyBorder="1" applyProtection="1"/>
    <xf numFmtId="0" fontId="15" fillId="5" borderId="1" xfId="3" applyFont="1" applyFill="1" applyBorder="1" applyAlignment="1" applyProtection="1">
      <alignment horizontal="center" vertical="center"/>
    </xf>
    <xf numFmtId="0" fontId="15" fillId="5" borderId="1" xfId="3" applyFont="1" applyFill="1" applyBorder="1" applyAlignment="1" applyProtection="1">
      <alignment horizontal="center" vertical="center" wrapText="1"/>
    </xf>
    <xf numFmtId="0" fontId="15" fillId="5" borderId="2" xfId="3" applyFont="1" applyFill="1" applyBorder="1" applyAlignment="1" applyProtection="1">
      <alignment horizontal="center" vertical="center" wrapText="1"/>
    </xf>
    <xf numFmtId="0" fontId="10" fillId="0" borderId="1" xfId="3" applyBorder="1" applyProtection="1">
      <protection locked="0"/>
    </xf>
    <xf numFmtId="14" fontId="10" fillId="0" borderId="1" xfId="3" applyNumberFormat="1" applyBorder="1" applyProtection="1">
      <protection locked="0"/>
    </xf>
    <xf numFmtId="0" fontId="21" fillId="0" borderId="0" xfId="3" applyFont="1" applyProtection="1">
      <protection locked="0"/>
    </xf>
    <xf numFmtId="0" fontId="16" fillId="0" borderId="0" xfId="3" applyFont="1" applyBorder="1" applyProtection="1">
      <protection locked="0"/>
    </xf>
    <xf numFmtId="0" fontId="16" fillId="0" borderId="3" xfId="3" applyFont="1" applyBorder="1" applyProtection="1">
      <protection locked="0"/>
    </xf>
    <xf numFmtId="0" fontId="21" fillId="0" borderId="0" xfId="3" applyFont="1" applyAlignment="1" applyProtection="1">
      <alignment horizontal="left"/>
      <protection locked="0"/>
    </xf>
    <xf numFmtId="0" fontId="16" fillId="0" borderId="0" xfId="3" applyFont="1" applyAlignment="1" applyProtection="1">
      <alignment horizontal="left"/>
      <protection locked="0"/>
    </xf>
    <xf numFmtId="0" fontId="10" fillId="0" borderId="0" xfId="3"/>
    <xf numFmtId="0" fontId="10" fillId="0" borderId="0" xfId="3" applyBorder="1" applyProtection="1">
      <protection locked="0"/>
    </xf>
    <xf numFmtId="0" fontId="10" fillId="0" borderId="1" xfId="3" applyBorder="1" applyAlignment="1" applyProtection="1">
      <alignment horizontal="center"/>
      <protection locked="0"/>
    </xf>
    <xf numFmtId="0" fontId="16" fillId="0" borderId="0" xfId="0" applyFont="1" applyAlignment="1" applyProtection="1">
      <alignment horizontal="left"/>
      <protection locked="0"/>
    </xf>
    <xf numFmtId="0" fontId="16" fillId="0" borderId="5" xfId="2" applyFont="1" applyFill="1" applyBorder="1" applyAlignment="1" applyProtection="1">
      <alignment horizontal="left" vertical="center" wrapText="1" indent="2"/>
    </xf>
    <xf numFmtId="4" fontId="16" fillId="0" borderId="4" xfId="2" applyNumberFormat="1" applyFont="1" applyFill="1" applyBorder="1" applyAlignment="1" applyProtection="1">
      <alignment horizontal="right" vertical="center"/>
      <protection locked="0"/>
    </xf>
    <xf numFmtId="0" fontId="16" fillId="5" borderId="0" xfId="1" applyFont="1" applyFill="1" applyAlignment="1" applyProtection="1">
      <alignment horizontal="center" vertical="center"/>
    </xf>
    <xf numFmtId="0" fontId="16" fillId="5" borderId="0" xfId="1" applyFont="1" applyFill="1" applyBorder="1" applyAlignment="1" applyProtection="1">
      <alignment horizontal="center" vertical="center"/>
    </xf>
    <xf numFmtId="0" fontId="18" fillId="0" borderId="2" xfId="4" applyFont="1" applyBorder="1" applyAlignment="1" applyProtection="1">
      <alignment vertical="center" wrapText="1"/>
      <protection locked="0"/>
    </xf>
    <xf numFmtId="0" fontId="16" fillId="5" borderId="0" xfId="1" applyFont="1" applyFill="1" applyAlignment="1" applyProtection="1">
      <alignment horizontal="center" vertical="center"/>
    </xf>
    <xf numFmtId="0" fontId="21" fillId="2" borderId="0" xfId="0" applyFont="1" applyFill="1" applyBorder="1" applyAlignment="1" applyProtection="1">
      <alignment horizontal="left"/>
    </xf>
    <xf numFmtId="0" fontId="0" fillId="2" borderId="0" xfId="0" applyFill="1" applyBorder="1" applyProtection="1"/>
    <xf numFmtId="0" fontId="0" fillId="2" borderId="0" xfId="0" applyFill="1" applyProtection="1"/>
    <xf numFmtId="14" fontId="16" fillId="0" borderId="0" xfId="1" applyNumberFormat="1" applyFont="1" applyFill="1" applyBorder="1" applyAlignment="1" applyProtection="1">
      <alignment vertical="center"/>
    </xf>
    <xf numFmtId="0" fontId="0" fillId="2" borderId="0" xfId="0" applyFill="1" applyProtection="1">
      <protection locked="0"/>
    </xf>
    <xf numFmtId="0" fontId="19" fillId="2" borderId="0" xfId="4" applyFont="1" applyFill="1" applyProtection="1">
      <protection locked="0"/>
    </xf>
    <xf numFmtId="0" fontId="16" fillId="5" borderId="0" xfId="1" applyFont="1" applyFill="1" applyBorder="1" applyAlignment="1" applyProtection="1">
      <alignment horizontal="center" vertical="center"/>
    </xf>
    <xf numFmtId="0" fontId="21" fillId="2" borderId="0" xfId="0" applyFont="1" applyFill="1" applyAlignment="1" applyProtection="1">
      <alignment horizontal="left"/>
      <protection locked="0"/>
    </xf>
    <xf numFmtId="0" fontId="16" fillId="2" borderId="0" xfId="0" applyFont="1" applyFill="1" applyAlignment="1" applyProtection="1">
      <alignment horizontal="left"/>
      <protection locked="0"/>
    </xf>
    <xf numFmtId="0" fontId="10" fillId="2" borderId="0" xfId="0" applyFont="1" applyFill="1"/>
    <xf numFmtId="0" fontId="0" fillId="2" borderId="3" xfId="0" applyFill="1" applyBorder="1"/>
    <xf numFmtId="0" fontId="15" fillId="5" borderId="2" xfId="3" applyFont="1" applyFill="1" applyBorder="1" applyAlignment="1" applyProtection="1">
      <alignment horizontal="center" vertical="center"/>
    </xf>
    <xf numFmtId="0" fontId="21" fillId="5" borderId="0" xfId="0" applyFont="1" applyFill="1" applyBorder="1" applyAlignment="1" applyProtection="1">
      <alignment horizontal="center"/>
      <protection locked="0"/>
    </xf>
    <xf numFmtId="0" fontId="16" fillId="5" borderId="0" xfId="0" applyFont="1" applyFill="1" applyBorder="1" applyAlignment="1" applyProtection="1">
      <alignment horizontal="center" vertical="center"/>
      <protection locked="0"/>
    </xf>
    <xf numFmtId="0" fontId="21" fillId="5" borderId="0" xfId="0" applyFont="1" applyFill="1" applyBorder="1" applyProtection="1">
      <protection locked="0"/>
    </xf>
    <xf numFmtId="0" fontId="15" fillId="5" borderId="0" xfId="0" applyFont="1" applyFill="1" applyBorder="1"/>
    <xf numFmtId="0" fontId="21" fillId="0" borderId="1" xfId="1" applyFont="1" applyFill="1" applyBorder="1" applyAlignment="1" applyProtection="1">
      <alignment horizontal="left" vertical="center" wrapText="1"/>
    </xf>
    <xf numFmtId="0" fontId="21" fillId="6" borderId="0" xfId="1" applyFont="1" applyFill="1" applyAlignment="1" applyProtection="1">
      <alignment horizontal="center" vertical="center"/>
      <protection locked="0"/>
    </xf>
    <xf numFmtId="3" fontId="21" fillId="2" borderId="1" xfId="1" applyNumberFormat="1" applyFont="1" applyFill="1" applyBorder="1" applyAlignment="1" applyProtection="1">
      <alignment horizontal="center" vertical="center"/>
      <protection locked="0"/>
    </xf>
    <xf numFmtId="3" fontId="16" fillId="6" borderId="0" xfId="1" applyNumberFormat="1" applyFont="1" applyFill="1" applyAlignment="1" applyProtection="1">
      <alignment horizontal="center" vertical="center"/>
      <protection locked="0"/>
    </xf>
    <xf numFmtId="3" fontId="16" fillId="0" borderId="0" xfId="1" applyNumberFormat="1" applyFont="1" applyAlignment="1" applyProtection="1">
      <alignment horizontal="center" vertical="center"/>
      <protection locked="0"/>
    </xf>
    <xf numFmtId="0" fontId="16" fillId="0" borderId="1" xfId="2" applyFont="1" applyFill="1" applyBorder="1" applyAlignment="1" applyProtection="1">
      <alignment horizontal="left" vertical="top"/>
      <protection locked="0"/>
    </xf>
    <xf numFmtId="0" fontId="31" fillId="6" borderId="0" xfId="0" applyFont="1" applyFill="1" applyAlignment="1" applyProtection="1">
      <alignment vertical="center"/>
      <protection locked="0"/>
    </xf>
    <xf numFmtId="0" fontId="31" fillId="0" borderId="0" xfId="0" applyFont="1" applyAlignment="1" applyProtection="1">
      <alignment vertical="center"/>
      <protection locked="0"/>
    </xf>
    <xf numFmtId="0" fontId="16" fillId="0" borderId="1" xfId="1" applyFont="1" applyFill="1" applyBorder="1" applyAlignment="1" applyProtection="1">
      <alignment horizontal="left" vertical="center" wrapText="1" indent="4"/>
    </xf>
    <xf numFmtId="0" fontId="16" fillId="0" borderId="5" xfId="0" applyFont="1" applyFill="1" applyBorder="1" applyAlignment="1" applyProtection="1">
      <alignment horizontal="left" vertical="center" indent="1"/>
    </xf>
    <xf numFmtId="0" fontId="16" fillId="5" borderId="2" xfId="0" applyFont="1" applyFill="1" applyBorder="1" applyAlignment="1" applyProtection="1">
      <alignment horizontal="center"/>
    </xf>
    <xf numFmtId="0" fontId="16" fillId="5" borderId="0" xfId="1" applyFont="1" applyFill="1" applyAlignment="1" applyProtection="1">
      <alignment wrapText="1"/>
    </xf>
    <xf numFmtId="0" fontId="16" fillId="5" borderId="0" xfId="0" applyFont="1" applyFill="1" applyBorder="1" applyAlignment="1" applyProtection="1">
      <alignment wrapText="1"/>
    </xf>
    <xf numFmtId="0" fontId="16" fillId="0" borderId="0" xfId="0" applyFont="1" applyFill="1" applyBorder="1" applyAlignment="1" applyProtection="1">
      <alignment wrapText="1"/>
      <protection locked="0"/>
    </xf>
    <xf numFmtId="0" fontId="16" fillId="0" borderId="0" xfId="0" applyFont="1" applyAlignment="1" applyProtection="1">
      <alignment wrapText="1"/>
      <protection locked="0"/>
    </xf>
    <xf numFmtId="0" fontId="16" fillId="0" borderId="0" xfId="3" applyFont="1" applyAlignment="1" applyProtection="1">
      <alignment wrapText="1"/>
      <protection locked="0"/>
    </xf>
    <xf numFmtId="0" fontId="21" fillId="0" borderId="0" xfId="0" applyFont="1" applyAlignment="1" applyProtection="1">
      <alignment wrapText="1"/>
      <protection locked="0"/>
    </xf>
    <xf numFmtId="0" fontId="15" fillId="0" borderId="0" xfId="0" applyFont="1" applyAlignment="1">
      <alignment wrapText="1"/>
    </xf>
    <xf numFmtId="0" fontId="0" fillId="0" borderId="0" xfId="0" applyAlignment="1">
      <alignment wrapText="1"/>
    </xf>
    <xf numFmtId="0" fontId="16" fillId="0" borderId="0" xfId="0" applyFont="1"/>
    <xf numFmtId="0" fontId="16" fillId="0" borderId="1" xfId="0" applyFont="1" applyFill="1" applyBorder="1" applyAlignment="1" applyProtection="1">
      <alignment horizontal="left" vertical="center" wrapText="1" indent="2"/>
    </xf>
    <xf numFmtId="0" fontId="32" fillId="5" borderId="0" xfId="1" applyFont="1" applyFill="1" applyAlignment="1" applyProtection="1">
      <alignment horizontal="right" vertical="center"/>
    </xf>
    <xf numFmtId="0" fontId="10" fillId="5" borderId="0" xfId="3" applyFill="1" applyBorder="1" applyAlignment="1" applyProtection="1">
      <alignment horizontal="left"/>
      <protection locked="0"/>
    </xf>
    <xf numFmtId="0" fontId="10" fillId="5" borderId="33" xfId="3" applyFill="1" applyBorder="1" applyProtection="1"/>
    <xf numFmtId="0" fontId="10" fillId="5" borderId="1" xfId="3" applyFont="1" applyFill="1" applyBorder="1" applyAlignment="1" applyProtection="1">
      <alignment horizontal="center" vertical="center"/>
    </xf>
    <xf numFmtId="0" fontId="10" fillId="5" borderId="1" xfId="3" applyFill="1" applyBorder="1" applyAlignment="1" applyProtection="1">
      <alignment horizontal="center" vertical="center" wrapText="1"/>
    </xf>
    <xf numFmtId="0" fontId="10" fillId="5" borderId="2" xfId="3" applyFill="1" applyBorder="1" applyAlignment="1" applyProtection="1">
      <alignment horizontal="center" vertical="center" wrapText="1"/>
    </xf>
    <xf numFmtId="0" fontId="10" fillId="5" borderId="1" xfId="3" applyFont="1" applyFill="1" applyBorder="1" applyAlignment="1" applyProtection="1">
      <alignment horizontal="center" vertical="center" wrapText="1"/>
    </xf>
    <xf numFmtId="0" fontId="10" fillId="5" borderId="2" xfId="3" applyFont="1" applyFill="1" applyBorder="1" applyAlignment="1" applyProtection="1">
      <alignment horizontal="center" vertical="center" wrapText="1"/>
    </xf>
    <xf numFmtId="0" fontId="26" fillId="0" borderId="1" xfId="7" applyFont="1" applyBorder="1" applyAlignment="1" applyProtection="1">
      <alignment wrapText="1"/>
      <protection locked="0"/>
    </xf>
    <xf numFmtId="14" fontId="10" fillId="5" borderId="1" xfId="3" applyNumberFormat="1" applyFill="1" applyBorder="1" applyProtection="1"/>
    <xf numFmtId="0" fontId="10" fillId="0" borderId="1" xfId="3" applyBorder="1" applyAlignment="1" applyProtection="1">
      <alignment horizontal="left" vertical="center"/>
      <protection locked="0"/>
    </xf>
    <xf numFmtId="0" fontId="16" fillId="5" borderId="0" xfId="1" applyFont="1" applyFill="1" applyAlignment="1" applyProtection="1">
      <alignment horizontal="center" vertical="center"/>
    </xf>
    <xf numFmtId="0" fontId="16" fillId="5" borderId="1" xfId="0" applyFont="1" applyFill="1" applyBorder="1" applyProtection="1">
      <protection locked="0"/>
    </xf>
    <xf numFmtId="0" fontId="21" fillId="2" borderId="1" xfId="1" applyFont="1" applyFill="1" applyBorder="1" applyAlignment="1" applyProtection="1">
      <alignment vertical="center" wrapText="1"/>
    </xf>
    <xf numFmtId="0" fontId="16" fillId="0" borderId="1" xfId="0" applyFont="1" applyFill="1" applyBorder="1" applyAlignment="1" applyProtection="1">
      <alignment horizontal="center"/>
    </xf>
    <xf numFmtId="0" fontId="21" fillId="0" borderId="5" xfId="1" applyFont="1" applyFill="1" applyBorder="1" applyAlignment="1" applyProtection="1">
      <alignment horizontal="left" vertical="center" wrapText="1"/>
    </xf>
    <xf numFmtId="0" fontId="21" fillId="2" borderId="4" xfId="0" applyFont="1" applyFill="1" applyBorder="1" applyProtection="1"/>
    <xf numFmtId="3" fontId="16" fillId="5" borderId="34" xfId="1" applyNumberFormat="1" applyFont="1" applyFill="1" applyBorder="1" applyAlignment="1" applyProtection="1">
      <alignment horizontal="right" vertical="center" wrapText="1"/>
    </xf>
    <xf numFmtId="0" fontId="21" fillId="5" borderId="2" xfId="0" applyFont="1" applyFill="1" applyBorder="1" applyProtection="1"/>
    <xf numFmtId="3" fontId="16" fillId="5" borderId="32" xfId="1" applyNumberFormat="1" applyFont="1" applyFill="1" applyBorder="1" applyAlignment="1" applyProtection="1">
      <alignment horizontal="right" vertical="center" wrapText="1"/>
    </xf>
    <xf numFmtId="0" fontId="16" fillId="5" borderId="3" xfId="0" applyFont="1" applyFill="1" applyBorder="1" applyProtection="1">
      <protection locked="0"/>
    </xf>
    <xf numFmtId="0" fontId="0" fillId="5" borderId="3" xfId="0" applyFill="1" applyBorder="1"/>
    <xf numFmtId="0" fontId="16" fillId="5" borderId="0" xfId="1" applyFont="1" applyFill="1" applyAlignment="1" applyProtection="1">
      <alignment horizontal="center" vertical="center"/>
    </xf>
    <xf numFmtId="0" fontId="16" fillId="5" borderId="0" xfId="1" applyFont="1" applyFill="1" applyBorder="1" applyAlignment="1" applyProtection="1">
      <alignment horizontal="center" vertical="center"/>
    </xf>
    <xf numFmtId="0" fontId="16" fillId="5" borderId="0" xfId="1" applyFont="1" applyFill="1" applyAlignment="1" applyProtection="1">
      <alignment horizontal="right" vertical="center"/>
    </xf>
    <xf numFmtId="0" fontId="26" fillId="0" borderId="0" xfId="9" applyFont="1" applyAlignment="1" applyProtection="1">
      <alignment vertical="center"/>
      <protection locked="0"/>
    </xf>
    <xf numFmtId="49" fontId="26" fillId="0" borderId="0" xfId="9" applyNumberFormat="1" applyFont="1" applyAlignment="1" applyProtection="1">
      <alignment vertical="center"/>
      <protection locked="0"/>
    </xf>
    <xf numFmtId="0" fontId="16" fillId="0" borderId="0" xfId="0" applyFont="1" applyAlignment="1">
      <alignment vertical="center"/>
    </xf>
    <xf numFmtId="0" fontId="18" fillId="2" borderId="0" xfId="9" applyFont="1" applyFill="1" applyBorder="1" applyAlignment="1" applyProtection="1">
      <alignment vertical="center"/>
      <protection locked="0"/>
    </xf>
    <xf numFmtId="14" fontId="18" fillId="2" borderId="0" xfId="9" applyNumberFormat="1" applyFont="1" applyFill="1" applyBorder="1" applyAlignment="1" applyProtection="1">
      <alignment vertical="center"/>
    </xf>
    <xf numFmtId="0" fontId="16" fillId="0" borderId="0" xfId="0" applyFont="1" applyAlignment="1" applyProtection="1">
      <alignment vertical="center"/>
      <protection locked="0"/>
    </xf>
    <xf numFmtId="14" fontId="20" fillId="2" borderId="0" xfId="9" applyNumberFormat="1" applyFont="1" applyFill="1" applyBorder="1" applyAlignment="1" applyProtection="1">
      <alignment vertical="center" wrapText="1"/>
    </xf>
    <xf numFmtId="14" fontId="18" fillId="2" borderId="3" xfId="9" applyNumberFormat="1" applyFont="1" applyFill="1" applyBorder="1" applyAlignment="1" applyProtection="1">
      <alignment horizontal="center" vertical="center"/>
    </xf>
    <xf numFmtId="14" fontId="18" fillId="2" borderId="3" xfId="9" applyNumberFormat="1" applyFont="1" applyFill="1" applyBorder="1" applyAlignment="1" applyProtection="1">
      <alignment vertical="center"/>
    </xf>
    <xf numFmtId="0" fontId="18" fillId="2" borderId="3" xfId="9" applyFont="1" applyFill="1" applyBorder="1" applyAlignment="1" applyProtection="1">
      <alignment vertical="center"/>
      <protection locked="0"/>
    </xf>
    <xf numFmtId="49" fontId="18" fillId="2" borderId="0" xfId="9" applyNumberFormat="1" applyFont="1" applyFill="1" applyBorder="1" applyAlignment="1" applyProtection="1">
      <alignment vertical="center"/>
      <protection locked="0"/>
    </xf>
    <xf numFmtId="0" fontId="18" fillId="0" borderId="0" xfId="9" applyFont="1" applyAlignment="1" applyProtection="1">
      <alignment vertical="center"/>
      <protection locked="0"/>
    </xf>
    <xf numFmtId="0" fontId="10" fillId="0" borderId="0" xfId="3" applyAlignment="1" applyProtection="1">
      <alignment vertical="center"/>
      <protection locked="0"/>
    </xf>
    <xf numFmtId="0" fontId="33" fillId="0" borderId="36" xfId="9" applyFont="1" applyBorder="1" applyAlignment="1" applyProtection="1">
      <alignment vertical="center" wrapText="1"/>
      <protection locked="0"/>
    </xf>
    <xf numFmtId="0" fontId="33" fillId="4" borderId="24" xfId="9" applyFont="1" applyFill="1" applyBorder="1" applyAlignment="1" applyProtection="1">
      <alignment vertical="center"/>
      <protection locked="0"/>
    </xf>
    <xf numFmtId="0" fontId="33" fillId="4" borderId="22" xfId="9" applyFont="1" applyFill="1" applyBorder="1" applyAlignment="1" applyProtection="1">
      <alignment vertical="center" wrapText="1"/>
      <protection locked="0"/>
    </xf>
    <xf numFmtId="0" fontId="33" fillId="4" borderId="21" xfId="9" applyFont="1" applyFill="1" applyBorder="1" applyAlignment="1" applyProtection="1">
      <alignment vertical="center" wrapText="1"/>
      <protection locked="0"/>
    </xf>
    <xf numFmtId="49" fontId="33" fillId="0" borderId="22" xfId="9" applyNumberFormat="1" applyFont="1" applyBorder="1" applyAlignment="1" applyProtection="1">
      <alignment vertical="center"/>
      <protection locked="0"/>
    </xf>
    <xf numFmtId="0" fontId="33" fillId="0" borderId="21" xfId="9" applyFont="1" applyBorder="1" applyAlignment="1" applyProtection="1">
      <alignment vertical="center" wrapText="1"/>
      <protection locked="0"/>
    </xf>
    <xf numFmtId="0" fontId="33" fillId="0" borderId="23" xfId="9" applyFont="1" applyBorder="1" applyAlignment="1" applyProtection="1">
      <alignment vertical="center"/>
      <protection locked="0"/>
    </xf>
    <xf numFmtId="0" fontId="33" fillId="0" borderId="22" xfId="9" applyFont="1" applyBorder="1" applyAlignment="1" applyProtection="1">
      <alignment vertical="center" wrapText="1"/>
      <protection locked="0"/>
    </xf>
    <xf numFmtId="14" fontId="33" fillId="0" borderId="22" xfId="9" applyNumberFormat="1" applyFont="1" applyBorder="1" applyAlignment="1" applyProtection="1">
      <alignment vertical="center" wrapText="1"/>
      <protection locked="0"/>
    </xf>
    <xf numFmtId="0" fontId="33" fillId="0" borderId="21" xfId="9" applyFont="1" applyBorder="1" applyAlignment="1" applyProtection="1">
      <alignment horizontal="center" vertical="center"/>
      <protection locked="0"/>
    </xf>
    <xf numFmtId="0" fontId="33" fillId="0" borderId="37" xfId="9" applyFont="1" applyBorder="1" applyAlignment="1" applyProtection="1">
      <alignment vertical="center" wrapText="1"/>
      <protection locked="0"/>
    </xf>
    <xf numFmtId="0" fontId="33" fillId="4" borderId="20" xfId="9" applyFont="1" applyFill="1" applyBorder="1" applyAlignment="1" applyProtection="1">
      <alignment vertical="center"/>
      <protection locked="0"/>
    </xf>
    <xf numFmtId="0" fontId="33" fillId="4" borderId="1" xfId="9" applyFont="1" applyFill="1" applyBorder="1" applyAlignment="1" applyProtection="1">
      <alignment vertical="center" wrapText="1"/>
      <protection locked="0"/>
    </xf>
    <xf numFmtId="0" fontId="33" fillId="4" borderId="19" xfId="9" applyFont="1" applyFill="1" applyBorder="1" applyAlignment="1" applyProtection="1">
      <alignment vertical="center" wrapText="1"/>
      <protection locked="0"/>
    </xf>
    <xf numFmtId="0" fontId="33" fillId="0" borderId="2" xfId="9" applyFont="1" applyBorder="1" applyAlignment="1" applyProtection="1">
      <alignment vertical="center" wrapText="1"/>
      <protection locked="0"/>
    </xf>
    <xf numFmtId="0" fontId="33" fillId="0" borderId="19" xfId="9" applyFont="1" applyBorder="1" applyAlignment="1" applyProtection="1">
      <alignment horizontal="center" vertical="center"/>
      <protection locked="0"/>
    </xf>
    <xf numFmtId="0" fontId="33" fillId="4" borderId="18" xfId="9" applyFont="1" applyFill="1" applyBorder="1" applyAlignment="1" applyProtection="1">
      <alignment vertical="center"/>
      <protection locked="0"/>
    </xf>
    <xf numFmtId="0" fontId="33" fillId="4" borderId="2" xfId="9" applyFont="1" applyFill="1" applyBorder="1" applyAlignment="1" applyProtection="1">
      <alignment vertical="center" wrapText="1"/>
      <protection locked="0"/>
    </xf>
    <xf numFmtId="0" fontId="33" fillId="4" borderId="17" xfId="9" applyFont="1" applyFill="1" applyBorder="1" applyAlignment="1" applyProtection="1">
      <alignment vertical="center" wrapText="1"/>
      <protection locked="0"/>
    </xf>
    <xf numFmtId="0" fontId="33" fillId="0" borderId="17" xfId="9" applyFont="1" applyBorder="1" applyAlignment="1" applyProtection="1">
      <alignment horizontal="center" vertical="center"/>
      <protection locked="0"/>
    </xf>
    <xf numFmtId="0" fontId="26" fillId="0" borderId="0" xfId="9" applyFont="1" applyAlignment="1" applyProtection="1">
      <alignment horizontal="center" vertical="center"/>
      <protection locked="0"/>
    </xf>
    <xf numFmtId="0" fontId="28" fillId="5" borderId="11" xfId="9" applyFont="1" applyFill="1" applyBorder="1" applyAlignment="1" applyProtection="1">
      <alignment horizontal="center" vertical="center"/>
    </xf>
    <xf numFmtId="0" fontId="28" fillId="5" borderId="15" xfId="9" applyFont="1" applyFill="1" applyBorder="1" applyAlignment="1" applyProtection="1">
      <alignment horizontal="center" vertical="center"/>
    </xf>
    <xf numFmtId="0" fontId="28" fillId="5" borderId="14" xfId="9" applyFont="1" applyFill="1" applyBorder="1" applyAlignment="1" applyProtection="1">
      <alignment horizontal="center" vertical="center"/>
    </xf>
    <xf numFmtId="0" fontId="28" fillId="5" borderId="12" xfId="9" applyFont="1" applyFill="1" applyBorder="1" applyAlignment="1" applyProtection="1">
      <alignment horizontal="center" vertical="center"/>
    </xf>
    <xf numFmtId="0" fontId="28" fillId="5" borderId="13" xfId="9" applyFont="1" applyFill="1" applyBorder="1" applyAlignment="1" applyProtection="1">
      <alignment horizontal="center" vertical="center"/>
    </xf>
    <xf numFmtId="0" fontId="28" fillId="0" borderId="0" xfId="9" applyFont="1" applyAlignment="1" applyProtection="1">
      <alignment horizontal="center" vertical="center" wrapText="1"/>
      <protection locked="0"/>
    </xf>
    <xf numFmtId="0" fontId="28" fillId="5" borderId="10" xfId="9" applyFont="1" applyFill="1" applyBorder="1" applyAlignment="1" applyProtection="1">
      <alignment horizontal="center" vertical="center" wrapText="1"/>
    </xf>
    <xf numFmtId="0" fontId="28" fillId="4" borderId="15" xfId="9" applyFont="1" applyFill="1" applyBorder="1" applyAlignment="1" applyProtection="1">
      <alignment horizontal="center" vertical="center" wrapText="1"/>
    </xf>
    <xf numFmtId="0" fontId="28" fillId="4" borderId="13" xfId="9" applyFont="1" applyFill="1" applyBorder="1" applyAlignment="1" applyProtection="1">
      <alignment horizontal="center" vertical="center" wrapText="1"/>
    </xf>
    <xf numFmtId="0" fontId="28" fillId="4" borderId="12" xfId="9" applyFont="1" applyFill="1" applyBorder="1" applyAlignment="1" applyProtection="1">
      <alignment horizontal="center" vertical="center" wrapText="1"/>
    </xf>
    <xf numFmtId="0" fontId="28" fillId="3" borderId="15" xfId="9" applyFont="1" applyFill="1" applyBorder="1" applyAlignment="1" applyProtection="1">
      <alignment horizontal="center" vertical="center" wrapText="1"/>
    </xf>
    <xf numFmtId="0" fontId="28" fillId="3" borderId="16" xfId="9" applyFont="1" applyFill="1" applyBorder="1" applyAlignment="1" applyProtection="1">
      <alignment horizontal="center" vertical="center" wrapText="1"/>
    </xf>
    <xf numFmtId="49" fontId="28" fillId="3" borderId="13" xfId="9" applyNumberFormat="1" applyFont="1" applyFill="1" applyBorder="1" applyAlignment="1" applyProtection="1">
      <alignment horizontal="center" vertical="center" wrapText="1"/>
    </xf>
    <xf numFmtId="0" fontId="28" fillId="3" borderId="9" xfId="9" applyFont="1" applyFill="1" applyBorder="1" applyAlignment="1" applyProtection="1">
      <alignment horizontal="center" vertical="center" wrapText="1"/>
    </xf>
    <xf numFmtId="0" fontId="28" fillId="5" borderId="14" xfId="9" applyFont="1" applyFill="1" applyBorder="1" applyAlignment="1" applyProtection="1">
      <alignment horizontal="center" vertical="center" wrapText="1"/>
    </xf>
    <xf numFmtId="0" fontId="28" fillId="5" borderId="13" xfId="9" applyFont="1" applyFill="1" applyBorder="1" applyAlignment="1" applyProtection="1">
      <alignment horizontal="center" vertical="center" wrapText="1"/>
    </xf>
    <xf numFmtId="0" fontId="28" fillId="5" borderId="12" xfId="9" applyFont="1" applyFill="1" applyBorder="1" applyAlignment="1" applyProtection="1">
      <alignment horizontal="center" vertical="center" wrapText="1"/>
    </xf>
    <xf numFmtId="0" fontId="26" fillId="5" borderId="39" xfId="9" applyFont="1" applyFill="1" applyBorder="1" applyAlignment="1" applyProtection="1">
      <alignment vertical="center"/>
    </xf>
    <xf numFmtId="0" fontId="16" fillId="5" borderId="0" xfId="0" applyFont="1" applyFill="1" applyBorder="1" applyAlignment="1">
      <alignment vertical="center"/>
    </xf>
    <xf numFmtId="0" fontId="26" fillId="5" borderId="0" xfId="9" applyFont="1" applyFill="1" applyBorder="1" applyAlignment="1" applyProtection="1">
      <alignment vertical="center"/>
    </xf>
    <xf numFmtId="0" fontId="27" fillId="5" borderId="0" xfId="9" applyFont="1" applyFill="1" applyBorder="1" applyAlignment="1" applyProtection="1">
      <alignment vertical="center"/>
    </xf>
    <xf numFmtId="0" fontId="26" fillId="5" borderId="40" xfId="9" applyFont="1" applyFill="1" applyBorder="1" applyAlignment="1" applyProtection="1">
      <alignment vertical="center"/>
    </xf>
    <xf numFmtId="0" fontId="18" fillId="5" borderId="39" xfId="9" applyFont="1" applyFill="1" applyBorder="1" applyAlignment="1" applyProtection="1">
      <alignment vertical="center"/>
      <protection locked="0"/>
    </xf>
    <xf numFmtId="0" fontId="18" fillId="5" borderId="0" xfId="9" applyFont="1" applyFill="1" applyBorder="1" applyAlignment="1" applyProtection="1">
      <alignment vertical="center"/>
    </xf>
    <xf numFmtId="0" fontId="18" fillId="5" borderId="0" xfId="9" applyFont="1" applyFill="1" applyBorder="1" applyAlignment="1" applyProtection="1">
      <alignment vertical="center"/>
      <protection locked="0"/>
    </xf>
    <xf numFmtId="49" fontId="18" fillId="5" borderId="0" xfId="9" applyNumberFormat="1" applyFont="1" applyFill="1" applyBorder="1" applyAlignment="1" applyProtection="1">
      <alignment vertical="center"/>
      <protection locked="0"/>
    </xf>
    <xf numFmtId="167" fontId="18" fillId="5" borderId="0" xfId="9" applyNumberFormat="1" applyFont="1" applyFill="1" applyBorder="1" applyAlignment="1" applyProtection="1">
      <alignment vertical="center"/>
      <protection locked="0"/>
    </xf>
    <xf numFmtId="0" fontId="20" fillId="5" borderId="0" xfId="9" applyFont="1" applyFill="1" applyBorder="1" applyAlignment="1" applyProtection="1">
      <alignment horizontal="right" vertical="center"/>
      <protection locked="0"/>
    </xf>
    <xf numFmtId="0" fontId="16" fillId="5" borderId="40" xfId="1" applyFont="1" applyFill="1" applyBorder="1" applyAlignment="1" applyProtection="1">
      <alignment horizontal="left" vertical="center"/>
    </xf>
    <xf numFmtId="14" fontId="18" fillId="5" borderId="0" xfId="9" applyNumberFormat="1" applyFont="1" applyFill="1" applyBorder="1" applyAlignment="1" applyProtection="1">
      <alignment vertical="center"/>
    </xf>
    <xf numFmtId="167" fontId="18" fillId="5" borderId="0" xfId="9" applyNumberFormat="1" applyFont="1" applyFill="1" applyBorder="1" applyAlignment="1" applyProtection="1">
      <alignment vertical="center"/>
    </xf>
    <xf numFmtId="0" fontId="20" fillId="5" borderId="0" xfId="9" applyFont="1" applyFill="1" applyBorder="1" applyAlignment="1" applyProtection="1">
      <alignment horizontal="right" vertical="center"/>
    </xf>
    <xf numFmtId="0" fontId="18" fillId="5" borderId="40" xfId="9" applyFont="1" applyFill="1" applyBorder="1" applyAlignment="1" applyProtection="1">
      <alignment vertical="center"/>
    </xf>
    <xf numFmtId="0" fontId="16" fillId="5" borderId="0" xfId="0" applyFont="1" applyFill="1" applyBorder="1" applyAlignment="1" applyProtection="1">
      <alignment vertical="center"/>
    </xf>
    <xf numFmtId="0" fontId="16" fillId="5" borderId="40" xfId="0" applyFont="1" applyFill="1" applyBorder="1" applyAlignment="1" applyProtection="1">
      <alignment vertical="center"/>
    </xf>
    <xf numFmtId="0" fontId="18" fillId="5" borderId="39" xfId="9" applyFont="1" applyFill="1" applyBorder="1" applyAlignment="1" applyProtection="1">
      <alignment horizontal="right" vertical="center"/>
    </xf>
    <xf numFmtId="0" fontId="21" fillId="5" borderId="0" xfId="0" applyFont="1" applyFill="1" applyBorder="1" applyAlignment="1" applyProtection="1">
      <alignment vertical="center"/>
    </xf>
    <xf numFmtId="0" fontId="21" fillId="5" borderId="40" xfId="0" applyFont="1" applyFill="1" applyBorder="1" applyAlignment="1" applyProtection="1">
      <alignment vertical="center"/>
    </xf>
    <xf numFmtId="0" fontId="16" fillId="5" borderId="0" xfId="1" applyFont="1" applyFill="1" applyAlignment="1" applyProtection="1">
      <alignment horizontal="center" vertical="center"/>
    </xf>
    <xf numFmtId="0" fontId="16" fillId="5" borderId="0" xfId="1" applyFont="1" applyFill="1" applyBorder="1" applyAlignment="1" applyProtection="1">
      <alignment horizontal="center" vertical="center"/>
    </xf>
    <xf numFmtId="0" fontId="21" fillId="5" borderId="0" xfId="0" applyFont="1" applyFill="1" applyAlignment="1" applyProtection="1">
      <alignment horizontal="left" vertical="center"/>
    </xf>
    <xf numFmtId="168" fontId="33" fillId="2" borderId="2" xfId="10" applyNumberFormat="1" applyFont="1" applyFill="1" applyBorder="1" applyAlignment="1" applyProtection="1">
      <alignment horizontal="left" vertical="center" wrapText="1"/>
      <protection locked="0"/>
    </xf>
    <xf numFmtId="14" fontId="18" fillId="2" borderId="0" xfId="10" applyNumberFormat="1" applyFont="1" applyFill="1" applyBorder="1" applyAlignment="1" applyProtection="1">
      <alignment vertical="center"/>
    </xf>
    <xf numFmtId="0" fontId="18" fillId="2" borderId="0" xfId="10" applyFont="1" applyFill="1" applyBorder="1" applyAlignment="1" applyProtection="1">
      <alignment vertical="center"/>
      <protection locked="0"/>
    </xf>
    <xf numFmtId="14" fontId="18" fillId="2" borderId="0" xfId="10" applyNumberFormat="1" applyFont="1" applyFill="1" applyBorder="1" applyAlignment="1" applyProtection="1">
      <alignment horizontal="center" vertical="center"/>
    </xf>
    <xf numFmtId="14" fontId="20" fillId="2" borderId="0" xfId="10" applyNumberFormat="1" applyFont="1" applyFill="1" applyBorder="1" applyAlignment="1" applyProtection="1">
      <alignment horizontal="center" vertical="center"/>
    </xf>
    <xf numFmtId="14" fontId="20" fillId="2" borderId="0" xfId="10" applyNumberFormat="1" applyFont="1" applyFill="1" applyBorder="1" applyAlignment="1" applyProtection="1">
      <alignment vertical="center"/>
    </xf>
    <xf numFmtId="14" fontId="20" fillId="2" borderId="0" xfId="10" applyNumberFormat="1" applyFont="1" applyFill="1" applyBorder="1" applyAlignment="1" applyProtection="1">
      <alignment vertical="center" wrapText="1"/>
    </xf>
    <xf numFmtId="0" fontId="16" fillId="2" borderId="0" xfId="1" applyFont="1" applyFill="1" applyBorder="1" applyAlignment="1" applyProtection="1">
      <alignment horizontal="left" vertical="center" wrapText="1" indent="1"/>
    </xf>
    <xf numFmtId="0" fontId="15" fillId="5" borderId="1" xfId="0" applyFont="1" applyFill="1" applyBorder="1" applyAlignment="1">
      <alignment horizontal="center" vertical="center"/>
    </xf>
    <xf numFmtId="0" fontId="15" fillId="5" borderId="1" xfId="0" applyFont="1" applyFill="1" applyBorder="1"/>
    <xf numFmtId="0" fontId="21" fillId="5" borderId="1" xfId="1" applyFont="1" applyFill="1" applyBorder="1" applyAlignment="1" applyProtection="1">
      <alignment horizontal="left" vertical="center" wrapText="1" indent="1"/>
    </xf>
    <xf numFmtId="0" fontId="21" fillId="5" borderId="1" xfId="0" applyFont="1" applyFill="1" applyBorder="1" applyProtection="1">
      <protection locked="0"/>
    </xf>
    <xf numFmtId="0" fontId="16" fillId="5" borderId="0" xfId="1" applyFont="1" applyFill="1" applyBorder="1" applyAlignment="1" applyProtection="1">
      <alignment horizontal="center" vertical="center"/>
    </xf>
    <xf numFmtId="0" fontId="16" fillId="5" borderId="0" xfId="1" applyFont="1" applyFill="1" applyAlignment="1" applyProtection="1">
      <alignment horizontal="right" vertical="center"/>
    </xf>
    <xf numFmtId="0" fontId="16" fillId="5" borderId="0" xfId="1" applyFont="1" applyFill="1" applyAlignment="1" applyProtection="1">
      <alignment horizontal="center" vertical="center"/>
    </xf>
    <xf numFmtId="14" fontId="20" fillId="2" borderId="0" xfId="10" applyNumberFormat="1" applyFont="1" applyFill="1" applyBorder="1" applyAlignment="1" applyProtection="1">
      <alignment horizontal="center" vertical="center"/>
    </xf>
    <xf numFmtId="0" fontId="21" fillId="5" borderId="0" xfId="0" applyFont="1" applyFill="1" applyAlignment="1" applyProtection="1">
      <alignment horizontal="left" vertical="center"/>
    </xf>
    <xf numFmtId="0" fontId="16" fillId="5" borderId="0" xfId="1" applyFont="1" applyFill="1" applyBorder="1" applyAlignment="1" applyProtection="1">
      <alignment horizontal="center" vertical="center"/>
    </xf>
    <xf numFmtId="0" fontId="16" fillId="5" borderId="0" xfId="1" applyFont="1" applyFill="1" applyAlignment="1" applyProtection="1">
      <alignment horizontal="right" vertical="center"/>
    </xf>
    <xf numFmtId="14" fontId="20" fillId="2" borderId="0" xfId="9" applyNumberFormat="1" applyFont="1" applyFill="1" applyBorder="1" applyAlignment="1" applyProtection="1">
      <alignment vertical="center"/>
    </xf>
    <xf numFmtId="0" fontId="18" fillId="2" borderId="0" xfId="9" applyFont="1" applyFill="1" applyBorder="1" applyAlignment="1" applyProtection="1">
      <alignment horizontal="left" vertical="center"/>
    </xf>
    <xf numFmtId="0" fontId="18" fillId="2" borderId="0" xfId="9" applyFont="1" applyFill="1" applyBorder="1" applyAlignment="1" applyProtection="1">
      <alignment vertical="center"/>
    </xf>
    <xf numFmtId="0" fontId="18" fillId="2" borderId="39" xfId="9" applyFont="1" applyFill="1" applyBorder="1" applyAlignment="1" applyProtection="1">
      <alignment vertical="center"/>
      <protection locked="0"/>
    </xf>
    <xf numFmtId="0" fontId="30" fillId="2" borderId="0" xfId="0" applyFont="1" applyFill="1" applyBorder="1" applyProtection="1"/>
    <xf numFmtId="0" fontId="30" fillId="2" borderId="0" xfId="0" applyFont="1" applyFill="1" applyBorder="1" applyAlignment="1" applyProtection="1">
      <alignment horizontal="center" vertical="center"/>
    </xf>
    <xf numFmtId="0" fontId="31" fillId="5" borderId="40" xfId="0" applyFont="1" applyFill="1" applyBorder="1" applyAlignment="1">
      <alignment vertical="center"/>
    </xf>
    <xf numFmtId="0" fontId="21" fillId="0" borderId="0" xfId="0" applyFont="1" applyBorder="1" applyProtection="1"/>
    <xf numFmtId="0" fontId="16" fillId="0" borderId="0" xfId="0" applyFont="1" applyAlignment="1" applyProtection="1">
      <alignment vertical="top" wrapText="1"/>
      <protection locked="0"/>
    </xf>
    <xf numFmtId="49" fontId="35" fillId="0" borderId="1" xfId="0" applyNumberFormat="1" applyFont="1" applyFill="1" applyBorder="1" applyAlignment="1">
      <alignment horizontal="left" wrapText="1"/>
    </xf>
    <xf numFmtId="49" fontId="35" fillId="0" borderId="1" xfId="0" applyNumberFormat="1" applyFont="1" applyFill="1" applyBorder="1" applyAlignment="1">
      <alignment horizontal="center" wrapText="1"/>
    </xf>
    <xf numFmtId="0" fontId="18" fillId="0" borderId="1" xfId="0" applyFont="1" applyFill="1" applyBorder="1" applyAlignment="1">
      <alignment horizontal="left" vertical="center"/>
    </xf>
    <xf numFmtId="0" fontId="23" fillId="0" borderId="1" xfId="0" applyFont="1" applyFill="1" applyBorder="1" applyAlignment="1">
      <alignment horizontal="left" vertical="center"/>
    </xf>
    <xf numFmtId="0" fontId="16" fillId="0" borderId="1" xfId="0" applyFont="1" applyFill="1" applyBorder="1" applyAlignment="1">
      <alignment horizontal="left" vertical="center"/>
    </xf>
    <xf numFmtId="49" fontId="18" fillId="0" borderId="1" xfId="0" applyNumberFormat="1" applyFont="1" applyFill="1" applyBorder="1" applyAlignment="1">
      <alignment horizontal="left" vertical="center"/>
    </xf>
    <xf numFmtId="49" fontId="16" fillId="0" borderId="1" xfId="0" applyNumberFormat="1" applyFont="1" applyFill="1" applyBorder="1" applyAlignment="1">
      <alignment horizontal="left" vertical="center"/>
    </xf>
    <xf numFmtId="2" fontId="18" fillId="0" borderId="1" xfId="0" applyNumberFormat="1" applyFont="1" applyFill="1" applyBorder="1" applyAlignment="1">
      <alignment horizontal="left" vertical="center"/>
    </xf>
    <xf numFmtId="0" fontId="16" fillId="0" borderId="1" xfId="0" applyFont="1" applyFill="1" applyBorder="1" applyProtection="1">
      <protection locked="0"/>
    </xf>
    <xf numFmtId="0" fontId="18" fillId="0" borderId="1" xfId="4" applyFont="1" applyFill="1" applyBorder="1" applyAlignment="1" applyProtection="1">
      <alignment vertical="center" wrapText="1"/>
      <protection locked="0"/>
    </xf>
    <xf numFmtId="0" fontId="18" fillId="0" borderId="1" xfId="4" applyFont="1" applyFill="1" applyBorder="1" applyAlignment="1" applyProtection="1">
      <alignment vertical="center" wrapText="1"/>
    </xf>
    <xf numFmtId="14" fontId="26" fillId="0" borderId="2" xfId="5" applyNumberFormat="1" applyFont="1" applyBorder="1" applyAlignment="1" applyProtection="1">
      <alignment horizontal="right" wrapText="1"/>
      <protection locked="0"/>
    </xf>
    <xf numFmtId="0" fontId="36" fillId="0" borderId="1" xfId="0" applyFont="1" applyFill="1" applyBorder="1" applyAlignment="1">
      <alignment horizontal="left" vertical="center" wrapText="1"/>
    </xf>
    <xf numFmtId="0" fontId="18" fillId="0" borderId="1" xfId="4" applyFont="1" applyBorder="1" applyAlignment="1" applyProtection="1">
      <alignment horizontal="left" vertical="center" wrapText="1"/>
      <protection locked="0"/>
    </xf>
    <xf numFmtId="0" fontId="36" fillId="0" borderId="1" xfId="0" applyFont="1" applyFill="1" applyBorder="1" applyAlignment="1">
      <alignment horizontal="right" vertical="center" wrapText="1"/>
    </xf>
    <xf numFmtId="49" fontId="36" fillId="0" borderId="1" xfId="0" applyNumberFormat="1" applyFont="1" applyFill="1" applyBorder="1" applyAlignment="1">
      <alignment horizontal="left" vertical="center" wrapText="1"/>
    </xf>
    <xf numFmtId="0" fontId="18" fillId="0" borderId="1" xfId="4" applyFont="1" applyBorder="1" applyAlignment="1" applyProtection="1">
      <alignment horizontal="right" vertical="center" wrapText="1"/>
      <protection locked="0"/>
    </xf>
    <xf numFmtId="0" fontId="18" fillId="0" borderId="1" xfId="0" applyFont="1" applyFill="1" applyBorder="1" applyAlignment="1">
      <alignment horizontal="left" vertical="center" wrapText="1"/>
    </xf>
    <xf numFmtId="49" fontId="18" fillId="0" borderId="1" xfId="0" applyNumberFormat="1" applyFont="1" applyFill="1" applyBorder="1" applyAlignment="1">
      <alignment horizontal="center" vertical="center"/>
    </xf>
    <xf numFmtId="0" fontId="37" fillId="0" borderId="1" xfId="0" applyFont="1" applyFill="1" applyBorder="1" applyAlignment="1">
      <alignment horizontal="left" vertical="center" wrapText="1"/>
    </xf>
    <xf numFmtId="49" fontId="37" fillId="0" borderId="1" xfId="0" applyNumberFormat="1" applyFont="1" applyFill="1" applyBorder="1" applyAlignment="1">
      <alignment horizontal="left" vertical="center" wrapText="1"/>
    </xf>
    <xf numFmtId="2" fontId="37" fillId="0" borderId="1" xfId="0" applyNumberFormat="1" applyFont="1" applyFill="1" applyBorder="1" applyAlignment="1">
      <alignment horizontal="right" vertical="center" wrapText="1"/>
    </xf>
    <xf numFmtId="3" fontId="21" fillId="0" borderId="1" xfId="1" applyNumberFormat="1" applyFont="1" applyFill="1" applyBorder="1" applyAlignment="1" applyProtection="1">
      <alignment horizontal="center" vertical="center" wrapText="1"/>
      <protection locked="0"/>
    </xf>
    <xf numFmtId="14" fontId="36" fillId="7" borderId="1" xfId="0" applyNumberFormat="1" applyFont="1" applyFill="1" applyBorder="1" applyAlignment="1">
      <alignment horizontal="left" vertical="center" wrapText="1"/>
    </xf>
    <xf numFmtId="3" fontId="21" fillId="0" borderId="1" xfId="1" applyNumberFormat="1" applyFont="1" applyFill="1" applyBorder="1" applyAlignment="1" applyProtection="1">
      <alignment horizontal="center" vertical="center" wrapText="1"/>
    </xf>
    <xf numFmtId="0" fontId="21" fillId="0" borderId="0" xfId="0" applyFont="1" applyFill="1" applyAlignment="1" applyProtection="1">
      <alignment horizontal="left"/>
      <protection locked="0"/>
    </xf>
    <xf numFmtId="0" fontId="0" fillId="0" borderId="0" xfId="0" applyFill="1" applyProtection="1">
      <protection locked="0"/>
    </xf>
    <xf numFmtId="0" fontId="21" fillId="0" borderId="0" xfId="0" applyFont="1" applyFill="1" applyProtection="1">
      <protection locked="0"/>
    </xf>
    <xf numFmtId="0" fontId="15" fillId="0" borderId="0" xfId="0" applyFont="1" applyFill="1"/>
    <xf numFmtId="0" fontId="16" fillId="5" borderId="0" xfId="0" applyFont="1" applyFill="1" applyBorder="1" applyAlignment="1" applyProtection="1"/>
    <xf numFmtId="0" fontId="21" fillId="5" borderId="0" xfId="0" applyFont="1" applyFill="1" applyAlignment="1" applyProtection="1"/>
    <xf numFmtId="0" fontId="16" fillId="5" borderId="0" xfId="0" applyFont="1" applyFill="1" applyAlignment="1" applyProtection="1"/>
    <xf numFmtId="0" fontId="16" fillId="2" borderId="0" xfId="0" applyFont="1" applyFill="1" applyBorder="1" applyAlignment="1" applyProtection="1"/>
    <xf numFmtId="3" fontId="21" fillId="6" borderId="1" xfId="1" applyNumberFormat="1" applyFont="1" applyFill="1" applyBorder="1" applyAlignment="1" applyProtection="1">
      <alignment vertical="center" wrapText="1"/>
    </xf>
    <xf numFmtId="0" fontId="35" fillId="0" borderId="1" xfId="0" applyFont="1" applyBorder="1" applyAlignment="1"/>
    <xf numFmtId="0" fontId="35" fillId="0" borderId="0" xfId="0" applyFont="1" applyAlignment="1"/>
    <xf numFmtId="0" fontId="16" fillId="0" borderId="1" xfId="1" applyFont="1" applyFill="1" applyBorder="1" applyAlignment="1" applyProtection="1">
      <alignment vertical="center" wrapText="1"/>
    </xf>
    <xf numFmtId="0" fontId="21" fillId="0" borderId="1" xfId="1" applyFont="1" applyFill="1" applyBorder="1" applyAlignment="1" applyProtection="1">
      <alignment vertical="center" wrapText="1"/>
    </xf>
    <xf numFmtId="0" fontId="21" fillId="0" borderId="1" xfId="0" applyFont="1" applyFill="1" applyBorder="1" applyAlignment="1" applyProtection="1">
      <protection locked="0"/>
    </xf>
    <xf numFmtId="0" fontId="21" fillId="0" borderId="0" xfId="0" applyFont="1" applyAlignment="1" applyProtection="1">
      <protection locked="0"/>
    </xf>
    <xf numFmtId="0" fontId="16" fillId="0" borderId="0" xfId="0" applyFont="1" applyAlignment="1" applyProtection="1">
      <protection locked="0"/>
    </xf>
    <xf numFmtId="0" fontId="0" fillId="0" borderId="0" xfId="0" applyAlignment="1" applyProtection="1">
      <protection locked="0"/>
    </xf>
    <xf numFmtId="0" fontId="15" fillId="0" borderId="0" xfId="0" applyFont="1" applyAlignment="1"/>
    <xf numFmtId="0" fontId="20" fillId="0" borderId="1" xfId="4" applyFont="1" applyFill="1" applyBorder="1" applyAlignment="1" applyProtection="1">
      <alignment horizontal="center" vertical="center" wrapText="1"/>
    </xf>
    <xf numFmtId="0" fontId="20" fillId="0" borderId="5" xfId="4" applyFont="1" applyFill="1" applyBorder="1" applyAlignment="1" applyProtection="1">
      <alignment horizontal="center" vertical="center" wrapText="1"/>
    </xf>
    <xf numFmtId="0" fontId="18" fillId="0" borderId="2" xfId="4" applyFont="1" applyFill="1" applyBorder="1" applyAlignment="1" applyProtection="1">
      <alignment vertical="center" wrapText="1"/>
      <protection locked="0"/>
    </xf>
    <xf numFmtId="0" fontId="16" fillId="0" borderId="0" xfId="0" applyFont="1" applyFill="1" applyBorder="1" applyAlignment="1" applyProtection="1">
      <alignment horizontal="center" vertical="center"/>
      <protection locked="0"/>
    </xf>
    <xf numFmtId="0" fontId="16" fillId="0" borderId="0" xfId="0" applyFont="1" applyBorder="1" applyProtection="1"/>
    <xf numFmtId="0" fontId="21" fillId="0" borderId="0" xfId="0" applyFont="1" applyBorder="1" applyProtection="1">
      <protection locked="0"/>
    </xf>
    <xf numFmtId="0" fontId="0" fillId="0" borderId="0" xfId="0" applyFill="1" applyBorder="1"/>
    <xf numFmtId="0" fontId="15" fillId="0" borderId="0" xfId="0" applyFont="1" applyBorder="1"/>
    <xf numFmtId="0" fontId="16" fillId="0" borderId="3" xfId="0" applyFont="1" applyFill="1" applyBorder="1" applyProtection="1">
      <protection locked="0"/>
    </xf>
    <xf numFmtId="0" fontId="16" fillId="0" borderId="3" xfId="0" applyFont="1" applyFill="1" applyBorder="1" applyAlignment="1" applyProtection="1">
      <alignment horizontal="center" vertical="center"/>
      <protection locked="0"/>
    </xf>
    <xf numFmtId="0" fontId="33" fillId="0" borderId="44" xfId="9" applyFont="1" applyBorder="1" applyAlignment="1" applyProtection="1">
      <alignment horizontal="center" vertical="center"/>
      <protection locked="0"/>
    </xf>
    <xf numFmtId="0" fontId="33" fillId="0" borderId="32" xfId="9" applyFont="1" applyBorder="1" applyAlignment="1" applyProtection="1">
      <alignment vertical="center" wrapText="1"/>
      <protection locked="0"/>
    </xf>
    <xf numFmtId="0" fontId="33" fillId="0" borderId="45" xfId="9" applyFont="1" applyBorder="1" applyAlignment="1" applyProtection="1">
      <alignment vertical="center"/>
      <protection locked="0"/>
    </xf>
    <xf numFmtId="0" fontId="33" fillId="0" borderId="44" xfId="9" applyFont="1" applyBorder="1" applyAlignment="1" applyProtection="1">
      <alignment vertical="center" wrapText="1"/>
      <protection locked="0"/>
    </xf>
    <xf numFmtId="49" fontId="33" fillId="0" borderId="34" xfId="9" applyNumberFormat="1" applyFont="1" applyBorder="1" applyAlignment="1" applyProtection="1">
      <alignment vertical="center"/>
      <protection locked="0"/>
    </xf>
    <xf numFmtId="0" fontId="33" fillId="4" borderId="44" xfId="9" applyFont="1" applyFill="1" applyBorder="1" applyAlignment="1" applyProtection="1">
      <alignment vertical="center" wrapText="1"/>
      <protection locked="0"/>
    </xf>
    <xf numFmtId="0" fontId="33" fillId="4" borderId="34" xfId="9" applyFont="1" applyFill="1" applyBorder="1" applyAlignment="1" applyProtection="1">
      <alignment vertical="center" wrapText="1"/>
      <protection locked="0"/>
    </xf>
    <xf numFmtId="0" fontId="33" fillId="4" borderId="46" xfId="9" applyFont="1" applyFill="1" applyBorder="1" applyAlignment="1" applyProtection="1">
      <alignment vertical="center"/>
      <protection locked="0"/>
    </xf>
    <xf numFmtId="0" fontId="33" fillId="0" borderId="47" xfId="9" applyFont="1" applyBorder="1" applyAlignment="1" applyProtection="1">
      <alignment vertical="center" wrapText="1"/>
      <protection locked="0"/>
    </xf>
    <xf numFmtId="49" fontId="35" fillId="0" borderId="34" xfId="0" applyNumberFormat="1" applyFont="1" applyFill="1" applyBorder="1" applyAlignment="1">
      <alignment horizontal="center" wrapText="1"/>
    </xf>
    <xf numFmtId="2" fontId="35" fillId="0" borderId="1" xfId="0" applyNumberFormat="1" applyFont="1" applyFill="1" applyBorder="1" applyAlignment="1">
      <alignment horizontal="left" wrapText="1"/>
    </xf>
    <xf numFmtId="2" fontId="35" fillId="0" borderId="34" xfId="0" applyNumberFormat="1" applyFont="1" applyFill="1" applyBorder="1" applyAlignment="1">
      <alignment horizontal="left" wrapText="1"/>
    </xf>
    <xf numFmtId="49" fontId="35" fillId="0" borderId="34" xfId="0" applyNumberFormat="1" applyFont="1" applyFill="1" applyBorder="1" applyAlignment="1">
      <alignment horizontal="left" wrapText="1"/>
    </xf>
    <xf numFmtId="49" fontId="16" fillId="0" borderId="0" xfId="0" applyNumberFormat="1" applyFont="1" applyAlignment="1" applyProtection="1">
      <alignment horizontal="center" vertical="center" wrapText="1"/>
      <protection locked="0"/>
    </xf>
    <xf numFmtId="0" fontId="16" fillId="7" borderId="1" xfId="1" applyFont="1" applyFill="1" applyBorder="1" applyAlignment="1" applyProtection="1">
      <alignment horizontal="left" vertical="center" wrapText="1" indent="3"/>
    </xf>
    <xf numFmtId="0" fontId="31" fillId="8" borderId="0" xfId="0" applyFont="1" applyFill="1" applyAlignment="1" applyProtection="1">
      <alignment vertical="center"/>
      <protection locked="0"/>
    </xf>
    <xf numFmtId="0" fontId="16" fillId="5" borderId="0" xfId="1" applyFont="1" applyFill="1" applyAlignment="1" applyProtection="1">
      <alignment horizontal="center" vertical="center"/>
    </xf>
    <xf numFmtId="0" fontId="16" fillId="5" borderId="0" xfId="1" applyFont="1" applyFill="1" applyBorder="1" applyAlignment="1" applyProtection="1">
      <alignment horizontal="center" vertical="center"/>
    </xf>
    <xf numFmtId="14" fontId="33" fillId="0" borderId="1" xfId="9" applyNumberFormat="1" applyFont="1" applyBorder="1" applyAlignment="1" applyProtection="1">
      <alignment vertical="center" wrapText="1"/>
      <protection locked="0"/>
    </xf>
    <xf numFmtId="0" fontId="33" fillId="7" borderId="17" xfId="9" applyFont="1" applyFill="1" applyBorder="1" applyAlignment="1" applyProtection="1">
      <alignment horizontal="center" vertical="center"/>
      <protection locked="0"/>
    </xf>
    <xf numFmtId="49" fontId="35" fillId="7" borderId="1" xfId="0" applyNumberFormat="1" applyFont="1" applyFill="1" applyBorder="1" applyAlignment="1">
      <alignment horizontal="center" wrapText="1"/>
    </xf>
    <xf numFmtId="0" fontId="33" fillId="7" borderId="2" xfId="9" applyFont="1" applyFill="1" applyBorder="1" applyAlignment="1" applyProtection="1">
      <alignment vertical="center" wrapText="1"/>
      <protection locked="0"/>
    </xf>
    <xf numFmtId="2" fontId="35" fillId="7" borderId="1" xfId="0" applyNumberFormat="1" applyFont="1" applyFill="1" applyBorder="1" applyAlignment="1">
      <alignment horizontal="left" wrapText="1"/>
    </xf>
    <xf numFmtId="49" fontId="35" fillId="7" borderId="1" xfId="0" applyNumberFormat="1" applyFont="1" applyFill="1" applyBorder="1" applyAlignment="1">
      <alignment horizontal="left" wrapText="1"/>
    </xf>
    <xf numFmtId="49" fontId="16" fillId="7" borderId="0" xfId="0" applyNumberFormat="1" applyFont="1" applyFill="1" applyAlignment="1" applyProtection="1">
      <alignment horizontal="center" vertical="center" wrapText="1"/>
      <protection locked="0"/>
    </xf>
    <xf numFmtId="0" fontId="33" fillId="7" borderId="38" xfId="9" applyFont="1" applyFill="1" applyBorder="1" applyAlignment="1" applyProtection="1">
      <alignment vertical="center" wrapText="1"/>
      <protection locked="0"/>
    </xf>
    <xf numFmtId="0" fontId="26" fillId="7" borderId="0" xfId="9" applyFont="1" applyFill="1" applyAlignment="1" applyProtection="1">
      <alignment vertical="center"/>
      <protection locked="0"/>
    </xf>
    <xf numFmtId="49" fontId="35" fillId="0" borderId="4" xfId="0" applyNumberFormat="1" applyFont="1" applyFill="1" applyBorder="1" applyAlignment="1">
      <alignment horizontal="center" wrapText="1"/>
    </xf>
    <xf numFmtId="0" fontId="28" fillId="5" borderId="48" xfId="9" applyFont="1" applyFill="1" applyBorder="1" applyAlignment="1" applyProtection="1">
      <alignment horizontal="center" vertical="center"/>
    </xf>
    <xf numFmtId="2" fontId="16" fillId="7" borderId="1" xfId="0" applyNumberFormat="1" applyFont="1" applyFill="1" applyBorder="1" applyAlignment="1" applyProtection="1">
      <alignment horizontal="center" vertical="center" wrapText="1"/>
      <protection locked="0"/>
    </xf>
    <xf numFmtId="2" fontId="16" fillId="0" borderId="1" xfId="0" applyNumberFormat="1" applyFont="1" applyBorder="1" applyAlignment="1" applyProtection="1">
      <alignment horizontal="center" vertical="center" wrapText="1"/>
      <protection locked="0"/>
    </xf>
    <xf numFmtId="0" fontId="16" fillId="0" borderId="0" xfId="1" applyFont="1" applyFill="1" applyAlignment="1" applyProtection="1">
      <alignment horizontal="center" vertical="center" wrapText="1"/>
      <protection locked="0"/>
    </xf>
    <xf numFmtId="0" fontId="39" fillId="0" borderId="1" xfId="0" applyFont="1" applyFill="1" applyBorder="1" applyAlignment="1"/>
    <xf numFmtId="0" fontId="38" fillId="0" borderId="1" xfId="0" applyFont="1" applyFill="1" applyBorder="1" applyAlignment="1"/>
    <xf numFmtId="0" fontId="40" fillId="0" borderId="1" xfId="0" applyFont="1" applyFill="1" applyBorder="1" applyAlignment="1"/>
    <xf numFmtId="0" fontId="35" fillId="0" borderId="0" xfId="0" applyFont="1" applyFill="1" applyAlignment="1"/>
    <xf numFmtId="0" fontId="18" fillId="7" borderId="1" xfId="0" applyFont="1" applyFill="1" applyBorder="1" applyAlignment="1">
      <alignment horizontal="left" vertical="center"/>
    </xf>
    <xf numFmtId="0" fontId="0" fillId="7" borderId="0" xfId="0" applyFill="1"/>
    <xf numFmtId="0" fontId="10" fillId="0" borderId="0" xfId="0" applyFont="1" applyFill="1"/>
    <xf numFmtId="0" fontId="41" fillId="0" borderId="0" xfId="0" applyFont="1" applyAlignment="1">
      <alignment vertical="center"/>
    </xf>
    <xf numFmtId="3" fontId="21" fillId="0" borderId="1" xfId="1" applyNumberFormat="1" applyFont="1" applyFill="1" applyBorder="1" applyAlignment="1" applyProtection="1">
      <alignment horizontal="right" vertical="center" wrapText="1"/>
      <protection locked="0"/>
    </xf>
    <xf numFmtId="4" fontId="16" fillId="7" borderId="1" xfId="2" applyNumberFormat="1" applyFont="1" applyFill="1" applyBorder="1" applyAlignment="1" applyProtection="1">
      <alignment horizontal="right" vertical="center"/>
      <protection locked="0"/>
    </xf>
    <xf numFmtId="0" fontId="18" fillId="7" borderId="2" xfId="4" applyFont="1" applyFill="1" applyBorder="1" applyAlignment="1" applyProtection="1">
      <alignment vertical="center" wrapText="1"/>
      <protection locked="0"/>
    </xf>
    <xf numFmtId="49" fontId="36" fillId="7" borderId="1" xfId="0" applyNumberFormat="1" applyFont="1" applyFill="1" applyBorder="1" applyAlignment="1">
      <alignment horizontal="left" vertical="center" wrapText="1"/>
    </xf>
    <xf numFmtId="0" fontId="23" fillId="7" borderId="6" xfId="2" applyFont="1" applyFill="1" applyBorder="1" applyAlignment="1" applyProtection="1">
      <alignment horizontal="left" vertical="top" wrapText="1"/>
      <protection locked="0"/>
    </xf>
    <xf numFmtId="0" fontId="18" fillId="7" borderId="1" xfId="4" applyFont="1" applyFill="1" applyBorder="1" applyAlignment="1" applyProtection="1">
      <alignment horizontal="left" vertical="center" wrapText="1"/>
      <protection locked="0"/>
    </xf>
    <xf numFmtId="0" fontId="16" fillId="7" borderId="1" xfId="0" applyFont="1" applyFill="1" applyBorder="1" applyProtection="1">
      <protection locked="0"/>
    </xf>
    <xf numFmtId="0" fontId="23" fillId="7" borderId="25" xfId="2" applyFont="1" applyFill="1" applyBorder="1" applyAlignment="1" applyProtection="1">
      <alignment horizontal="left" vertical="top" wrapText="1"/>
      <protection locked="0"/>
    </xf>
    <xf numFmtId="0" fontId="18" fillId="7" borderId="1" xfId="4" applyFont="1" applyFill="1" applyBorder="1" applyAlignment="1" applyProtection="1">
      <alignment vertical="center" wrapText="1"/>
      <protection locked="0"/>
    </xf>
    <xf numFmtId="0" fontId="23" fillId="7" borderId="41" xfId="2" applyFont="1" applyFill="1" applyBorder="1" applyAlignment="1" applyProtection="1">
      <alignment horizontal="left" vertical="top" wrapText="1"/>
      <protection locked="0"/>
    </xf>
    <xf numFmtId="0" fontId="36" fillId="7" borderId="1" xfId="0" applyFont="1" applyFill="1" applyBorder="1" applyAlignment="1">
      <alignment horizontal="left" vertical="center" wrapText="1"/>
    </xf>
    <xf numFmtId="0" fontId="23" fillId="7" borderId="1" xfId="2" applyFont="1" applyFill="1" applyBorder="1" applyAlignment="1" applyProtection="1">
      <alignment horizontal="left" vertical="top" wrapText="1"/>
      <protection locked="0"/>
    </xf>
    <xf numFmtId="0" fontId="21" fillId="7" borderId="0" xfId="0" applyFont="1" applyFill="1" applyProtection="1"/>
    <xf numFmtId="0" fontId="16" fillId="7" borderId="0" xfId="0" applyFont="1" applyFill="1" applyProtection="1"/>
    <xf numFmtId="0" fontId="16" fillId="7" borderId="0" xfId="1" applyFont="1" applyFill="1" applyAlignment="1" applyProtection="1">
      <alignment horizontal="right" vertical="center"/>
    </xf>
    <xf numFmtId="0" fontId="16" fillId="7" borderId="0" xfId="1" applyFont="1" applyFill="1" applyBorder="1" applyAlignment="1" applyProtection="1">
      <alignment horizontal="center" vertical="center"/>
      <protection locked="0"/>
    </xf>
    <xf numFmtId="0" fontId="16" fillId="7" borderId="0" xfId="0" applyFont="1" applyFill="1" applyProtection="1">
      <protection locked="0"/>
    </xf>
    <xf numFmtId="14" fontId="16" fillId="7" borderId="0" xfId="1" applyNumberFormat="1" applyFont="1" applyFill="1" applyBorder="1" applyAlignment="1" applyProtection="1">
      <alignment horizontal="right" vertical="center"/>
    </xf>
    <xf numFmtId="0" fontId="16" fillId="7" borderId="0" xfId="1" applyFont="1" applyFill="1" applyBorder="1" applyAlignment="1" applyProtection="1">
      <alignment horizontal="right" vertical="center"/>
    </xf>
    <xf numFmtId="0" fontId="16" fillId="7" borderId="0" xfId="0" applyFont="1" applyFill="1" applyBorder="1" applyProtection="1"/>
    <xf numFmtId="0" fontId="16" fillId="7" borderId="0" xfId="0" applyFont="1" applyFill="1" applyBorder="1" applyProtection="1">
      <protection locked="0"/>
    </xf>
    <xf numFmtId="0" fontId="21" fillId="7" borderId="0" xfId="0" applyFont="1" applyFill="1" applyBorder="1" applyAlignment="1" applyProtection="1">
      <alignment horizontal="left"/>
    </xf>
    <xf numFmtId="0" fontId="25" fillId="7" borderId="6" xfId="2" applyFont="1" applyFill="1" applyBorder="1" applyAlignment="1" applyProtection="1">
      <alignment horizontal="center" vertical="top" wrapText="1"/>
    </xf>
    <xf numFmtId="0" fontId="25" fillId="7" borderId="6" xfId="2" applyFont="1" applyFill="1" applyBorder="1" applyAlignment="1" applyProtection="1">
      <alignment horizontal="center" vertical="center" wrapText="1"/>
    </xf>
    <xf numFmtId="1" fontId="25" fillId="7" borderId="6" xfId="2" applyNumberFormat="1" applyFont="1" applyFill="1" applyBorder="1" applyAlignment="1" applyProtection="1">
      <alignment horizontal="center" vertical="center" wrapText="1"/>
    </xf>
    <xf numFmtId="1" fontId="25" fillId="7" borderId="6" xfId="2" applyNumberFormat="1" applyFont="1" applyFill="1" applyBorder="1" applyAlignment="1" applyProtection="1">
      <alignment horizontal="center" vertical="top" wrapText="1"/>
    </xf>
    <xf numFmtId="0" fontId="23" fillId="7" borderId="6" xfId="2" applyFont="1" applyFill="1" applyBorder="1" applyAlignment="1" applyProtection="1">
      <alignment horizontal="center" vertical="top" wrapText="1"/>
      <protection locked="0"/>
    </xf>
    <xf numFmtId="14" fontId="10" fillId="7" borderId="1" xfId="3" applyNumberFormat="1" applyFill="1" applyBorder="1" applyAlignment="1" applyProtection="1">
      <alignment horizontal="left"/>
      <protection locked="0"/>
    </xf>
    <xf numFmtId="1" fontId="23" fillId="7" borderId="1" xfId="2" applyNumberFormat="1" applyFont="1" applyFill="1" applyBorder="1" applyAlignment="1" applyProtection="1">
      <alignment horizontal="left" vertical="top" wrapText="1"/>
      <protection locked="0"/>
    </xf>
    <xf numFmtId="0" fontId="23" fillId="7" borderId="1" xfId="2" applyFont="1" applyFill="1" applyBorder="1" applyAlignment="1" applyProtection="1">
      <alignment horizontal="right" vertical="top" wrapText="1"/>
      <protection locked="0"/>
    </xf>
    <xf numFmtId="14" fontId="10" fillId="7" borderId="2" xfId="3" applyNumberFormat="1" applyFill="1" applyBorder="1" applyProtection="1">
      <protection locked="0"/>
    </xf>
    <xf numFmtId="0" fontId="23" fillId="7" borderId="8" xfId="2" applyFont="1" applyFill="1" applyBorder="1" applyAlignment="1" applyProtection="1">
      <alignment horizontal="center" vertical="top" wrapText="1"/>
      <protection locked="0"/>
    </xf>
    <xf numFmtId="1" fontId="23" fillId="7" borderId="42" xfId="2" applyNumberFormat="1" applyFont="1" applyFill="1" applyBorder="1" applyAlignment="1" applyProtection="1">
      <alignment horizontal="left" vertical="top" wrapText="1"/>
      <protection locked="0"/>
    </xf>
    <xf numFmtId="0" fontId="23" fillId="7" borderId="42" xfId="2" applyFont="1" applyFill="1" applyBorder="1" applyAlignment="1" applyProtection="1">
      <alignment horizontal="left" vertical="top" wrapText="1"/>
      <protection locked="0"/>
    </xf>
    <xf numFmtId="0" fontId="23" fillId="7" borderId="43" xfId="2" applyFont="1" applyFill="1" applyBorder="1" applyAlignment="1" applyProtection="1">
      <alignment horizontal="left" vertical="top" wrapText="1"/>
      <protection locked="0"/>
    </xf>
    <xf numFmtId="0" fontId="25" fillId="7" borderId="2" xfId="2" applyFont="1" applyFill="1" applyBorder="1" applyAlignment="1" applyProtection="1">
      <alignment horizontal="left" vertical="top" wrapText="1"/>
      <protection locked="0"/>
    </xf>
    <xf numFmtId="2" fontId="23" fillId="7" borderId="28" xfId="2" applyNumberFormat="1" applyFont="1" applyFill="1" applyBorder="1" applyAlignment="1" applyProtection="1">
      <alignment horizontal="left" vertical="top" wrapText="1"/>
    </xf>
    <xf numFmtId="0" fontId="21" fillId="7" borderId="0" xfId="0" applyFont="1" applyFill="1" applyAlignment="1" applyProtection="1">
      <alignment horizontal="center"/>
      <protection locked="0"/>
    </xf>
    <xf numFmtId="0" fontId="16" fillId="7" borderId="0" xfId="0" applyFont="1" applyFill="1" applyAlignment="1" applyProtection="1">
      <alignment horizontal="center" vertical="center"/>
      <protection locked="0"/>
    </xf>
    <xf numFmtId="0" fontId="16" fillId="7" borderId="3" xfId="0" applyFont="1" applyFill="1" applyBorder="1" applyProtection="1">
      <protection locked="0"/>
    </xf>
    <xf numFmtId="0" fontId="0" fillId="7" borderId="0" xfId="0" applyFill="1" applyBorder="1"/>
    <xf numFmtId="0" fontId="21" fillId="7" borderId="0" xfId="0" applyFont="1" applyFill="1" applyProtection="1">
      <protection locked="0"/>
    </xf>
    <xf numFmtId="0" fontId="15" fillId="7" borderId="0" xfId="0" applyFont="1" applyFill="1"/>
    <xf numFmtId="14" fontId="16" fillId="5" borderId="0" xfId="1" applyNumberFormat="1" applyFont="1" applyFill="1" applyBorder="1" applyAlignment="1" applyProtection="1">
      <alignment horizontal="center" vertical="center"/>
    </xf>
    <xf numFmtId="0" fontId="21" fillId="5" borderId="0" xfId="0" applyFont="1" applyFill="1" applyBorder="1" applyAlignment="1" applyProtection="1">
      <alignment horizontal="left"/>
    </xf>
    <xf numFmtId="0" fontId="36" fillId="0" borderId="1" xfId="0" applyFont="1" applyFill="1" applyBorder="1" applyAlignment="1">
      <alignment horizontal="left" vertical="top" wrapText="1"/>
    </xf>
    <xf numFmtId="3" fontId="16" fillId="0" borderId="1" xfId="1" applyNumberFormat="1" applyFont="1" applyFill="1" applyBorder="1" applyAlignment="1" applyProtection="1">
      <alignment horizontal="right" vertical="center" wrapText="1"/>
    </xf>
    <xf numFmtId="3" fontId="21" fillId="0" borderId="1" xfId="1" applyNumberFormat="1" applyFont="1" applyFill="1" applyBorder="1" applyAlignment="1" applyProtection="1">
      <alignment horizontal="right" vertical="center" wrapText="1"/>
    </xf>
    <xf numFmtId="0" fontId="21" fillId="0" borderId="1" xfId="0" applyFont="1" applyFill="1" applyBorder="1" applyProtection="1"/>
    <xf numFmtId="0" fontId="18" fillId="0" borderId="1" xfId="4" applyFont="1" applyFill="1" applyBorder="1" applyAlignment="1" applyProtection="1">
      <alignment horizontal="left" vertical="center" wrapText="1"/>
      <protection locked="0"/>
    </xf>
    <xf numFmtId="0" fontId="0" fillId="5" borderId="0" xfId="0" applyFill="1"/>
    <xf numFmtId="0" fontId="23" fillId="0" borderId="1" xfId="2" applyFont="1" applyFill="1" applyBorder="1" applyAlignment="1" applyProtection="1">
      <alignment horizontal="left" vertical="top" wrapText="1"/>
      <protection locked="0"/>
    </xf>
    <xf numFmtId="0" fontId="16" fillId="0" borderId="1" xfId="1" applyFont="1" applyFill="1" applyBorder="1" applyAlignment="1" applyProtection="1">
      <alignment horizontal="center" vertical="center" wrapText="1"/>
      <protection locked="0"/>
    </xf>
    <xf numFmtId="0" fontId="23" fillId="7" borderId="49" xfId="2" applyFont="1" applyFill="1" applyBorder="1" applyAlignment="1" applyProtection="1">
      <alignment horizontal="center" vertical="top" wrapText="1"/>
      <protection locked="0"/>
    </xf>
    <xf numFmtId="14" fontId="36" fillId="7" borderId="34" xfId="0" applyNumberFormat="1" applyFont="1" applyFill="1" applyBorder="1" applyAlignment="1">
      <alignment horizontal="left" vertical="center" wrapText="1"/>
    </xf>
    <xf numFmtId="0" fontId="18" fillId="7" borderId="32" xfId="4" applyFont="1" applyFill="1" applyBorder="1" applyAlignment="1" applyProtection="1">
      <alignment vertical="center" wrapText="1"/>
      <protection locked="0"/>
    </xf>
    <xf numFmtId="0" fontId="18" fillId="7" borderId="34" xfId="0" applyFont="1" applyFill="1" applyBorder="1" applyAlignment="1">
      <alignment horizontal="left" vertical="center"/>
    </xf>
    <xf numFmtId="0" fontId="23" fillId="7" borderId="34" xfId="2" applyFont="1" applyFill="1" applyBorder="1" applyAlignment="1" applyProtection="1">
      <alignment horizontal="left" vertical="top" wrapText="1"/>
      <protection locked="0"/>
    </xf>
    <xf numFmtId="0" fontId="18" fillId="7" borderId="34" xfId="4" applyFont="1" applyFill="1" applyBorder="1" applyAlignment="1" applyProtection="1">
      <alignment horizontal="left" vertical="center" wrapText="1"/>
      <protection locked="0"/>
    </xf>
    <xf numFmtId="0" fontId="16" fillId="7" borderId="34" xfId="0" applyFont="1" applyFill="1" applyBorder="1" applyProtection="1">
      <protection locked="0"/>
    </xf>
    <xf numFmtId="0" fontId="18" fillId="7" borderId="34" xfId="4" applyFont="1" applyFill="1" applyBorder="1" applyAlignment="1" applyProtection="1">
      <alignment vertical="center" wrapText="1"/>
      <protection locked="0"/>
    </xf>
    <xf numFmtId="14" fontId="36" fillId="7" borderId="2" xfId="0" applyNumberFormat="1" applyFont="1" applyFill="1" applyBorder="1" applyAlignment="1">
      <alignment horizontal="left" vertical="center" wrapText="1"/>
    </xf>
    <xf numFmtId="49" fontId="36" fillId="7" borderId="2" xfId="0" applyNumberFormat="1" applyFont="1" applyFill="1" applyBorder="1" applyAlignment="1">
      <alignment horizontal="left" vertical="center" wrapText="1"/>
    </xf>
    <xf numFmtId="0" fontId="23" fillId="7" borderId="8" xfId="2" applyFont="1" applyFill="1" applyBorder="1" applyAlignment="1" applyProtection="1">
      <alignment horizontal="left" vertical="top" wrapText="1"/>
      <protection locked="0"/>
    </xf>
    <xf numFmtId="0" fontId="18" fillId="7" borderId="2" xfId="4" applyFont="1" applyFill="1" applyBorder="1" applyAlignment="1" applyProtection="1">
      <alignment horizontal="left" vertical="center" wrapText="1"/>
      <protection locked="0"/>
    </xf>
    <xf numFmtId="0" fontId="16" fillId="7" borderId="2" xfId="0" applyFont="1" applyFill="1" applyBorder="1" applyProtection="1">
      <protection locked="0"/>
    </xf>
    <xf numFmtId="0" fontId="23" fillId="7" borderId="50" xfId="2" applyFont="1" applyFill="1" applyBorder="1" applyAlignment="1" applyProtection="1">
      <alignment horizontal="left" vertical="top" wrapText="1"/>
      <protection locked="0"/>
    </xf>
    <xf numFmtId="14" fontId="16" fillId="0" borderId="0" xfId="1" applyNumberFormat="1" applyFont="1" applyFill="1" applyBorder="1" applyAlignment="1" applyProtection="1">
      <alignment horizontal="center" vertical="center"/>
    </xf>
    <xf numFmtId="0" fontId="16" fillId="0" borderId="0" xfId="1" applyFont="1" applyFill="1" applyBorder="1" applyAlignment="1" applyProtection="1">
      <alignment horizontal="center" vertical="center"/>
    </xf>
    <xf numFmtId="14" fontId="20" fillId="2" borderId="0" xfId="9" applyNumberFormat="1" applyFont="1" applyFill="1" applyBorder="1" applyAlignment="1" applyProtection="1">
      <alignment horizontal="center" vertical="center"/>
    </xf>
    <xf numFmtId="0" fontId="18" fillId="2" borderId="0" xfId="9" applyFont="1" applyFill="1" applyBorder="1" applyAlignment="1" applyProtection="1">
      <alignment horizontal="left" vertical="center" wrapText="1"/>
      <protection locked="0"/>
    </xf>
    <xf numFmtId="0" fontId="28" fillId="4" borderId="9" xfId="9" applyFont="1" applyFill="1" applyBorder="1" applyAlignment="1" applyProtection="1">
      <alignment horizontal="center" vertical="center"/>
    </xf>
    <xf numFmtId="0" fontId="28" fillId="4" borderId="11" xfId="9" applyFont="1" applyFill="1" applyBorder="1" applyAlignment="1" applyProtection="1">
      <alignment horizontal="center" vertical="center"/>
    </xf>
    <xf numFmtId="0" fontId="28" fillId="4" borderId="10" xfId="9" applyFont="1" applyFill="1" applyBorder="1" applyAlignment="1" applyProtection="1">
      <alignment horizontal="center" vertical="center"/>
    </xf>
    <xf numFmtId="14" fontId="20" fillId="2" borderId="35" xfId="9" applyNumberFormat="1" applyFont="1" applyFill="1" applyBorder="1" applyAlignment="1" applyProtection="1">
      <alignment horizontal="center" vertical="center" wrapText="1"/>
    </xf>
    <xf numFmtId="14" fontId="20" fillId="2" borderId="0" xfId="9" applyNumberFormat="1" applyFont="1" applyFill="1" applyBorder="1" applyAlignment="1" applyProtection="1">
      <alignment horizontal="center" vertical="center" wrapText="1"/>
    </xf>
    <xf numFmtId="14" fontId="20" fillId="2" borderId="0" xfId="9" applyNumberFormat="1" applyFont="1" applyFill="1" applyBorder="1" applyAlignment="1" applyProtection="1">
      <alignment horizontal="left" vertical="center" wrapText="1"/>
    </xf>
    <xf numFmtId="0" fontId="16" fillId="5" borderId="0" xfId="1" applyFont="1" applyFill="1" applyAlignment="1" applyProtection="1">
      <alignment horizontal="center" vertical="center"/>
    </xf>
    <xf numFmtId="14" fontId="16" fillId="5" borderId="0" xfId="1" applyNumberFormat="1" applyFont="1" applyFill="1" applyBorder="1" applyAlignment="1" applyProtection="1">
      <alignment horizontal="center" vertical="center"/>
    </xf>
    <xf numFmtId="0" fontId="16" fillId="5" borderId="0" xfId="1" applyFont="1" applyFill="1" applyBorder="1" applyAlignment="1" applyProtection="1">
      <alignment horizontal="center" vertical="center"/>
    </xf>
    <xf numFmtId="0" fontId="16" fillId="2" borderId="0" xfId="1" applyFont="1" applyFill="1" applyBorder="1" applyAlignment="1" applyProtection="1">
      <alignment horizontal="left" vertical="center" wrapText="1"/>
    </xf>
    <xf numFmtId="14" fontId="20" fillId="2" borderId="0" xfId="10" applyNumberFormat="1" applyFont="1" applyFill="1" applyBorder="1" applyAlignment="1" applyProtection="1">
      <alignment horizontal="center" vertical="center"/>
    </xf>
    <xf numFmtId="0" fontId="21" fillId="5" borderId="0" xfId="0" applyFont="1" applyFill="1" applyAlignment="1" applyProtection="1">
      <alignment horizontal="left" vertical="center"/>
    </xf>
    <xf numFmtId="14" fontId="20" fillId="2" borderId="0" xfId="10" applyNumberFormat="1" applyFont="1" applyFill="1" applyBorder="1" applyAlignment="1" applyProtection="1">
      <alignment horizontal="left" vertical="center" wrapText="1"/>
    </xf>
    <xf numFmtId="14" fontId="20" fillId="2" borderId="35" xfId="10" applyNumberFormat="1" applyFont="1" applyFill="1" applyBorder="1" applyAlignment="1" applyProtection="1">
      <alignment horizontal="center" vertical="center"/>
    </xf>
    <xf numFmtId="14" fontId="20" fillId="2" borderId="35" xfId="10" applyNumberFormat="1" applyFont="1" applyFill="1" applyBorder="1" applyAlignment="1" applyProtection="1">
      <alignment horizontal="center" vertical="center" wrapText="1"/>
    </xf>
    <xf numFmtId="14" fontId="20" fillId="2" borderId="0" xfId="10" applyNumberFormat="1" applyFont="1" applyFill="1" applyBorder="1" applyAlignment="1" applyProtection="1">
      <alignment horizontal="center" vertical="center" wrapText="1"/>
    </xf>
    <xf numFmtId="0" fontId="16" fillId="0" borderId="0" xfId="0" applyFont="1" applyAlignment="1" applyProtection="1">
      <alignment horizontal="left" vertical="top" wrapText="1"/>
      <protection locked="0"/>
    </xf>
    <xf numFmtId="0" fontId="16" fillId="0" borderId="0" xfId="0" applyFont="1" applyAlignment="1" applyProtection="1">
      <alignment horizontal="center" vertical="center"/>
      <protection locked="0"/>
    </xf>
    <xf numFmtId="0" fontId="16" fillId="5" borderId="0" xfId="1" applyFont="1" applyFill="1" applyAlignment="1" applyProtection="1">
      <alignment horizontal="right" vertical="center"/>
    </xf>
    <xf numFmtId="0" fontId="18" fillId="5" borderId="1" xfId="4" applyFont="1" applyFill="1" applyBorder="1" applyAlignment="1" applyProtection="1">
      <alignment horizontal="center" vertical="center" wrapText="1"/>
    </xf>
    <xf numFmtId="0" fontId="16" fillId="0" borderId="3" xfId="0" applyFont="1" applyBorder="1" applyAlignment="1" applyProtection="1">
      <alignment horizontal="center"/>
      <protection locked="0"/>
    </xf>
    <xf numFmtId="0" fontId="36" fillId="0" borderId="34" xfId="0" applyFont="1" applyFill="1" applyBorder="1" applyAlignment="1">
      <alignment horizontal="center" vertical="center" wrapText="1"/>
    </xf>
    <xf numFmtId="0" fontId="0" fillId="0" borderId="32" xfId="0" applyBorder="1" applyAlignment="1">
      <alignment horizontal="center" vertical="center" wrapText="1"/>
    </xf>
    <xf numFmtId="0" fontId="0" fillId="0" borderId="2" xfId="0" applyBorder="1" applyAlignment="1">
      <alignment horizontal="center" vertical="center" wrapText="1"/>
    </xf>
    <xf numFmtId="0" fontId="18" fillId="0" borderId="34" xfId="4" applyFont="1" applyBorder="1" applyAlignment="1" applyProtection="1">
      <alignment horizontal="center" vertical="center" wrapText="1"/>
      <protection locked="0"/>
    </xf>
    <xf numFmtId="0" fontId="18" fillId="0" borderId="34" xfId="4" applyFont="1" applyBorder="1" applyAlignment="1" applyProtection="1">
      <alignment vertical="center" wrapText="1"/>
      <protection locked="0"/>
    </xf>
    <xf numFmtId="0" fontId="0" fillId="0" borderId="32" xfId="0" applyBorder="1" applyAlignment="1">
      <alignment vertical="center" wrapText="1"/>
    </xf>
    <xf numFmtId="0" fontId="0" fillId="0" borderId="2" xfId="0" applyBorder="1" applyAlignment="1">
      <alignment vertical="center" wrapText="1"/>
    </xf>
    <xf numFmtId="0" fontId="18" fillId="0" borderId="34" xfId="4" applyFont="1" applyBorder="1" applyAlignment="1" applyProtection="1">
      <alignment horizontal="left" vertical="center" wrapText="1"/>
      <protection locked="0"/>
    </xf>
    <xf numFmtId="0" fontId="0" fillId="0" borderId="32" xfId="0" applyBorder="1" applyAlignment="1">
      <alignment horizontal="left" vertical="center" wrapText="1"/>
    </xf>
    <xf numFmtId="0" fontId="0" fillId="0" borderId="2" xfId="0" applyBorder="1" applyAlignment="1">
      <alignment horizontal="left" vertical="center" wrapText="1"/>
    </xf>
    <xf numFmtId="0" fontId="18" fillId="0" borderId="34" xfId="4" applyFont="1" applyFill="1" applyBorder="1" applyAlignment="1" applyProtection="1">
      <alignment vertical="center" wrapText="1"/>
      <protection locked="0"/>
    </xf>
    <xf numFmtId="0" fontId="0" fillId="0" borderId="32" xfId="0" applyFill="1" applyBorder="1" applyAlignment="1">
      <alignment vertical="center" wrapText="1"/>
    </xf>
    <xf numFmtId="0" fontId="0" fillId="0" borderId="2" xfId="0" applyFill="1" applyBorder="1" applyAlignment="1">
      <alignment vertical="center" wrapText="1"/>
    </xf>
    <xf numFmtId="14" fontId="16" fillId="0" borderId="0" xfId="1" applyNumberFormat="1" applyFont="1" applyFill="1" applyBorder="1" applyAlignment="1" applyProtection="1">
      <alignment horizontal="left" vertical="center"/>
    </xf>
    <xf numFmtId="0" fontId="16" fillId="0" borderId="0" xfId="1" applyFont="1" applyFill="1" applyBorder="1" applyAlignment="1" applyProtection="1">
      <alignment horizontal="left" vertical="center"/>
    </xf>
  </cellXfs>
  <cellStyles count="15">
    <cellStyle name="Normal" xfId="0" builtinId="0"/>
    <cellStyle name="Normal 2" xfId="2"/>
    <cellStyle name="Normal 3" xfId="3"/>
    <cellStyle name="Normal 4" xfId="4"/>
    <cellStyle name="Normal 5" xfId="5"/>
    <cellStyle name="Normal 5 2" xfId="6"/>
    <cellStyle name="Normal 5 2 2" xfId="7"/>
    <cellStyle name="Normal 5 2 2 2" xfId="14"/>
    <cellStyle name="Normal 5 2 3" xfId="8"/>
    <cellStyle name="Normal 5 2 3 2" xfId="11"/>
    <cellStyle name="Normal 5 3" xfId="9"/>
    <cellStyle name="Normal 5 3 2" xfId="10"/>
    <cellStyle name="Normal 6" xfId="12"/>
    <cellStyle name="Normal 7" xfId="13"/>
    <cellStyle name="Normal_FORMEBI" xfId="1"/>
  </cellStyles>
  <dxfs count="0"/>
  <tableStyles count="0" defaultTableStyle="TableStyleMedium9" defaultPivotStyle="PivotStyleLight16"/>
  <colors>
    <mruColors>
      <color rgb="FFFFFFFF"/>
      <color rgb="FFF3F3F3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worksheet" Target="worksheets/sheet8.xml"/><Relationship Id="rId13" Type="http://schemas.openxmlformats.org/officeDocument/2006/relationships/worksheet" Target="worksheets/sheet13.xml"/><Relationship Id="rId18" Type="http://schemas.openxmlformats.org/officeDocument/2006/relationships/worksheet" Target="worksheets/sheet18.xml"/><Relationship Id="rId26" Type="http://schemas.openxmlformats.org/officeDocument/2006/relationships/worksheet" Target="worksheets/sheet26.xml"/><Relationship Id="rId3" Type="http://schemas.openxmlformats.org/officeDocument/2006/relationships/worksheet" Target="worksheets/sheet3.xml"/><Relationship Id="rId21" Type="http://schemas.openxmlformats.org/officeDocument/2006/relationships/worksheet" Target="worksheets/sheet21.xml"/><Relationship Id="rId34" Type="http://schemas.openxmlformats.org/officeDocument/2006/relationships/styles" Target="styles.xml"/><Relationship Id="rId7" Type="http://schemas.openxmlformats.org/officeDocument/2006/relationships/worksheet" Target="worksheets/sheet7.xml"/><Relationship Id="rId12" Type="http://schemas.openxmlformats.org/officeDocument/2006/relationships/worksheet" Target="worksheets/sheet12.xml"/><Relationship Id="rId17" Type="http://schemas.openxmlformats.org/officeDocument/2006/relationships/worksheet" Target="worksheets/sheet17.xml"/><Relationship Id="rId25" Type="http://schemas.openxmlformats.org/officeDocument/2006/relationships/worksheet" Target="worksheets/sheet25.xml"/><Relationship Id="rId33" Type="http://schemas.openxmlformats.org/officeDocument/2006/relationships/theme" Target="theme/theme1.xml"/><Relationship Id="rId2" Type="http://schemas.openxmlformats.org/officeDocument/2006/relationships/worksheet" Target="worksheets/sheet2.xml"/><Relationship Id="rId16" Type="http://schemas.openxmlformats.org/officeDocument/2006/relationships/worksheet" Target="worksheets/sheet16.xml"/><Relationship Id="rId20" Type="http://schemas.openxmlformats.org/officeDocument/2006/relationships/worksheet" Target="worksheets/sheet20.xml"/><Relationship Id="rId29" Type="http://schemas.openxmlformats.org/officeDocument/2006/relationships/worksheet" Target="worksheets/sheet29.xml"/><Relationship Id="rId1" Type="http://schemas.openxmlformats.org/officeDocument/2006/relationships/worksheet" Target="worksheets/sheet1.xml"/><Relationship Id="rId6" Type="http://schemas.openxmlformats.org/officeDocument/2006/relationships/worksheet" Target="worksheets/sheet6.xml"/><Relationship Id="rId11" Type="http://schemas.openxmlformats.org/officeDocument/2006/relationships/worksheet" Target="worksheets/sheet11.xml"/><Relationship Id="rId24" Type="http://schemas.openxmlformats.org/officeDocument/2006/relationships/worksheet" Target="worksheets/sheet24.xml"/><Relationship Id="rId32" Type="http://schemas.openxmlformats.org/officeDocument/2006/relationships/externalLink" Target="externalLinks/externalLink2.xml"/><Relationship Id="rId5" Type="http://schemas.openxmlformats.org/officeDocument/2006/relationships/worksheet" Target="worksheets/sheet5.xml"/><Relationship Id="rId15" Type="http://schemas.openxmlformats.org/officeDocument/2006/relationships/worksheet" Target="worksheets/sheet15.xml"/><Relationship Id="rId23" Type="http://schemas.openxmlformats.org/officeDocument/2006/relationships/worksheet" Target="worksheets/sheet23.xml"/><Relationship Id="rId28" Type="http://schemas.openxmlformats.org/officeDocument/2006/relationships/worksheet" Target="worksheets/sheet28.xml"/><Relationship Id="rId36" Type="http://schemas.openxmlformats.org/officeDocument/2006/relationships/calcChain" Target="calcChain.xml"/><Relationship Id="rId10" Type="http://schemas.openxmlformats.org/officeDocument/2006/relationships/worksheet" Target="worksheets/sheet10.xml"/><Relationship Id="rId19" Type="http://schemas.openxmlformats.org/officeDocument/2006/relationships/worksheet" Target="worksheets/sheet19.xml"/><Relationship Id="rId31" Type="http://schemas.openxmlformats.org/officeDocument/2006/relationships/externalLink" Target="externalLinks/externalLink1.xml"/><Relationship Id="rId4" Type="http://schemas.openxmlformats.org/officeDocument/2006/relationships/worksheet" Target="worksheets/sheet4.xml"/><Relationship Id="rId9" Type="http://schemas.openxmlformats.org/officeDocument/2006/relationships/worksheet" Target="worksheets/sheet9.xml"/><Relationship Id="rId14" Type="http://schemas.openxmlformats.org/officeDocument/2006/relationships/worksheet" Target="worksheets/sheet14.xml"/><Relationship Id="rId22" Type="http://schemas.openxmlformats.org/officeDocument/2006/relationships/worksheet" Target="worksheets/sheet22.xml"/><Relationship Id="rId27" Type="http://schemas.openxmlformats.org/officeDocument/2006/relationships/worksheet" Target="worksheets/sheet27.xml"/><Relationship Id="rId30" Type="http://schemas.openxmlformats.org/officeDocument/2006/relationships/worksheet" Target="worksheets/sheet30.xml"/><Relationship Id="rId35" Type="http://schemas.openxmlformats.org/officeDocument/2006/relationships/sharedStrings" Target="sharedStrings.xml"/></Relationships>
</file>

<file path=xl/drawings/drawing1.xml><?xml version="1.0" encoding="utf-8"?>
<xdr:wsDr xmlns:xdr="http://schemas.openxmlformats.org/drawingml/2006/spreadsheetDrawing" xmlns:a="http://schemas.openxmlformats.org/drawingml/2006/main">
  <xdr:twoCellAnchor>
    <xdr:from>
      <xdr:col>1</xdr:col>
      <xdr:colOff>0</xdr:colOff>
      <xdr:row>41</xdr:row>
      <xdr:rowOff>171450</xdr:rowOff>
    </xdr:from>
    <xdr:to>
      <xdr:col>1</xdr:col>
      <xdr:colOff>1495425</xdr:colOff>
      <xdr:row>41</xdr:row>
      <xdr:rowOff>171450</xdr:rowOff>
    </xdr:to>
    <xdr:cxnSp macro="">
      <xdr:nvCxnSpPr>
        <xdr:cNvPr id="3" name="Straight Connector 2"/>
        <xdr:cNvCxnSpPr/>
      </xdr:nvCxnSpPr>
      <xdr:spPr>
        <a:xfrm>
          <a:off x="952500" y="11087100"/>
          <a:ext cx="1495425" cy="0"/>
        </a:xfrm>
        <a:prstGeom prst="line">
          <a:avLst/>
        </a:prstGeom>
      </xdr:spPr>
      <xdr:style>
        <a:lnRef idx="1">
          <a:schemeClr val="dk1"/>
        </a:lnRef>
        <a:fillRef idx="0">
          <a:schemeClr val="dk1"/>
        </a:fillRef>
        <a:effectRef idx="0">
          <a:schemeClr val="dk1"/>
        </a:effectRef>
        <a:fontRef idx="minor">
          <a:schemeClr val="tx1"/>
        </a:fontRef>
      </xdr:style>
    </xdr:cxnSp>
    <xdr:clientData/>
  </xdr:twoCellAnchor>
  <xdr:twoCellAnchor>
    <xdr:from>
      <xdr:col>1</xdr:col>
      <xdr:colOff>2743725</xdr:colOff>
      <xdr:row>41</xdr:row>
      <xdr:rowOff>180975</xdr:rowOff>
    </xdr:from>
    <xdr:to>
      <xdr:col>2</xdr:col>
      <xdr:colOff>545037</xdr:colOff>
      <xdr:row>41</xdr:row>
      <xdr:rowOff>182563</xdr:rowOff>
    </xdr:to>
    <xdr:cxnSp macro="">
      <xdr:nvCxnSpPr>
        <xdr:cNvPr id="17" name="Straight Connector 16"/>
        <xdr:cNvCxnSpPr/>
      </xdr:nvCxnSpPr>
      <xdr:spPr>
        <a:xfrm>
          <a:off x="3696225" y="10334625"/>
          <a:ext cx="2640012" cy="1588"/>
        </a:xfrm>
        <a:prstGeom prst="line">
          <a:avLst/>
        </a:prstGeom>
      </xdr:spPr>
      <xdr:style>
        <a:lnRef idx="1">
          <a:schemeClr val="dk1"/>
        </a:lnRef>
        <a:fillRef idx="0">
          <a:schemeClr val="dk1"/>
        </a:fillRef>
        <a:effectRef idx="0">
          <a:schemeClr val="dk1"/>
        </a:effectRef>
        <a:fontRef idx="minor">
          <a:schemeClr val="tx1"/>
        </a:fontRef>
      </xdr:style>
    </xdr:cxnSp>
    <xdr:clientData/>
  </xdr:twoCellAnchor>
</xdr:wsDr>
</file>

<file path=xl/drawings/drawing2.xml><?xml version="1.0" encoding="utf-8"?>
<xdr:wsDr xmlns:xdr="http://schemas.openxmlformats.org/drawingml/2006/spreadsheetDrawing" xmlns:a="http://schemas.openxmlformats.org/drawingml/2006/main">
  <xdr:twoCellAnchor>
    <xdr:from>
      <xdr:col>1</xdr:col>
      <xdr:colOff>0</xdr:colOff>
      <xdr:row>41</xdr:row>
      <xdr:rowOff>171450</xdr:rowOff>
    </xdr:from>
    <xdr:to>
      <xdr:col>1</xdr:col>
      <xdr:colOff>1495425</xdr:colOff>
      <xdr:row>41</xdr:row>
      <xdr:rowOff>171450</xdr:rowOff>
    </xdr:to>
    <xdr:cxnSp macro="">
      <xdr:nvCxnSpPr>
        <xdr:cNvPr id="2" name="Straight Connector 1"/>
        <xdr:cNvCxnSpPr/>
      </xdr:nvCxnSpPr>
      <xdr:spPr>
        <a:xfrm>
          <a:off x="952500" y="10706100"/>
          <a:ext cx="1495425" cy="0"/>
        </a:xfrm>
        <a:prstGeom prst="line">
          <a:avLst/>
        </a:prstGeom>
      </xdr:spPr>
      <xdr:style>
        <a:lnRef idx="1">
          <a:schemeClr val="dk1"/>
        </a:lnRef>
        <a:fillRef idx="0">
          <a:schemeClr val="dk1"/>
        </a:fillRef>
        <a:effectRef idx="0">
          <a:schemeClr val="dk1"/>
        </a:effectRef>
        <a:fontRef idx="minor">
          <a:schemeClr val="tx1"/>
        </a:fontRef>
      </xdr:style>
    </xdr:cxnSp>
    <xdr:clientData/>
  </xdr:twoCellAnchor>
  <xdr:twoCellAnchor>
    <xdr:from>
      <xdr:col>1</xdr:col>
      <xdr:colOff>2753244</xdr:colOff>
      <xdr:row>41</xdr:row>
      <xdr:rowOff>180975</xdr:rowOff>
    </xdr:from>
    <xdr:to>
      <xdr:col>2</xdr:col>
      <xdr:colOff>554556</xdr:colOff>
      <xdr:row>41</xdr:row>
      <xdr:rowOff>182563</xdr:rowOff>
    </xdr:to>
    <xdr:cxnSp macro="">
      <xdr:nvCxnSpPr>
        <xdr:cNvPr id="3" name="Straight Connector 2"/>
        <xdr:cNvCxnSpPr/>
      </xdr:nvCxnSpPr>
      <xdr:spPr>
        <a:xfrm>
          <a:off x="3705744" y="9753600"/>
          <a:ext cx="2373312" cy="1588"/>
        </a:xfrm>
        <a:prstGeom prst="line">
          <a:avLst/>
        </a:prstGeom>
      </xdr:spPr>
      <xdr:style>
        <a:lnRef idx="1">
          <a:schemeClr val="dk1"/>
        </a:lnRef>
        <a:fillRef idx="0">
          <a:schemeClr val="dk1"/>
        </a:fillRef>
        <a:effectRef idx="0">
          <a:schemeClr val="dk1"/>
        </a:effectRef>
        <a:fontRef idx="minor">
          <a:schemeClr val="tx1"/>
        </a:fontRef>
      </xdr:style>
    </xdr:cxnSp>
    <xdr:clientData/>
  </xdr:twoCellAnchor>
</xdr:wsDr>
</file>

<file path=xl/drawings/drawing3.xml><?xml version="1.0" encoding="utf-8"?>
<xdr:wsDr xmlns:xdr="http://schemas.openxmlformats.org/drawingml/2006/spreadsheetDrawing" xmlns:a="http://schemas.openxmlformats.org/drawingml/2006/main">
  <xdr:twoCellAnchor>
    <xdr:from>
      <xdr:col>1</xdr:col>
      <xdr:colOff>0</xdr:colOff>
      <xdr:row>84</xdr:row>
      <xdr:rowOff>171450</xdr:rowOff>
    </xdr:from>
    <xdr:to>
      <xdr:col>1</xdr:col>
      <xdr:colOff>1495425</xdr:colOff>
      <xdr:row>84</xdr:row>
      <xdr:rowOff>171450</xdr:rowOff>
    </xdr:to>
    <xdr:cxnSp macro="">
      <xdr:nvCxnSpPr>
        <xdr:cNvPr id="2" name="Straight Connector 1"/>
        <xdr:cNvCxnSpPr/>
      </xdr:nvCxnSpPr>
      <xdr:spPr>
        <a:xfrm>
          <a:off x="952500" y="19040475"/>
          <a:ext cx="1495425" cy="0"/>
        </a:xfrm>
        <a:prstGeom prst="line">
          <a:avLst/>
        </a:prstGeom>
      </xdr:spPr>
      <xdr:style>
        <a:lnRef idx="1">
          <a:schemeClr val="dk1"/>
        </a:lnRef>
        <a:fillRef idx="0">
          <a:schemeClr val="dk1"/>
        </a:fillRef>
        <a:effectRef idx="0">
          <a:schemeClr val="dk1"/>
        </a:effectRef>
        <a:fontRef idx="minor">
          <a:schemeClr val="tx1"/>
        </a:fontRef>
      </xdr:style>
    </xdr:cxnSp>
    <xdr:clientData/>
  </xdr:twoCellAnchor>
  <xdr:twoCellAnchor>
    <xdr:from>
      <xdr:col>1</xdr:col>
      <xdr:colOff>2753244</xdr:colOff>
      <xdr:row>84</xdr:row>
      <xdr:rowOff>180975</xdr:rowOff>
    </xdr:from>
    <xdr:to>
      <xdr:col>2</xdr:col>
      <xdr:colOff>554556</xdr:colOff>
      <xdr:row>84</xdr:row>
      <xdr:rowOff>182563</xdr:rowOff>
    </xdr:to>
    <xdr:cxnSp macro="">
      <xdr:nvCxnSpPr>
        <xdr:cNvPr id="3" name="Straight Connector 2"/>
        <xdr:cNvCxnSpPr/>
      </xdr:nvCxnSpPr>
      <xdr:spPr>
        <a:xfrm>
          <a:off x="3705744" y="19050000"/>
          <a:ext cx="2439987" cy="1588"/>
        </a:xfrm>
        <a:prstGeom prst="line">
          <a:avLst/>
        </a:prstGeom>
      </xdr:spPr>
      <xdr:style>
        <a:lnRef idx="1">
          <a:schemeClr val="dk1"/>
        </a:lnRef>
        <a:fillRef idx="0">
          <a:schemeClr val="dk1"/>
        </a:fillRef>
        <a:effectRef idx="0">
          <a:schemeClr val="dk1"/>
        </a:effectRef>
        <a:fontRef idx="minor">
          <a:schemeClr val="tx1"/>
        </a:fontRef>
      </xdr:style>
    </xdr:cxnSp>
    <xdr:clientData/>
  </xdr:twoCellAnchor>
</xdr:wsDr>
</file>

<file path=xl/drawings/drawing4.xml><?xml version="1.0" encoding="utf-8"?>
<xdr:wsDr xmlns:xdr="http://schemas.openxmlformats.org/drawingml/2006/spreadsheetDrawing" xmlns:a="http://schemas.openxmlformats.org/drawingml/2006/main">
  <xdr:twoCellAnchor>
    <xdr:from>
      <xdr:col>1</xdr:col>
      <xdr:colOff>0</xdr:colOff>
      <xdr:row>36</xdr:row>
      <xdr:rowOff>171450</xdr:rowOff>
    </xdr:from>
    <xdr:to>
      <xdr:col>1</xdr:col>
      <xdr:colOff>1495425</xdr:colOff>
      <xdr:row>36</xdr:row>
      <xdr:rowOff>171450</xdr:rowOff>
    </xdr:to>
    <xdr:cxnSp macro="">
      <xdr:nvCxnSpPr>
        <xdr:cNvPr id="2" name="Straight Connector 1"/>
        <xdr:cNvCxnSpPr/>
      </xdr:nvCxnSpPr>
      <xdr:spPr>
        <a:xfrm>
          <a:off x="952500" y="17554575"/>
          <a:ext cx="1495425" cy="0"/>
        </a:xfrm>
        <a:prstGeom prst="line">
          <a:avLst/>
        </a:prstGeom>
      </xdr:spPr>
      <xdr:style>
        <a:lnRef idx="1">
          <a:schemeClr val="dk1"/>
        </a:lnRef>
        <a:fillRef idx="0">
          <a:schemeClr val="dk1"/>
        </a:fillRef>
        <a:effectRef idx="0">
          <a:schemeClr val="dk1"/>
        </a:effectRef>
        <a:fontRef idx="minor">
          <a:schemeClr val="tx1"/>
        </a:fontRef>
      </xdr:style>
    </xdr:cxnSp>
    <xdr:clientData/>
  </xdr:twoCellAnchor>
  <xdr:twoCellAnchor>
    <xdr:from>
      <xdr:col>1</xdr:col>
      <xdr:colOff>2753244</xdr:colOff>
      <xdr:row>36</xdr:row>
      <xdr:rowOff>180975</xdr:rowOff>
    </xdr:from>
    <xdr:to>
      <xdr:col>2</xdr:col>
      <xdr:colOff>554556</xdr:colOff>
      <xdr:row>36</xdr:row>
      <xdr:rowOff>182563</xdr:rowOff>
    </xdr:to>
    <xdr:cxnSp macro="">
      <xdr:nvCxnSpPr>
        <xdr:cNvPr id="3" name="Straight Connector 2"/>
        <xdr:cNvCxnSpPr/>
      </xdr:nvCxnSpPr>
      <xdr:spPr>
        <a:xfrm>
          <a:off x="3705744" y="17564100"/>
          <a:ext cx="2439987" cy="1588"/>
        </a:xfrm>
        <a:prstGeom prst="line">
          <a:avLst/>
        </a:prstGeom>
      </xdr:spPr>
      <xdr:style>
        <a:lnRef idx="1">
          <a:schemeClr val="dk1"/>
        </a:lnRef>
        <a:fillRef idx="0">
          <a:schemeClr val="dk1"/>
        </a:fillRef>
        <a:effectRef idx="0">
          <a:schemeClr val="dk1"/>
        </a:effectRef>
        <a:fontRef idx="minor">
          <a:schemeClr val="tx1"/>
        </a:fontRef>
      </xdr:style>
    </xdr:cxnSp>
    <xdr:clientData/>
  </xdr:twoCellAnchor>
</xdr:wsDr>
</file>

<file path=xl/drawings/drawing5.xml><?xml version="1.0" encoding="utf-8"?>
<xdr:wsDr xmlns:xdr="http://schemas.openxmlformats.org/drawingml/2006/spreadsheetDrawing" xmlns:a="http://schemas.openxmlformats.org/drawingml/2006/main">
  <xdr:twoCellAnchor>
    <xdr:from>
      <xdr:col>2</xdr:col>
      <xdr:colOff>0</xdr:colOff>
      <xdr:row>31</xdr:row>
      <xdr:rowOff>171450</xdr:rowOff>
    </xdr:from>
    <xdr:to>
      <xdr:col>2</xdr:col>
      <xdr:colOff>1495425</xdr:colOff>
      <xdr:row>31</xdr:row>
      <xdr:rowOff>171450</xdr:rowOff>
    </xdr:to>
    <xdr:cxnSp macro="">
      <xdr:nvCxnSpPr>
        <xdr:cNvPr id="2" name="Straight Connector 1"/>
        <xdr:cNvCxnSpPr/>
      </xdr:nvCxnSpPr>
      <xdr:spPr>
        <a:xfrm>
          <a:off x="590550" y="6724650"/>
          <a:ext cx="1495425" cy="0"/>
        </a:xfrm>
        <a:prstGeom prst="line">
          <a:avLst/>
        </a:prstGeom>
      </xdr:spPr>
      <xdr:style>
        <a:lnRef idx="1">
          <a:schemeClr val="dk1"/>
        </a:lnRef>
        <a:fillRef idx="0">
          <a:schemeClr val="dk1"/>
        </a:fillRef>
        <a:effectRef idx="0">
          <a:schemeClr val="dk1"/>
        </a:effectRef>
        <a:fontRef idx="minor">
          <a:schemeClr val="tx1"/>
        </a:fontRef>
      </xdr:style>
    </xdr:cxnSp>
    <xdr:clientData/>
  </xdr:twoCellAnchor>
</xdr:wsDr>
</file>

<file path=xl/drawings/drawing6.xml><?xml version="1.0" encoding="utf-8"?>
<xdr:wsDr xmlns:xdr="http://schemas.openxmlformats.org/drawingml/2006/spreadsheetDrawing" xmlns:a="http://schemas.openxmlformats.org/drawingml/2006/main">
  <xdr:twoCellAnchor>
    <xdr:from>
      <xdr:col>1</xdr:col>
      <xdr:colOff>0</xdr:colOff>
      <xdr:row>42</xdr:row>
      <xdr:rowOff>171450</xdr:rowOff>
    </xdr:from>
    <xdr:to>
      <xdr:col>1</xdr:col>
      <xdr:colOff>1495425</xdr:colOff>
      <xdr:row>42</xdr:row>
      <xdr:rowOff>171450</xdr:rowOff>
    </xdr:to>
    <xdr:cxnSp macro="">
      <xdr:nvCxnSpPr>
        <xdr:cNvPr id="2" name="Straight Connector 1"/>
        <xdr:cNvCxnSpPr/>
      </xdr:nvCxnSpPr>
      <xdr:spPr>
        <a:xfrm>
          <a:off x="714375" y="8524875"/>
          <a:ext cx="1009650" cy="0"/>
        </a:xfrm>
        <a:prstGeom prst="line">
          <a:avLst/>
        </a:prstGeom>
      </xdr:spPr>
      <xdr:style>
        <a:lnRef idx="1">
          <a:schemeClr val="dk1"/>
        </a:lnRef>
        <a:fillRef idx="0">
          <a:schemeClr val="dk1"/>
        </a:fillRef>
        <a:effectRef idx="0">
          <a:schemeClr val="dk1"/>
        </a:effectRef>
        <a:fontRef idx="minor">
          <a:schemeClr val="tx1"/>
        </a:fontRef>
      </xdr:style>
    </xdr:cxnSp>
    <xdr:clientData/>
  </xdr:twoCellAnchor>
  <xdr:twoCellAnchor>
    <xdr:from>
      <xdr:col>2</xdr:col>
      <xdr:colOff>1069522</xdr:colOff>
      <xdr:row>43</xdr:row>
      <xdr:rowOff>4082</xdr:rowOff>
    </xdr:from>
    <xdr:to>
      <xdr:col>5</xdr:col>
      <xdr:colOff>110219</xdr:colOff>
      <xdr:row>43</xdr:row>
      <xdr:rowOff>4082</xdr:rowOff>
    </xdr:to>
    <xdr:cxnSp macro="">
      <xdr:nvCxnSpPr>
        <xdr:cNvPr id="3" name="Straight Connector 2"/>
        <xdr:cNvCxnSpPr/>
      </xdr:nvCxnSpPr>
      <xdr:spPr>
        <a:xfrm>
          <a:off x="4457701" y="8549368"/>
          <a:ext cx="2605768" cy="0"/>
        </a:xfrm>
        <a:prstGeom prst="line">
          <a:avLst/>
        </a:prstGeom>
      </xdr:spPr>
      <xdr:style>
        <a:lnRef idx="1">
          <a:schemeClr val="dk1"/>
        </a:lnRef>
        <a:fillRef idx="0">
          <a:schemeClr val="dk1"/>
        </a:fillRef>
        <a:effectRef idx="0">
          <a:schemeClr val="dk1"/>
        </a:effectRef>
        <a:fontRef idx="minor">
          <a:schemeClr val="tx1"/>
        </a:fontRef>
      </xdr:style>
    </xdr:cxnSp>
    <xdr:clientData/>
  </xdr:twoCellAnchor>
</xdr:wsDr>
</file>

<file path=xl/drawings/drawing7.xml><?xml version="1.0" encoding="utf-8"?>
<xdr:wsDr xmlns:xdr="http://schemas.openxmlformats.org/drawingml/2006/spreadsheetDrawing" xmlns:a="http://schemas.openxmlformats.org/drawingml/2006/main">
  <xdr:twoCellAnchor>
    <xdr:from>
      <xdr:col>2</xdr:col>
      <xdr:colOff>0</xdr:colOff>
      <xdr:row>42</xdr:row>
      <xdr:rowOff>171450</xdr:rowOff>
    </xdr:from>
    <xdr:to>
      <xdr:col>2</xdr:col>
      <xdr:colOff>1495425</xdr:colOff>
      <xdr:row>42</xdr:row>
      <xdr:rowOff>171450</xdr:rowOff>
    </xdr:to>
    <xdr:cxnSp macro="">
      <xdr:nvCxnSpPr>
        <xdr:cNvPr id="2" name="Straight Connector 1"/>
        <xdr:cNvCxnSpPr/>
      </xdr:nvCxnSpPr>
      <xdr:spPr>
        <a:xfrm>
          <a:off x="1238250" y="8524875"/>
          <a:ext cx="1009650" cy="0"/>
        </a:xfrm>
        <a:prstGeom prst="line">
          <a:avLst/>
        </a:prstGeom>
      </xdr:spPr>
      <xdr:style>
        <a:lnRef idx="1">
          <a:schemeClr val="dk1"/>
        </a:lnRef>
        <a:fillRef idx="0">
          <a:schemeClr val="dk1"/>
        </a:fillRef>
        <a:effectRef idx="0">
          <a:schemeClr val="dk1"/>
        </a:effectRef>
        <a:fontRef idx="minor">
          <a:schemeClr val="tx1"/>
        </a:fontRef>
      </xdr:style>
    </xdr:cxnSp>
    <xdr:clientData/>
  </xdr:twoCellAnchor>
  <xdr:twoCellAnchor>
    <xdr:from>
      <xdr:col>4</xdr:col>
      <xdr:colOff>495300</xdr:colOff>
      <xdr:row>42</xdr:row>
      <xdr:rowOff>152400</xdr:rowOff>
    </xdr:from>
    <xdr:to>
      <xdr:col>7</xdr:col>
      <xdr:colOff>9525</xdr:colOff>
      <xdr:row>42</xdr:row>
      <xdr:rowOff>152400</xdr:rowOff>
    </xdr:to>
    <xdr:cxnSp macro="">
      <xdr:nvCxnSpPr>
        <xdr:cNvPr id="3" name="Straight Connector 2"/>
        <xdr:cNvCxnSpPr/>
      </xdr:nvCxnSpPr>
      <xdr:spPr>
        <a:xfrm>
          <a:off x="3943350" y="8315325"/>
          <a:ext cx="2609850" cy="0"/>
        </a:xfrm>
        <a:prstGeom prst="line">
          <a:avLst/>
        </a:prstGeom>
      </xdr:spPr>
      <xdr:style>
        <a:lnRef idx="1">
          <a:schemeClr val="dk1"/>
        </a:lnRef>
        <a:fillRef idx="0">
          <a:schemeClr val="dk1"/>
        </a:fillRef>
        <a:effectRef idx="0">
          <a:schemeClr val="dk1"/>
        </a:effectRef>
        <a:fontRef idx="minor">
          <a:schemeClr val="tx1"/>
        </a:fontRef>
      </xdr:style>
    </xdr:cxnSp>
    <xdr:clientData/>
  </xdr:twoCellAnchor>
</xdr:wsDr>
</file>

<file path=xl/drawings/drawing8.xml><?xml version="1.0" encoding="utf-8"?>
<xdr:wsDr xmlns:xdr="http://schemas.openxmlformats.org/drawingml/2006/spreadsheetDrawing" xmlns:a="http://schemas.openxmlformats.org/drawingml/2006/main">
  <xdr:twoCellAnchor>
    <xdr:from>
      <xdr:col>0</xdr:col>
      <xdr:colOff>775607</xdr:colOff>
      <xdr:row>81</xdr:row>
      <xdr:rowOff>171450</xdr:rowOff>
    </xdr:from>
    <xdr:to>
      <xdr:col>1</xdr:col>
      <xdr:colOff>1318532</xdr:colOff>
      <xdr:row>81</xdr:row>
      <xdr:rowOff>171450</xdr:rowOff>
    </xdr:to>
    <xdr:cxnSp macro="">
      <xdr:nvCxnSpPr>
        <xdr:cNvPr id="2" name="Straight Connector 1"/>
        <xdr:cNvCxnSpPr/>
      </xdr:nvCxnSpPr>
      <xdr:spPr>
        <a:xfrm>
          <a:off x="775607" y="17297400"/>
          <a:ext cx="1495425" cy="0"/>
        </a:xfrm>
        <a:prstGeom prst="line">
          <a:avLst/>
        </a:prstGeom>
      </xdr:spPr>
      <xdr:style>
        <a:lnRef idx="1">
          <a:schemeClr val="dk1"/>
        </a:lnRef>
        <a:fillRef idx="0">
          <a:schemeClr val="dk1"/>
        </a:fillRef>
        <a:effectRef idx="0">
          <a:schemeClr val="dk1"/>
        </a:effectRef>
        <a:fontRef idx="minor">
          <a:schemeClr val="tx1"/>
        </a:fontRef>
      </xdr:style>
    </xdr:cxnSp>
    <xdr:clientData/>
  </xdr:twoCellAnchor>
  <xdr:twoCellAnchor>
    <xdr:from>
      <xdr:col>1</xdr:col>
      <xdr:colOff>2086495</xdr:colOff>
      <xdr:row>81</xdr:row>
      <xdr:rowOff>180975</xdr:rowOff>
    </xdr:from>
    <xdr:to>
      <xdr:col>1</xdr:col>
      <xdr:colOff>4827200</xdr:colOff>
      <xdr:row>81</xdr:row>
      <xdr:rowOff>182563</xdr:rowOff>
    </xdr:to>
    <xdr:cxnSp macro="">
      <xdr:nvCxnSpPr>
        <xdr:cNvPr id="3" name="Straight Connector 2"/>
        <xdr:cNvCxnSpPr/>
      </xdr:nvCxnSpPr>
      <xdr:spPr>
        <a:xfrm>
          <a:off x="3038995" y="17306925"/>
          <a:ext cx="2740705" cy="1588"/>
        </a:xfrm>
        <a:prstGeom prst="line">
          <a:avLst/>
        </a:prstGeom>
      </xdr:spPr>
      <xdr:style>
        <a:lnRef idx="1">
          <a:schemeClr val="dk1"/>
        </a:lnRef>
        <a:fillRef idx="0">
          <a:schemeClr val="dk1"/>
        </a:fillRef>
        <a:effectRef idx="0">
          <a:schemeClr val="dk1"/>
        </a:effectRef>
        <a:fontRef idx="minor">
          <a:schemeClr val="tx1"/>
        </a:fontRef>
      </xdr:style>
    </xdr:cxnSp>
    <xdr:clientData/>
  </xdr:twoCellAnchor>
</xdr:wsDr>
</file>

<file path=xl/drawings/drawing9.xml><?xml version="1.0" encoding="utf-8"?>
<xdr:wsDr xmlns:xdr="http://schemas.openxmlformats.org/drawingml/2006/spreadsheetDrawing" xmlns:a="http://schemas.openxmlformats.org/drawingml/2006/main">
  <xdr:twoCellAnchor>
    <xdr:from>
      <xdr:col>1</xdr:col>
      <xdr:colOff>0</xdr:colOff>
      <xdr:row>34</xdr:row>
      <xdr:rowOff>171450</xdr:rowOff>
    </xdr:from>
    <xdr:to>
      <xdr:col>1</xdr:col>
      <xdr:colOff>1495425</xdr:colOff>
      <xdr:row>34</xdr:row>
      <xdr:rowOff>171450</xdr:rowOff>
    </xdr:to>
    <xdr:cxnSp macro="">
      <xdr:nvCxnSpPr>
        <xdr:cNvPr id="2" name="Straight Connector 1"/>
        <xdr:cNvCxnSpPr/>
      </xdr:nvCxnSpPr>
      <xdr:spPr>
        <a:xfrm>
          <a:off x="590550" y="6534150"/>
          <a:ext cx="1495425" cy="0"/>
        </a:xfrm>
        <a:prstGeom prst="line">
          <a:avLst/>
        </a:prstGeom>
      </xdr:spPr>
      <xdr:style>
        <a:lnRef idx="1">
          <a:schemeClr val="dk1"/>
        </a:lnRef>
        <a:fillRef idx="0">
          <a:schemeClr val="dk1"/>
        </a:fillRef>
        <a:effectRef idx="0">
          <a:schemeClr val="dk1"/>
        </a:effectRef>
        <a:fontRef idx="minor">
          <a:schemeClr val="tx1"/>
        </a:fontRef>
      </xdr:style>
    </xdr:cxnSp>
    <xdr:clientData/>
  </xdr:twoCellAnchor>
  <xdr:twoCellAnchor>
    <xdr:from>
      <xdr:col>1</xdr:col>
      <xdr:colOff>2753244</xdr:colOff>
      <xdr:row>34</xdr:row>
      <xdr:rowOff>180975</xdr:rowOff>
    </xdr:from>
    <xdr:to>
      <xdr:col>2</xdr:col>
      <xdr:colOff>554556</xdr:colOff>
      <xdr:row>34</xdr:row>
      <xdr:rowOff>182563</xdr:rowOff>
    </xdr:to>
    <xdr:cxnSp macro="">
      <xdr:nvCxnSpPr>
        <xdr:cNvPr id="3" name="Straight Connector 2"/>
        <xdr:cNvCxnSpPr/>
      </xdr:nvCxnSpPr>
      <xdr:spPr>
        <a:xfrm>
          <a:off x="3343794" y="6543675"/>
          <a:ext cx="3668712" cy="1588"/>
        </a:xfrm>
        <a:prstGeom prst="line">
          <a:avLst/>
        </a:prstGeom>
      </xdr:spPr>
      <xdr:style>
        <a:lnRef idx="1">
          <a:schemeClr val="dk1"/>
        </a:lnRef>
        <a:fillRef idx="0">
          <a:schemeClr val="dk1"/>
        </a:fillRef>
        <a:effectRef idx="0">
          <a:schemeClr val="dk1"/>
        </a:effectRef>
        <a:fontRef idx="minor">
          <a:schemeClr val="tx1"/>
        </a:fontRef>
      </xdr:style>
    </xdr:cxnSp>
    <xdr:clientData/>
  </xdr:twoCellAnchor>
</xdr:wsDr>
</file>

<file path=xl/drawings/drawing10.xml><?xml version="1.0" encoding="utf-8"?>
<xdr:wsDr xmlns:xdr="http://schemas.openxmlformats.org/drawingml/2006/spreadsheetDrawing" xmlns:a="http://schemas.openxmlformats.org/drawingml/2006/main">
  <xdr:twoCellAnchor>
    <xdr:from>
      <xdr:col>2</xdr:col>
      <xdr:colOff>0</xdr:colOff>
      <xdr:row>33</xdr:row>
      <xdr:rowOff>171450</xdr:rowOff>
    </xdr:from>
    <xdr:to>
      <xdr:col>2</xdr:col>
      <xdr:colOff>1495425</xdr:colOff>
      <xdr:row>33</xdr:row>
      <xdr:rowOff>171450</xdr:rowOff>
    </xdr:to>
    <xdr:cxnSp macro="">
      <xdr:nvCxnSpPr>
        <xdr:cNvPr id="2" name="Straight Connector 1"/>
        <xdr:cNvCxnSpPr/>
      </xdr:nvCxnSpPr>
      <xdr:spPr>
        <a:xfrm>
          <a:off x="1752600" y="8524875"/>
          <a:ext cx="1495425" cy="0"/>
        </a:xfrm>
        <a:prstGeom prst="line">
          <a:avLst/>
        </a:prstGeom>
      </xdr:spPr>
      <xdr:style>
        <a:lnRef idx="1">
          <a:schemeClr val="dk1"/>
        </a:lnRef>
        <a:fillRef idx="0">
          <a:schemeClr val="dk1"/>
        </a:fillRef>
        <a:effectRef idx="0">
          <a:schemeClr val="dk1"/>
        </a:effectRef>
        <a:fontRef idx="minor">
          <a:schemeClr val="tx1"/>
        </a:fontRef>
      </xdr:style>
    </xdr:cxnSp>
    <xdr:clientData/>
  </xdr:twoCellAnchor>
</xdr:wsDr>
</file>

<file path=xl/drawings/drawing11.xml><?xml version="1.0" encoding="utf-8"?>
<xdr:wsDr xmlns:xdr="http://schemas.openxmlformats.org/drawingml/2006/spreadsheetDrawing" xmlns:a="http://schemas.openxmlformats.org/drawingml/2006/main">
  <xdr:twoCellAnchor>
    <xdr:from>
      <xdr:col>1</xdr:col>
      <xdr:colOff>0</xdr:colOff>
      <xdr:row>42</xdr:row>
      <xdr:rowOff>171450</xdr:rowOff>
    </xdr:from>
    <xdr:to>
      <xdr:col>1</xdr:col>
      <xdr:colOff>1495425</xdr:colOff>
      <xdr:row>42</xdr:row>
      <xdr:rowOff>171450</xdr:rowOff>
    </xdr:to>
    <xdr:cxnSp macro="">
      <xdr:nvCxnSpPr>
        <xdr:cNvPr id="2" name="Straight Connector 1"/>
        <xdr:cNvCxnSpPr/>
      </xdr:nvCxnSpPr>
      <xdr:spPr>
        <a:xfrm>
          <a:off x="1504950" y="8524875"/>
          <a:ext cx="1495425" cy="0"/>
        </a:xfrm>
        <a:prstGeom prst="line">
          <a:avLst/>
        </a:prstGeom>
      </xdr:spPr>
      <xdr:style>
        <a:lnRef idx="1">
          <a:schemeClr val="dk1"/>
        </a:lnRef>
        <a:fillRef idx="0">
          <a:schemeClr val="dk1"/>
        </a:fillRef>
        <a:effectRef idx="0">
          <a:schemeClr val="dk1"/>
        </a:effectRef>
        <a:fontRef idx="minor">
          <a:schemeClr val="tx1"/>
        </a:fontRef>
      </xdr:style>
    </xdr:cxnSp>
    <xdr:clientData/>
  </xdr:twoCellAnchor>
  <xdr:twoCellAnchor>
    <xdr:from>
      <xdr:col>3</xdr:col>
      <xdr:colOff>838200</xdr:colOff>
      <xdr:row>42</xdr:row>
      <xdr:rowOff>180975</xdr:rowOff>
    </xdr:from>
    <xdr:to>
      <xdr:col>6</xdr:col>
      <xdr:colOff>219075</xdr:colOff>
      <xdr:row>42</xdr:row>
      <xdr:rowOff>180975</xdr:rowOff>
    </xdr:to>
    <xdr:cxnSp macro="">
      <xdr:nvCxnSpPr>
        <xdr:cNvPr id="3" name="Straight Connector 2"/>
        <xdr:cNvCxnSpPr/>
      </xdr:nvCxnSpPr>
      <xdr:spPr>
        <a:xfrm>
          <a:off x="5572125" y="8534400"/>
          <a:ext cx="2609850" cy="0"/>
        </a:xfrm>
        <a:prstGeom prst="line">
          <a:avLst/>
        </a:prstGeom>
      </xdr:spPr>
      <xdr:style>
        <a:lnRef idx="1">
          <a:schemeClr val="dk1"/>
        </a:lnRef>
        <a:fillRef idx="0">
          <a:schemeClr val="dk1"/>
        </a:fillRef>
        <a:effectRef idx="0">
          <a:schemeClr val="dk1"/>
        </a:effectRef>
        <a:fontRef idx="minor">
          <a:schemeClr val="tx1"/>
        </a:fontRef>
      </xdr:style>
    </xdr:cxnSp>
    <xdr:clientData/>
  </xdr:twoCellAnchor>
</xdr:wsDr>
</file>

<file path=xl/drawings/drawing12.xml><?xml version="1.0" encoding="utf-8"?>
<xdr:wsDr xmlns:xdr="http://schemas.openxmlformats.org/drawingml/2006/spreadsheetDrawing" xmlns:a="http://schemas.openxmlformats.org/drawingml/2006/main">
  <xdr:twoCellAnchor>
    <xdr:from>
      <xdr:col>2</xdr:col>
      <xdr:colOff>0</xdr:colOff>
      <xdr:row>42</xdr:row>
      <xdr:rowOff>171450</xdr:rowOff>
    </xdr:from>
    <xdr:to>
      <xdr:col>2</xdr:col>
      <xdr:colOff>1495425</xdr:colOff>
      <xdr:row>42</xdr:row>
      <xdr:rowOff>171450</xdr:rowOff>
    </xdr:to>
    <xdr:cxnSp macro="">
      <xdr:nvCxnSpPr>
        <xdr:cNvPr id="2" name="Straight Connector 1"/>
        <xdr:cNvCxnSpPr/>
      </xdr:nvCxnSpPr>
      <xdr:spPr>
        <a:xfrm>
          <a:off x="1238250" y="8334375"/>
          <a:ext cx="1009650" cy="0"/>
        </a:xfrm>
        <a:prstGeom prst="line">
          <a:avLst/>
        </a:prstGeom>
      </xdr:spPr>
      <xdr:style>
        <a:lnRef idx="1">
          <a:schemeClr val="dk1"/>
        </a:lnRef>
        <a:fillRef idx="0">
          <a:schemeClr val="dk1"/>
        </a:fillRef>
        <a:effectRef idx="0">
          <a:schemeClr val="dk1"/>
        </a:effectRef>
        <a:fontRef idx="minor">
          <a:schemeClr val="tx1"/>
        </a:fontRef>
      </xdr:style>
    </xdr:cxnSp>
    <xdr:clientData/>
  </xdr:twoCellAnchor>
  <xdr:twoCellAnchor>
    <xdr:from>
      <xdr:col>4</xdr:col>
      <xdr:colOff>495300</xdr:colOff>
      <xdr:row>42</xdr:row>
      <xdr:rowOff>152400</xdr:rowOff>
    </xdr:from>
    <xdr:to>
      <xdr:col>7</xdr:col>
      <xdr:colOff>9525</xdr:colOff>
      <xdr:row>42</xdr:row>
      <xdr:rowOff>152400</xdr:rowOff>
    </xdr:to>
    <xdr:cxnSp macro="">
      <xdr:nvCxnSpPr>
        <xdr:cNvPr id="3" name="Straight Connector 2"/>
        <xdr:cNvCxnSpPr/>
      </xdr:nvCxnSpPr>
      <xdr:spPr>
        <a:xfrm>
          <a:off x="3943350" y="8315325"/>
          <a:ext cx="3314700" cy="0"/>
        </a:xfrm>
        <a:prstGeom prst="line">
          <a:avLst/>
        </a:prstGeom>
      </xdr:spPr>
      <xdr:style>
        <a:lnRef idx="1">
          <a:schemeClr val="dk1"/>
        </a:lnRef>
        <a:fillRef idx="0">
          <a:schemeClr val="dk1"/>
        </a:fillRef>
        <a:effectRef idx="0">
          <a:schemeClr val="dk1"/>
        </a:effectRef>
        <a:fontRef idx="minor">
          <a:schemeClr val="tx1"/>
        </a:fontRef>
      </xdr:style>
    </xdr:cxnSp>
    <xdr:clientData/>
  </xdr:twoCellAnchor>
</xdr:wsDr>
</file>

<file path=xl/drawings/drawing13.xml><?xml version="1.0" encoding="utf-8"?>
<xdr:wsDr xmlns:xdr="http://schemas.openxmlformats.org/drawingml/2006/spreadsheetDrawing" xmlns:a="http://schemas.openxmlformats.org/drawingml/2006/main">
  <xdr:twoCellAnchor>
    <xdr:from>
      <xdr:col>1</xdr:col>
      <xdr:colOff>0</xdr:colOff>
      <xdr:row>27</xdr:row>
      <xdr:rowOff>171450</xdr:rowOff>
    </xdr:from>
    <xdr:to>
      <xdr:col>1</xdr:col>
      <xdr:colOff>1495425</xdr:colOff>
      <xdr:row>27</xdr:row>
      <xdr:rowOff>171450</xdr:rowOff>
    </xdr:to>
    <xdr:cxnSp macro="">
      <xdr:nvCxnSpPr>
        <xdr:cNvPr id="2" name="Straight Connector 1"/>
        <xdr:cNvCxnSpPr/>
      </xdr:nvCxnSpPr>
      <xdr:spPr>
        <a:xfrm>
          <a:off x="952500" y="19088100"/>
          <a:ext cx="1495425" cy="0"/>
        </a:xfrm>
        <a:prstGeom prst="line">
          <a:avLst/>
        </a:prstGeom>
      </xdr:spPr>
      <xdr:style>
        <a:lnRef idx="1">
          <a:schemeClr val="dk1"/>
        </a:lnRef>
        <a:fillRef idx="0">
          <a:schemeClr val="dk1"/>
        </a:fillRef>
        <a:effectRef idx="0">
          <a:schemeClr val="dk1"/>
        </a:effectRef>
        <a:fontRef idx="minor">
          <a:schemeClr val="tx1"/>
        </a:fontRef>
      </xdr:style>
    </xdr:cxnSp>
    <xdr:clientData/>
  </xdr:twoCellAnchor>
  <xdr:twoCellAnchor>
    <xdr:from>
      <xdr:col>1</xdr:col>
      <xdr:colOff>2753244</xdr:colOff>
      <xdr:row>27</xdr:row>
      <xdr:rowOff>180975</xdr:rowOff>
    </xdr:from>
    <xdr:to>
      <xdr:col>2</xdr:col>
      <xdr:colOff>554556</xdr:colOff>
      <xdr:row>27</xdr:row>
      <xdr:rowOff>182563</xdr:rowOff>
    </xdr:to>
    <xdr:cxnSp macro="">
      <xdr:nvCxnSpPr>
        <xdr:cNvPr id="3" name="Straight Connector 2"/>
        <xdr:cNvCxnSpPr/>
      </xdr:nvCxnSpPr>
      <xdr:spPr>
        <a:xfrm>
          <a:off x="3705744" y="19097625"/>
          <a:ext cx="2582862" cy="1588"/>
        </a:xfrm>
        <a:prstGeom prst="line">
          <a:avLst/>
        </a:prstGeom>
      </xdr:spPr>
      <xdr:style>
        <a:lnRef idx="1">
          <a:schemeClr val="dk1"/>
        </a:lnRef>
        <a:fillRef idx="0">
          <a:schemeClr val="dk1"/>
        </a:fillRef>
        <a:effectRef idx="0">
          <a:schemeClr val="dk1"/>
        </a:effectRef>
        <a:fontRef idx="minor">
          <a:schemeClr val="tx1"/>
        </a:fontRef>
      </xdr:style>
    </xdr:cxnSp>
    <xdr:clientData/>
  </xdr:twoCellAnchor>
</xdr:wsDr>
</file>

<file path=xl/drawings/drawing14.xml><?xml version="1.0" encoding="utf-8"?>
<xdr:wsDr xmlns:xdr="http://schemas.openxmlformats.org/drawingml/2006/spreadsheetDrawing" xmlns:a="http://schemas.openxmlformats.org/drawingml/2006/main">
  <xdr:twoCellAnchor>
    <xdr:from>
      <xdr:col>1</xdr:col>
      <xdr:colOff>0</xdr:colOff>
      <xdr:row>25</xdr:row>
      <xdr:rowOff>171450</xdr:rowOff>
    </xdr:from>
    <xdr:to>
      <xdr:col>1</xdr:col>
      <xdr:colOff>1495425</xdr:colOff>
      <xdr:row>25</xdr:row>
      <xdr:rowOff>171450</xdr:rowOff>
    </xdr:to>
    <xdr:cxnSp macro="">
      <xdr:nvCxnSpPr>
        <xdr:cNvPr id="2" name="Straight Connector 1"/>
        <xdr:cNvCxnSpPr/>
      </xdr:nvCxnSpPr>
      <xdr:spPr>
        <a:xfrm>
          <a:off x="590550" y="6915150"/>
          <a:ext cx="1495425" cy="0"/>
        </a:xfrm>
        <a:prstGeom prst="line">
          <a:avLst/>
        </a:prstGeom>
      </xdr:spPr>
      <xdr:style>
        <a:lnRef idx="1">
          <a:schemeClr val="dk1"/>
        </a:lnRef>
        <a:fillRef idx="0">
          <a:schemeClr val="dk1"/>
        </a:fillRef>
        <a:effectRef idx="0">
          <a:schemeClr val="dk1"/>
        </a:effectRef>
        <a:fontRef idx="minor">
          <a:schemeClr val="tx1"/>
        </a:fontRef>
      </xdr:style>
    </xdr:cxnSp>
    <xdr:clientData/>
  </xdr:twoCellAnchor>
  <xdr:twoCellAnchor>
    <xdr:from>
      <xdr:col>1</xdr:col>
      <xdr:colOff>2753244</xdr:colOff>
      <xdr:row>25</xdr:row>
      <xdr:rowOff>180975</xdr:rowOff>
    </xdr:from>
    <xdr:to>
      <xdr:col>2</xdr:col>
      <xdr:colOff>554556</xdr:colOff>
      <xdr:row>25</xdr:row>
      <xdr:rowOff>182563</xdr:rowOff>
    </xdr:to>
    <xdr:cxnSp macro="">
      <xdr:nvCxnSpPr>
        <xdr:cNvPr id="3" name="Straight Connector 2"/>
        <xdr:cNvCxnSpPr/>
      </xdr:nvCxnSpPr>
      <xdr:spPr>
        <a:xfrm>
          <a:off x="3343794" y="6924675"/>
          <a:ext cx="3668712" cy="1588"/>
        </a:xfrm>
        <a:prstGeom prst="line">
          <a:avLst/>
        </a:prstGeom>
      </xdr:spPr>
      <xdr:style>
        <a:lnRef idx="1">
          <a:schemeClr val="dk1"/>
        </a:lnRef>
        <a:fillRef idx="0">
          <a:schemeClr val="dk1"/>
        </a:fillRef>
        <a:effectRef idx="0">
          <a:schemeClr val="dk1"/>
        </a:effectRef>
        <a:fontRef idx="minor">
          <a:schemeClr val="tx1"/>
        </a:fontRef>
      </xdr:style>
    </xdr:cxnSp>
    <xdr:clientData/>
  </xdr:twoCellAnchor>
</xdr:wsDr>
</file>

<file path=xl/drawings/drawing15.xml><?xml version="1.0" encoding="utf-8"?>
<xdr:wsDr xmlns:xdr="http://schemas.openxmlformats.org/drawingml/2006/spreadsheetDrawing" xmlns:a="http://schemas.openxmlformats.org/drawingml/2006/main">
  <xdr:twoCellAnchor>
    <xdr:from>
      <xdr:col>1</xdr:col>
      <xdr:colOff>0</xdr:colOff>
      <xdr:row>85</xdr:row>
      <xdr:rowOff>171450</xdr:rowOff>
    </xdr:from>
    <xdr:to>
      <xdr:col>1</xdr:col>
      <xdr:colOff>1495425</xdr:colOff>
      <xdr:row>85</xdr:row>
      <xdr:rowOff>171450</xdr:rowOff>
    </xdr:to>
    <xdr:cxnSp macro="">
      <xdr:nvCxnSpPr>
        <xdr:cNvPr id="2" name="Straight Connector 1"/>
        <xdr:cNvCxnSpPr/>
      </xdr:nvCxnSpPr>
      <xdr:spPr>
        <a:xfrm>
          <a:off x="952500" y="6134100"/>
          <a:ext cx="1495425" cy="0"/>
        </a:xfrm>
        <a:prstGeom prst="line">
          <a:avLst/>
        </a:prstGeom>
      </xdr:spPr>
      <xdr:style>
        <a:lnRef idx="1">
          <a:schemeClr val="dk1"/>
        </a:lnRef>
        <a:fillRef idx="0">
          <a:schemeClr val="dk1"/>
        </a:fillRef>
        <a:effectRef idx="0">
          <a:schemeClr val="dk1"/>
        </a:effectRef>
        <a:fontRef idx="minor">
          <a:schemeClr val="tx1"/>
        </a:fontRef>
      </xdr:style>
    </xdr:cxnSp>
    <xdr:clientData/>
  </xdr:twoCellAnchor>
  <xdr:twoCellAnchor>
    <xdr:from>
      <xdr:col>1</xdr:col>
      <xdr:colOff>2753244</xdr:colOff>
      <xdr:row>85</xdr:row>
      <xdr:rowOff>180975</xdr:rowOff>
    </xdr:from>
    <xdr:to>
      <xdr:col>2</xdr:col>
      <xdr:colOff>554556</xdr:colOff>
      <xdr:row>85</xdr:row>
      <xdr:rowOff>182563</xdr:rowOff>
    </xdr:to>
    <xdr:cxnSp macro="">
      <xdr:nvCxnSpPr>
        <xdr:cNvPr id="3" name="Straight Connector 2"/>
        <xdr:cNvCxnSpPr/>
      </xdr:nvCxnSpPr>
      <xdr:spPr>
        <a:xfrm>
          <a:off x="3705744" y="6143625"/>
          <a:ext cx="2601912" cy="1588"/>
        </a:xfrm>
        <a:prstGeom prst="line">
          <a:avLst/>
        </a:prstGeom>
      </xdr:spPr>
      <xdr:style>
        <a:lnRef idx="1">
          <a:schemeClr val="dk1"/>
        </a:lnRef>
        <a:fillRef idx="0">
          <a:schemeClr val="dk1"/>
        </a:fillRef>
        <a:effectRef idx="0">
          <a:schemeClr val="dk1"/>
        </a:effectRef>
        <a:fontRef idx="minor">
          <a:schemeClr val="tx1"/>
        </a:fontRef>
      </xdr:style>
    </xdr:cxnSp>
    <xdr:clientData/>
  </xdr:twoCellAnchor>
</xdr:wsDr>
</file>

<file path=xl/externalLinks/_rels/externalLink1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E:\Users\nzaalishvili\AppData\Local\Microsoft\Windows\Temporary%20Internet%20Files\Content.Outlook\NKXX6P1B\Users\lmerabishvili\AppData\Local\Microsoft\Windows\Temporary%20Internet%20Files\Content.Outlook\DELNJLCD\axali%20formebiV3.xlsx" TargetMode="External"/></Relationships>
</file>

<file path=xl/externalLinks/_rels/externalLink2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E:\Temur%20Chilindrishvili\&#4318;&#4304;&#4320;&#4322;&#4312;&#4308;&#4305;&#4312;&#4321;%20&#4324;&#4317;&#4320;&#4315;&#4308;&#4305;&#4312;\&#4318;&#4317;&#4314;&#4312;&#4322;&#4318;&#4304;&#4320;&#4322;&#4312;&#4308;&#4305;&#4312;&#4321;%20&#4324;&#4317;&#4320;&#4315;&#4308;&#4305;&#4310;&#4308;%20&#4315;&#4323;&#4328;&#4304;&#4317;&#4305;&#4312;&#4321;%20&#4312;&#4321;&#4322;&#4317;&#4320;&#4312;&#4304;\&#4318;&#4304;&#4320;&#4322;&#4312;&#4308;&#4305;&#4312;&#4321;%20&#4324;&#4317;&#4320;&#4315;&#4308;&#4305;&#4312;%20&#4307;&#4304;%20&#4312;&#4316;&#4321;&#4322;&#4320;&#4323;&#4325;&#4330;&#4312;&#4304;%2016.01.2012&#4332;\forman-n1-10.xlsx" TargetMode="External"/></Relationships>
</file>

<file path=xl/externalLinks/externalLink1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ფორმა N1"/>
      <sheetName val="ფორმა N2"/>
      <sheetName val="ფორმა N3"/>
      <sheetName val="ფორმა N4"/>
      <sheetName val="ფორმა N4.1"/>
      <sheetName val="ფორმა 4.2"/>
      <sheetName val="ფორმა N4.3"/>
      <sheetName val="ფორმა 4.4"/>
      <sheetName val="ფორმა N5"/>
      <sheetName val="ფორმა N5.1"/>
      <sheetName val="ფორმა N6"/>
      <sheetName val="ფორმა N6.1"/>
      <sheetName val="ფორმა N7"/>
      <sheetName val="ფორმა N8"/>
      <sheetName val="ფორმა N 8.1"/>
      <sheetName val="ფორმა N9"/>
      <sheetName val="ფორმა N9.1"/>
      <sheetName val="ფორმა N9.2"/>
      <sheetName val="ფორმა 9.3"/>
      <sheetName val="ფორმა 9.4"/>
      <sheetName val="ფორმა 9.5"/>
      <sheetName val="ფორმა 9.6"/>
      <sheetName val="ფორმა N 9.7"/>
      <sheetName val="&gt;&gt;&gt;&gt; 3 დღიანი"/>
      <sheetName val="ფორმა N10"/>
      <sheetName val="ფორმა N11"/>
      <sheetName val="ფორმა N12"/>
      <sheetName val="ფორმა N13"/>
      <sheetName val="ფორმა N14"/>
      <sheetName val="ფორმა 15"/>
      <sheetName val="Validation"/>
    </sheetNames>
    <sheetDataSet>
      <sheetData sheetId="0">
        <row r="4">
          <cell r="D4" t="str">
            <v xml:space="preserve"> </v>
          </cell>
        </row>
      </sheetData>
      <sheetData sheetId="1">
        <row r="4">
          <cell r="A4" t="str">
            <v>ანგარიშვალდებული პირის დასახელება:</v>
          </cell>
        </row>
      </sheetData>
      <sheetData sheetId="2" refreshError="1"/>
      <sheetData sheetId="3"/>
      <sheetData sheetId="4" refreshError="1"/>
      <sheetData sheetId="5" refreshError="1"/>
      <sheetData sheetId="6" refreshError="1"/>
      <sheetData sheetId="7" refreshError="1"/>
      <sheetData sheetId="8" refreshError="1"/>
      <sheetData sheetId="9" refreshError="1"/>
      <sheetData sheetId="10" refreshError="1"/>
      <sheetData sheetId="11" refreshError="1"/>
      <sheetData sheetId="12" refreshError="1"/>
      <sheetData sheetId="13" refreshError="1"/>
      <sheetData sheetId="14" refreshError="1"/>
      <sheetData sheetId="15" refreshError="1"/>
      <sheetData sheetId="16" refreshError="1"/>
      <sheetData sheetId="17" refreshError="1"/>
      <sheetData sheetId="18" refreshError="1"/>
      <sheetData sheetId="19" refreshError="1"/>
      <sheetData sheetId="20" refreshError="1"/>
      <sheetData sheetId="21" refreshError="1"/>
      <sheetData sheetId="22" refreshError="1"/>
      <sheetData sheetId="23" refreshError="1"/>
      <sheetData sheetId="24" refreshError="1"/>
      <sheetData sheetId="25" refreshError="1"/>
      <sheetData sheetId="26" refreshError="1"/>
      <sheetData sheetId="27" refreshError="1"/>
      <sheetData sheetId="28" refreshError="1"/>
      <sheetData sheetId="29" refreshError="1"/>
      <sheetData sheetId="30" refreshError="1"/>
    </sheetDataSet>
  </externalBook>
</externalLink>
</file>

<file path=xl/externalLinks/externalLink2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ფორმა N1"/>
      <sheetName val="ფორმა N2"/>
      <sheetName val="ფორმა N3"/>
      <sheetName val="ფორმა N4"/>
      <sheetName val="ფორმა N5"/>
      <sheetName val="ფორმა N6"/>
      <sheetName val="ფორმა N7"/>
      <sheetName val="ფორმა N8"/>
      <sheetName val="ფორმა N9"/>
      <sheetName val="ფორმა N10"/>
      <sheetName val="ფორმა N10.1"/>
      <sheetName val="ფორმა N10.2"/>
      <sheetName val="Validation"/>
    </sheetNames>
    <sheetDataSet>
      <sheetData sheetId="0" refreshError="1"/>
      <sheetData sheetId="1" refreshError="1">
        <row r="4">
          <cell r="A4" t="str">
            <v>ანგარიშვალდებული პირის დასახელება:</v>
          </cell>
        </row>
      </sheetData>
      <sheetData sheetId="2" refreshError="1"/>
      <sheetData sheetId="3" refreshError="1"/>
      <sheetData sheetId="4" refreshError="1"/>
      <sheetData sheetId="5" refreshError="1"/>
      <sheetData sheetId="6" refreshError="1"/>
      <sheetData sheetId="7" refreshError="1"/>
      <sheetData sheetId="8" refreshError="1"/>
      <sheetData sheetId="9" refreshError="1"/>
      <sheetData sheetId="10" refreshError="1"/>
      <sheetData sheetId="11" refreshError="1"/>
      <sheetData sheetId="12" refreshError="1"/>
    </sheetDataSet>
  </externalBook>
</externalLink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2.bin"/></Relationships>
</file>

<file path=xl/worksheets/_rels/sheet3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2.xml"/><Relationship Id="rId1" Type="http://schemas.openxmlformats.org/officeDocument/2006/relationships/printerSettings" Target="../printerSettings/printerSettings3.bin"/></Relationships>
</file>

<file path=xl/worksheets/_rels/sheet4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3.xml"/><Relationship Id="rId1" Type="http://schemas.openxmlformats.org/officeDocument/2006/relationships/printerSettings" Target="../printerSettings/printerSettings4.bin"/></Relationships>
</file>

<file path=xl/worksheets/_rels/sheet5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4.xml"/><Relationship Id="rId1" Type="http://schemas.openxmlformats.org/officeDocument/2006/relationships/printerSettings" Target="../printerSettings/printerSettings5.bin"/></Relationships>
</file>

<file path=xl/worksheets/_rels/sheet6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5.xml"/><Relationship Id="rId1" Type="http://schemas.openxmlformats.org/officeDocument/2006/relationships/printerSettings" Target="../printerSettings/printerSettings6.bin"/></Relationships>
</file>

<file path=xl/worksheets/_rels/sheet7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6.xml"/><Relationship Id="rId1" Type="http://schemas.openxmlformats.org/officeDocument/2006/relationships/printerSettings" Target="../printerSettings/printerSettings7.bin"/></Relationships>
</file>

<file path=xl/worksheets/_rels/sheet8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7.xml"/><Relationship Id="rId1" Type="http://schemas.openxmlformats.org/officeDocument/2006/relationships/printerSettings" Target="../printerSettings/printerSettings8.bin"/></Relationships>
</file>

<file path=xl/worksheets/_rels/sheet9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9.bin"/></Relationships>
</file>

<file path=xl/worksheets/_rels/sheet10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8.xml"/><Relationship Id="rId1" Type="http://schemas.openxmlformats.org/officeDocument/2006/relationships/printerSettings" Target="../printerSettings/printerSettings10.bin"/></Relationships>
</file>

<file path=xl/worksheets/_rels/sheet1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9.xml"/><Relationship Id="rId1" Type="http://schemas.openxmlformats.org/officeDocument/2006/relationships/printerSettings" Target="../printerSettings/printerSettings11.bin"/></Relationships>
</file>

<file path=xl/worksheets/_rels/sheet12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0.xml"/><Relationship Id="rId1" Type="http://schemas.openxmlformats.org/officeDocument/2006/relationships/printerSettings" Target="../printerSettings/printerSettings12.bin"/></Relationships>
</file>

<file path=xl/worksheets/_rels/sheet13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1.xml"/><Relationship Id="rId1" Type="http://schemas.openxmlformats.org/officeDocument/2006/relationships/printerSettings" Target="../printerSettings/printerSettings13.bin"/></Relationships>
</file>

<file path=xl/worksheets/_rels/sheet14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2.xml"/><Relationship Id="rId1" Type="http://schemas.openxmlformats.org/officeDocument/2006/relationships/printerSettings" Target="../printerSettings/printerSettings14.bin"/></Relationships>
</file>

<file path=xl/worksheets/_rels/sheet15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5.bin"/></Relationships>
</file>

<file path=xl/worksheets/_rels/sheet16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3.xml"/><Relationship Id="rId1" Type="http://schemas.openxmlformats.org/officeDocument/2006/relationships/printerSettings" Target="../printerSettings/printerSettings16.bin"/></Relationships>
</file>

<file path=xl/worksheets/_rels/sheet17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4.xml"/><Relationship Id="rId1" Type="http://schemas.openxmlformats.org/officeDocument/2006/relationships/printerSettings" Target="../printerSettings/printerSettings17.bin"/></Relationships>
</file>

<file path=xl/worksheets/_rels/sheet18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5.xml"/><Relationship Id="rId1" Type="http://schemas.openxmlformats.org/officeDocument/2006/relationships/printerSettings" Target="../printerSettings/printerSettings18.bin"/></Relationships>
</file>

<file path=xl/worksheets/_rels/sheet19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9.bin"/></Relationships>
</file>

<file path=xl/worksheets/_rels/sheet20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0.bin"/></Relationships>
</file>

<file path=xl/worksheets/_rels/sheet2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1.bin"/></Relationships>
</file>

<file path=xl/worksheets/_rels/sheet2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2.bin"/></Relationships>
</file>

<file path=xl/worksheets/_rels/sheet2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3.bin"/></Relationships>
</file>

<file path=xl/worksheets/_rels/sheet24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4.bin"/></Relationships>
</file>

<file path=xl/worksheets/_rels/sheet25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5.bin"/></Relationships>
</file>

<file path=xl/worksheets/_rels/sheet26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6.bin"/></Relationships>
</file>

<file path=xl/worksheets/_rels/sheet27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7.bin"/></Relationships>
</file>

<file path=xl/worksheets/_rels/sheet28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8.bin"/></Relationships>
</file>

<file path=xl/worksheets/_rels/sheet29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9.bin"/></Relationships>
</file>

<file path=xl/worksheets/_rels/sheet30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0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M50"/>
  <sheetViews>
    <sheetView showGridLines="0" tabSelected="1" view="pageBreakPreview" zoomScale="86" zoomScaleNormal="100" zoomScaleSheetLayoutView="86" workbookViewId="0">
      <selection activeCell="I12" sqref="I12"/>
    </sheetView>
  </sheetViews>
  <sheetFormatPr defaultRowHeight="15"/>
  <cols>
    <col min="1" max="1" width="6.28515625" style="292" bestFit="1" customWidth="1"/>
    <col min="2" max="2" width="13.140625" style="292" customWidth="1"/>
    <col min="3" max="3" width="23.140625" style="292" bestFit="1" customWidth="1"/>
    <col min="4" max="4" width="15.140625" style="292" customWidth="1"/>
    <col min="5" max="5" width="22.42578125" style="292" customWidth="1"/>
    <col min="6" max="6" width="18.42578125" style="293" customWidth="1"/>
    <col min="7" max="7" width="26.28515625" style="293" bestFit="1" customWidth="1"/>
    <col min="8" max="8" width="19.140625" style="293" customWidth="1"/>
    <col min="9" max="9" width="60" style="292" bestFit="1" customWidth="1"/>
    <col min="10" max="10" width="17.42578125" style="292" customWidth="1"/>
    <col min="11" max="11" width="13.140625" style="292" bestFit="1" customWidth="1"/>
    <col min="12" max="12" width="25.7109375" style="292" bestFit="1" customWidth="1"/>
    <col min="13" max="16384" width="9.140625" style="292"/>
  </cols>
  <sheetData>
    <row r="1" spans="1:13" s="303" customFormat="1">
      <c r="A1" s="363" t="s">
        <v>307</v>
      </c>
      <c r="B1" s="349"/>
      <c r="C1" s="349"/>
      <c r="D1" s="349"/>
      <c r="E1" s="350"/>
      <c r="F1" s="344"/>
      <c r="G1" s="350"/>
      <c r="H1" s="362"/>
      <c r="I1" s="349"/>
      <c r="J1" s="350"/>
      <c r="K1" s="350"/>
      <c r="L1" s="361" t="s">
        <v>109</v>
      </c>
    </row>
    <row r="2" spans="1:13" s="303" customFormat="1">
      <c r="A2" s="360" t="s">
        <v>140</v>
      </c>
      <c r="B2" s="349"/>
      <c r="C2" s="349"/>
      <c r="D2" s="349"/>
      <c r="E2" s="350"/>
      <c r="F2" s="344"/>
      <c r="G2" s="350"/>
      <c r="H2" s="359"/>
      <c r="I2" s="349"/>
      <c r="J2" s="350"/>
      <c r="K2" s="350"/>
      <c r="L2" s="555" t="s">
        <v>815</v>
      </c>
      <c r="M2" s="556"/>
    </row>
    <row r="3" spans="1:13" s="303" customFormat="1">
      <c r="A3" s="358"/>
      <c r="B3" s="349"/>
      <c r="C3" s="357"/>
      <c r="D3" s="356"/>
      <c r="E3" s="350"/>
      <c r="F3" s="355"/>
      <c r="G3" s="350"/>
      <c r="H3" s="350"/>
      <c r="I3" s="344"/>
      <c r="J3" s="349"/>
      <c r="K3" s="349"/>
      <c r="L3" s="348"/>
    </row>
    <row r="4" spans="1:13" s="303" customFormat="1">
      <c r="A4" s="392" t="s">
        <v>274</v>
      </c>
      <c r="B4" s="344"/>
      <c r="C4" s="344"/>
      <c r="D4" s="230" t="s">
        <v>528</v>
      </c>
      <c r="E4" s="386"/>
      <c r="F4" s="302"/>
      <c r="G4" s="295"/>
      <c r="H4" s="387"/>
      <c r="I4" s="386"/>
      <c r="J4" s="388"/>
      <c r="K4" s="295"/>
      <c r="L4" s="389"/>
    </row>
    <row r="5" spans="1:13" s="303" customFormat="1" ht="15.75" thickBot="1">
      <c r="A5" s="354"/>
      <c r="B5" s="350"/>
      <c r="C5" s="353"/>
      <c r="D5" s="352"/>
      <c r="E5" s="350"/>
      <c r="F5" s="351"/>
      <c r="G5" s="351"/>
      <c r="H5" s="351"/>
      <c r="I5" s="350"/>
      <c r="J5" s="349"/>
      <c r="K5" s="349"/>
      <c r="L5" s="348"/>
    </row>
    <row r="6" spans="1:13" ht="15.75" thickBot="1">
      <c r="A6" s="347"/>
      <c r="B6" s="346"/>
      <c r="C6" s="345"/>
      <c r="D6" s="345"/>
      <c r="E6" s="345"/>
      <c r="F6" s="344"/>
      <c r="G6" s="344"/>
      <c r="H6" s="344"/>
      <c r="I6" s="559" t="s">
        <v>475</v>
      </c>
      <c r="J6" s="560"/>
      <c r="K6" s="561"/>
      <c r="L6" s="343"/>
    </row>
    <row r="7" spans="1:13" s="331" customFormat="1" ht="51.75" thickBot="1">
      <c r="A7" s="342" t="s">
        <v>64</v>
      </c>
      <c r="B7" s="341" t="s">
        <v>141</v>
      </c>
      <c r="C7" s="341" t="s">
        <v>474</v>
      </c>
      <c r="D7" s="340" t="s">
        <v>280</v>
      </c>
      <c r="E7" s="339" t="s">
        <v>473</v>
      </c>
      <c r="F7" s="338" t="s">
        <v>472</v>
      </c>
      <c r="G7" s="337" t="s">
        <v>228</v>
      </c>
      <c r="H7" s="336" t="s">
        <v>225</v>
      </c>
      <c r="I7" s="335" t="s">
        <v>471</v>
      </c>
      <c r="J7" s="334" t="s">
        <v>277</v>
      </c>
      <c r="K7" s="333" t="s">
        <v>229</v>
      </c>
      <c r="L7" s="332" t="s">
        <v>230</v>
      </c>
    </row>
    <row r="8" spans="1:13" s="325" customFormat="1" ht="15.75" thickBot="1">
      <c r="A8" s="329">
        <v>1</v>
      </c>
      <c r="B8" s="328">
        <v>2</v>
      </c>
      <c r="C8" s="330">
        <v>3</v>
      </c>
      <c r="D8" s="330">
        <v>4</v>
      </c>
      <c r="E8" s="329">
        <v>5</v>
      </c>
      <c r="F8" s="476">
        <v>6</v>
      </c>
      <c r="G8" s="330">
        <v>7</v>
      </c>
      <c r="H8" s="328">
        <v>8</v>
      </c>
      <c r="I8" s="329">
        <v>9</v>
      </c>
      <c r="J8" s="328">
        <v>10</v>
      </c>
      <c r="K8" s="327">
        <v>11</v>
      </c>
      <c r="L8" s="326">
        <v>12</v>
      </c>
    </row>
    <row r="9" spans="1:13" s="474" customFormat="1">
      <c r="A9" s="467">
        <v>1</v>
      </c>
      <c r="B9" s="468" t="s">
        <v>766</v>
      </c>
      <c r="C9" s="469" t="s">
        <v>515</v>
      </c>
      <c r="D9" s="470">
        <v>42000</v>
      </c>
      <c r="E9" s="471" t="s">
        <v>769</v>
      </c>
      <c r="F9" s="477" t="s">
        <v>521</v>
      </c>
      <c r="G9" s="472" t="s">
        <v>524</v>
      </c>
      <c r="H9" s="468" t="s">
        <v>526</v>
      </c>
      <c r="I9" s="323"/>
      <c r="J9" s="322"/>
      <c r="K9" s="321"/>
      <c r="L9" s="473"/>
    </row>
    <row r="10" spans="1:13">
      <c r="A10" s="320">
        <v>2</v>
      </c>
      <c r="B10" s="396" t="s">
        <v>766</v>
      </c>
      <c r="C10" s="319" t="s">
        <v>515</v>
      </c>
      <c r="D10" s="458">
        <v>3000</v>
      </c>
      <c r="E10" s="395" t="s">
        <v>770</v>
      </c>
      <c r="F10" s="478" t="s">
        <v>785</v>
      </c>
      <c r="G10" s="461" t="s">
        <v>800</v>
      </c>
      <c r="H10" s="396" t="s">
        <v>534</v>
      </c>
      <c r="I10" s="318"/>
      <c r="J10" s="317"/>
      <c r="K10" s="316"/>
      <c r="L10" s="315"/>
    </row>
    <row r="11" spans="1:13">
      <c r="A11" s="324">
        <v>3</v>
      </c>
      <c r="B11" s="396" t="s">
        <v>766</v>
      </c>
      <c r="C11" s="319" t="s">
        <v>515</v>
      </c>
      <c r="D11" s="458">
        <v>2000</v>
      </c>
      <c r="E11" s="395" t="s">
        <v>518</v>
      </c>
      <c r="F11" s="396" t="s">
        <v>520</v>
      </c>
      <c r="G11" s="475" t="s">
        <v>523</v>
      </c>
      <c r="H11" s="396" t="s">
        <v>526</v>
      </c>
      <c r="I11" s="318"/>
      <c r="J11" s="317"/>
      <c r="K11" s="316"/>
      <c r="L11" s="315"/>
    </row>
    <row r="12" spans="1:13">
      <c r="A12" s="320">
        <v>4</v>
      </c>
      <c r="B12" s="396" t="s">
        <v>766</v>
      </c>
      <c r="C12" s="319" t="s">
        <v>515</v>
      </c>
      <c r="D12" s="458">
        <v>2000</v>
      </c>
      <c r="E12" s="395" t="s">
        <v>771</v>
      </c>
      <c r="F12" s="478" t="s">
        <v>786</v>
      </c>
      <c r="G12" s="461" t="s">
        <v>801</v>
      </c>
      <c r="H12" s="396" t="s">
        <v>526</v>
      </c>
      <c r="I12" s="318"/>
      <c r="J12" s="317"/>
      <c r="K12" s="316"/>
      <c r="L12" s="315"/>
    </row>
    <row r="13" spans="1:13">
      <c r="A13" s="324">
        <v>5</v>
      </c>
      <c r="B13" s="396" t="s">
        <v>766</v>
      </c>
      <c r="C13" s="319" t="s">
        <v>515</v>
      </c>
      <c r="D13" s="458">
        <v>1000</v>
      </c>
      <c r="E13" s="395" t="s">
        <v>772</v>
      </c>
      <c r="F13" s="478" t="s">
        <v>787</v>
      </c>
      <c r="G13" s="461" t="s">
        <v>802</v>
      </c>
      <c r="H13" s="396" t="s">
        <v>526</v>
      </c>
      <c r="I13" s="318"/>
      <c r="J13" s="317"/>
      <c r="K13" s="316"/>
      <c r="L13" s="315"/>
    </row>
    <row r="14" spans="1:13">
      <c r="A14" s="320">
        <v>6</v>
      </c>
      <c r="B14" s="396" t="s">
        <v>766</v>
      </c>
      <c r="C14" s="319" t="s">
        <v>515</v>
      </c>
      <c r="D14" s="458">
        <v>3000</v>
      </c>
      <c r="E14" s="395" t="s">
        <v>773</v>
      </c>
      <c r="F14" s="478" t="s">
        <v>788</v>
      </c>
      <c r="G14" s="461" t="s">
        <v>803</v>
      </c>
      <c r="H14" s="396" t="s">
        <v>526</v>
      </c>
      <c r="I14" s="318"/>
      <c r="J14" s="317"/>
      <c r="K14" s="316"/>
      <c r="L14" s="315"/>
    </row>
    <row r="15" spans="1:13">
      <c r="A15" s="324">
        <v>7</v>
      </c>
      <c r="B15" s="396" t="s">
        <v>766</v>
      </c>
      <c r="C15" s="319" t="s">
        <v>515</v>
      </c>
      <c r="D15" s="458">
        <v>1000</v>
      </c>
      <c r="E15" s="395" t="s">
        <v>774</v>
      </c>
      <c r="F15" s="478" t="s">
        <v>789</v>
      </c>
      <c r="G15" s="461" t="s">
        <v>804</v>
      </c>
      <c r="H15" s="396" t="s">
        <v>534</v>
      </c>
      <c r="I15" s="318"/>
      <c r="J15" s="317"/>
      <c r="K15" s="316"/>
      <c r="L15" s="315"/>
    </row>
    <row r="16" spans="1:13">
      <c r="A16" s="320">
        <v>8</v>
      </c>
      <c r="B16" s="396" t="s">
        <v>766</v>
      </c>
      <c r="C16" s="319" t="s">
        <v>515</v>
      </c>
      <c r="D16" s="458">
        <v>1000</v>
      </c>
      <c r="E16" s="395" t="s">
        <v>775</v>
      </c>
      <c r="F16" s="478" t="s">
        <v>790</v>
      </c>
      <c r="G16" s="461" t="s">
        <v>805</v>
      </c>
      <c r="H16" s="396" t="s">
        <v>534</v>
      </c>
      <c r="I16" s="318"/>
      <c r="J16" s="317"/>
      <c r="K16" s="316"/>
      <c r="L16" s="315"/>
    </row>
    <row r="17" spans="1:12">
      <c r="A17" s="324">
        <v>9</v>
      </c>
      <c r="B17" s="396" t="s">
        <v>766</v>
      </c>
      <c r="C17" s="319" t="s">
        <v>515</v>
      </c>
      <c r="D17" s="458">
        <v>1000</v>
      </c>
      <c r="E17" s="395" t="s">
        <v>776</v>
      </c>
      <c r="F17" s="478" t="s">
        <v>791</v>
      </c>
      <c r="G17" s="461" t="s">
        <v>806</v>
      </c>
      <c r="H17" s="396" t="s">
        <v>527</v>
      </c>
      <c r="I17" s="318"/>
      <c r="J17" s="317"/>
      <c r="K17" s="316"/>
      <c r="L17" s="315"/>
    </row>
    <row r="18" spans="1:12">
      <c r="A18" s="320">
        <v>10</v>
      </c>
      <c r="B18" s="396" t="s">
        <v>766</v>
      </c>
      <c r="C18" s="319" t="s">
        <v>515</v>
      </c>
      <c r="D18" s="458">
        <v>1000</v>
      </c>
      <c r="E18" s="395" t="s">
        <v>777</v>
      </c>
      <c r="F18" s="478" t="s">
        <v>792</v>
      </c>
      <c r="G18" s="461" t="s">
        <v>807</v>
      </c>
      <c r="H18" s="396" t="s">
        <v>534</v>
      </c>
      <c r="I18" s="318"/>
      <c r="J18" s="317"/>
      <c r="K18" s="316"/>
      <c r="L18" s="315"/>
    </row>
    <row r="19" spans="1:12">
      <c r="A19" s="324">
        <v>11</v>
      </c>
      <c r="B19" s="396" t="s">
        <v>767</v>
      </c>
      <c r="C19" s="319" t="s">
        <v>515</v>
      </c>
      <c r="D19" s="458">
        <v>5000</v>
      </c>
      <c r="E19" s="395" t="s">
        <v>778</v>
      </c>
      <c r="F19" s="478" t="s">
        <v>793</v>
      </c>
      <c r="G19" s="461" t="s">
        <v>808</v>
      </c>
      <c r="H19" s="396" t="s">
        <v>527</v>
      </c>
      <c r="I19" s="318"/>
      <c r="J19" s="317"/>
      <c r="K19" s="316"/>
      <c r="L19" s="315"/>
    </row>
    <row r="20" spans="1:12">
      <c r="A20" s="320">
        <v>12</v>
      </c>
      <c r="B20" s="396" t="s">
        <v>767</v>
      </c>
      <c r="C20" s="319" t="s">
        <v>515</v>
      </c>
      <c r="D20" s="458">
        <v>1000</v>
      </c>
      <c r="E20" s="395" t="s">
        <v>779</v>
      </c>
      <c r="F20" s="478" t="s">
        <v>794</v>
      </c>
      <c r="G20" s="461" t="s">
        <v>809</v>
      </c>
      <c r="H20" s="396" t="s">
        <v>526</v>
      </c>
      <c r="I20" s="318"/>
      <c r="J20" s="317"/>
      <c r="K20" s="316"/>
      <c r="L20" s="315"/>
    </row>
    <row r="21" spans="1:12" ht="30">
      <c r="A21" s="324">
        <v>13</v>
      </c>
      <c r="B21" s="396" t="s">
        <v>767</v>
      </c>
      <c r="C21" s="319" t="s">
        <v>515</v>
      </c>
      <c r="D21" s="458">
        <v>1000</v>
      </c>
      <c r="E21" s="395" t="s">
        <v>780</v>
      </c>
      <c r="F21" s="478" t="s">
        <v>795</v>
      </c>
      <c r="G21" s="461" t="s">
        <v>810</v>
      </c>
      <c r="H21" s="396" t="s">
        <v>526</v>
      </c>
      <c r="I21" s="318"/>
      <c r="J21" s="317"/>
      <c r="K21" s="316"/>
      <c r="L21" s="315"/>
    </row>
    <row r="22" spans="1:12">
      <c r="A22" s="320">
        <v>14</v>
      </c>
      <c r="B22" s="396" t="s">
        <v>767</v>
      </c>
      <c r="C22" s="319" t="s">
        <v>515</v>
      </c>
      <c r="D22" s="458">
        <v>3000</v>
      </c>
      <c r="E22" s="395" t="s">
        <v>781</v>
      </c>
      <c r="F22" s="478" t="s">
        <v>796</v>
      </c>
      <c r="G22" s="461" t="s">
        <v>811</v>
      </c>
      <c r="H22" s="396" t="s">
        <v>526</v>
      </c>
      <c r="I22" s="318"/>
      <c r="J22" s="317"/>
      <c r="K22" s="316"/>
      <c r="L22" s="315"/>
    </row>
    <row r="23" spans="1:12">
      <c r="A23" s="324">
        <v>15</v>
      </c>
      <c r="B23" s="396" t="s">
        <v>767</v>
      </c>
      <c r="C23" s="319" t="s">
        <v>515</v>
      </c>
      <c r="D23" s="458">
        <v>2000</v>
      </c>
      <c r="E23" s="395" t="s">
        <v>782</v>
      </c>
      <c r="F23" s="478" t="s">
        <v>797</v>
      </c>
      <c r="G23" s="461" t="s">
        <v>812</v>
      </c>
      <c r="H23" s="396" t="s">
        <v>526</v>
      </c>
      <c r="I23" s="318"/>
      <c r="J23" s="317"/>
      <c r="K23" s="316"/>
      <c r="L23" s="315"/>
    </row>
    <row r="24" spans="1:12">
      <c r="A24" s="320">
        <v>16</v>
      </c>
      <c r="B24" s="396" t="s">
        <v>767</v>
      </c>
      <c r="C24" s="319" t="s">
        <v>515</v>
      </c>
      <c r="D24" s="458">
        <v>2300</v>
      </c>
      <c r="E24" s="395" t="s">
        <v>783</v>
      </c>
      <c r="F24" s="478" t="s">
        <v>798</v>
      </c>
      <c r="G24" s="461" t="s">
        <v>813</v>
      </c>
      <c r="H24" s="396" t="s">
        <v>527</v>
      </c>
      <c r="I24" s="318"/>
      <c r="J24" s="317"/>
      <c r="K24" s="316"/>
      <c r="L24" s="315"/>
    </row>
    <row r="25" spans="1:12">
      <c r="A25" s="324">
        <v>17</v>
      </c>
      <c r="B25" s="396" t="s">
        <v>767</v>
      </c>
      <c r="C25" s="319" t="s">
        <v>515</v>
      </c>
      <c r="D25" s="458">
        <v>1150</v>
      </c>
      <c r="E25" s="395" t="s">
        <v>519</v>
      </c>
      <c r="F25" s="478" t="s">
        <v>522</v>
      </c>
      <c r="G25" s="461" t="s">
        <v>525</v>
      </c>
      <c r="H25" s="396" t="s">
        <v>526</v>
      </c>
      <c r="I25" s="318"/>
      <c r="J25" s="317"/>
      <c r="K25" s="316"/>
      <c r="L25" s="315"/>
    </row>
    <row r="26" spans="1:12">
      <c r="A26" s="320">
        <v>18</v>
      </c>
      <c r="B26" s="396" t="s">
        <v>768</v>
      </c>
      <c r="C26" s="319" t="s">
        <v>515</v>
      </c>
      <c r="D26" s="459">
        <v>5000</v>
      </c>
      <c r="E26" s="460" t="s">
        <v>784</v>
      </c>
      <c r="F26" s="478" t="s">
        <v>799</v>
      </c>
      <c r="G26" s="461" t="s">
        <v>814</v>
      </c>
      <c r="H26" s="457" t="s">
        <v>526</v>
      </c>
      <c r="I26" s="318"/>
      <c r="J26" s="317"/>
      <c r="K26" s="316"/>
      <c r="L26" s="315"/>
    </row>
    <row r="27" spans="1:12">
      <c r="A27" s="448"/>
      <c r="B27" s="466"/>
      <c r="C27" s="449"/>
      <c r="D27" s="450"/>
      <c r="E27" s="451"/>
      <c r="F27" s="452"/>
      <c r="G27" s="452"/>
      <c r="H27" s="452"/>
      <c r="I27" s="453"/>
      <c r="J27" s="454"/>
      <c r="K27" s="455"/>
      <c r="L27" s="456"/>
    </row>
    <row r="28" spans="1:12" ht="15.75" thickBot="1">
      <c r="A28" s="314" t="s">
        <v>276</v>
      </c>
      <c r="B28" s="313"/>
      <c r="C28" s="312"/>
      <c r="D28" s="311"/>
      <c r="E28" s="310"/>
      <c r="F28" s="309"/>
      <c r="G28" s="309"/>
      <c r="H28" s="309"/>
      <c r="I28" s="308"/>
      <c r="J28" s="307"/>
      <c r="K28" s="306"/>
      <c r="L28" s="305"/>
    </row>
    <row r="29" spans="1:12">
      <c r="A29" s="295"/>
      <c r="B29" s="296"/>
      <c r="C29" s="295"/>
      <c r="D29" s="296"/>
      <c r="E29" s="295"/>
      <c r="F29" s="296"/>
      <c r="G29" s="295"/>
      <c r="H29" s="296"/>
      <c r="I29" s="295"/>
      <c r="J29" s="296"/>
      <c r="K29" s="295"/>
      <c r="L29" s="296"/>
    </row>
    <row r="30" spans="1:12">
      <c r="A30" s="295"/>
      <c r="B30" s="302"/>
      <c r="C30" s="295"/>
      <c r="D30" s="302"/>
      <c r="E30" s="295"/>
      <c r="F30" s="302"/>
      <c r="G30" s="295"/>
      <c r="H30" s="302"/>
      <c r="I30" s="295"/>
      <c r="J30" s="302"/>
      <c r="K30" s="295"/>
      <c r="L30" s="302"/>
    </row>
    <row r="31" spans="1:12" s="303" customFormat="1">
      <c r="A31" s="558" t="s">
        <v>433</v>
      </c>
      <c r="B31" s="558"/>
      <c r="C31" s="558"/>
      <c r="D31" s="558"/>
      <c r="E31" s="558"/>
      <c r="F31" s="558"/>
      <c r="G31" s="558"/>
      <c r="H31" s="558"/>
      <c r="I31" s="558"/>
      <c r="J31" s="558"/>
      <c r="K31" s="558"/>
      <c r="L31" s="558"/>
    </row>
    <row r="32" spans="1:12" s="304" customFormat="1" ht="12.75">
      <c r="A32" s="558" t="s">
        <v>470</v>
      </c>
      <c r="B32" s="558"/>
      <c r="C32" s="558"/>
      <c r="D32" s="558"/>
      <c r="E32" s="558"/>
      <c r="F32" s="558"/>
      <c r="G32" s="558"/>
      <c r="H32" s="558"/>
      <c r="I32" s="558"/>
      <c r="J32" s="558"/>
      <c r="K32" s="558"/>
      <c r="L32" s="558"/>
    </row>
    <row r="33" spans="1:12" s="304" customFormat="1" ht="12.75">
      <c r="A33" s="558"/>
      <c r="B33" s="558"/>
      <c r="C33" s="558"/>
      <c r="D33" s="558"/>
      <c r="E33" s="558"/>
      <c r="F33" s="558"/>
      <c r="G33" s="558"/>
      <c r="H33" s="558"/>
      <c r="I33" s="558"/>
      <c r="J33" s="558"/>
      <c r="K33" s="558"/>
      <c r="L33" s="558"/>
    </row>
    <row r="34" spans="1:12" s="303" customFormat="1">
      <c r="A34" s="558" t="s">
        <v>469</v>
      </c>
      <c r="B34" s="558"/>
      <c r="C34" s="558"/>
      <c r="D34" s="558"/>
      <c r="E34" s="558"/>
      <c r="F34" s="558"/>
      <c r="G34" s="558"/>
      <c r="H34" s="558"/>
      <c r="I34" s="558"/>
      <c r="J34" s="558"/>
      <c r="K34" s="558"/>
      <c r="L34" s="558"/>
    </row>
    <row r="35" spans="1:12" s="303" customFormat="1">
      <c r="A35" s="558"/>
      <c r="B35" s="558"/>
      <c r="C35" s="558"/>
      <c r="D35" s="558"/>
      <c r="E35" s="558"/>
      <c r="F35" s="558"/>
      <c r="G35" s="558"/>
      <c r="H35" s="558"/>
      <c r="I35" s="558"/>
      <c r="J35" s="558"/>
      <c r="K35" s="558"/>
      <c r="L35" s="558"/>
    </row>
    <row r="36" spans="1:12" s="303" customFormat="1">
      <c r="A36" s="558" t="s">
        <v>468</v>
      </c>
      <c r="B36" s="558"/>
      <c r="C36" s="558"/>
      <c r="D36" s="558"/>
      <c r="E36" s="558"/>
      <c r="F36" s="558"/>
      <c r="G36" s="558"/>
      <c r="H36" s="558"/>
      <c r="I36" s="558"/>
      <c r="J36" s="558"/>
      <c r="K36" s="558"/>
      <c r="L36" s="558"/>
    </row>
    <row r="37" spans="1:12" s="303" customFormat="1">
      <c r="A37" s="295"/>
      <c r="B37" s="296"/>
      <c r="C37" s="295"/>
      <c r="D37" s="296"/>
      <c r="E37" s="295"/>
      <c r="F37" s="296"/>
      <c r="G37" s="295"/>
      <c r="H37" s="296"/>
      <c r="I37" s="295"/>
      <c r="J37" s="296"/>
      <c r="K37" s="295"/>
      <c r="L37" s="296"/>
    </row>
    <row r="38" spans="1:12" s="303" customFormat="1">
      <c r="A38" s="295"/>
      <c r="B38" s="302"/>
      <c r="C38" s="295"/>
      <c r="D38" s="302"/>
      <c r="E38" s="295"/>
      <c r="F38" s="302"/>
      <c r="G38" s="295"/>
      <c r="H38" s="302"/>
      <c r="I38" s="295"/>
      <c r="J38" s="302"/>
      <c r="K38" s="295"/>
      <c r="L38" s="302"/>
    </row>
    <row r="39" spans="1:12" s="303" customFormat="1">
      <c r="A39" s="295"/>
      <c r="B39" s="296"/>
      <c r="C39" s="295"/>
      <c r="D39" s="296"/>
      <c r="E39" s="295"/>
      <c r="F39" s="296"/>
      <c r="G39" s="295"/>
      <c r="H39" s="296"/>
      <c r="I39" s="295"/>
      <c r="J39" s="296"/>
      <c r="K39" s="295"/>
      <c r="L39" s="296"/>
    </row>
    <row r="40" spans="1:12">
      <c r="A40" s="295"/>
      <c r="B40" s="302"/>
      <c r="C40" s="295"/>
      <c r="D40" s="302"/>
      <c r="E40" s="295"/>
      <c r="F40" s="302"/>
      <c r="G40" s="295"/>
      <c r="H40" s="302"/>
      <c r="I40" s="295"/>
      <c r="J40" s="302"/>
      <c r="K40" s="295"/>
      <c r="L40" s="302"/>
    </row>
    <row r="41" spans="1:12" s="297" customFormat="1">
      <c r="A41" s="564" t="s">
        <v>107</v>
      </c>
      <c r="B41" s="564"/>
      <c r="C41" s="296"/>
      <c r="D41" s="295"/>
      <c r="E41" s="296"/>
      <c r="F41" s="296"/>
      <c r="G41" s="295"/>
      <c r="H41" s="296"/>
      <c r="I41" s="296"/>
      <c r="J41" s="295"/>
      <c r="K41" s="296"/>
      <c r="L41" s="295"/>
    </row>
    <row r="42" spans="1:12" s="297" customFormat="1">
      <c r="A42" s="296"/>
      <c r="B42" s="295"/>
      <c r="C42" s="300"/>
      <c r="D42" s="301"/>
      <c r="E42" s="300"/>
      <c r="F42" s="296"/>
      <c r="G42" s="295"/>
      <c r="H42" s="299"/>
      <c r="I42" s="296"/>
      <c r="J42" s="295"/>
      <c r="K42" s="296"/>
      <c r="L42" s="295"/>
    </row>
    <row r="43" spans="1:12" s="297" customFormat="1" ht="15" customHeight="1">
      <c r="A43" s="296"/>
      <c r="B43" s="295"/>
      <c r="C43" s="557" t="s">
        <v>268</v>
      </c>
      <c r="D43" s="557"/>
      <c r="E43" s="557"/>
      <c r="F43" s="296"/>
      <c r="G43" s="295"/>
      <c r="H43" s="562" t="s">
        <v>467</v>
      </c>
      <c r="I43" s="298"/>
      <c r="J43" s="295"/>
      <c r="K43" s="296"/>
      <c r="L43" s="295"/>
    </row>
    <row r="44" spans="1:12" s="297" customFormat="1">
      <c r="A44" s="296"/>
      <c r="B44" s="295"/>
      <c r="C44" s="296"/>
      <c r="D44" s="295"/>
      <c r="E44" s="296"/>
      <c r="F44" s="296"/>
      <c r="G44" s="295"/>
      <c r="H44" s="563"/>
      <c r="I44" s="298"/>
      <c r="J44" s="295"/>
      <c r="K44" s="296"/>
      <c r="L44" s="295"/>
    </row>
    <row r="45" spans="1:12" s="294" customFormat="1">
      <c r="A45" s="296"/>
      <c r="B45" s="295"/>
      <c r="C45" s="557" t="s">
        <v>139</v>
      </c>
      <c r="D45" s="557"/>
      <c r="E45" s="557"/>
      <c r="F45" s="296"/>
      <c r="G45" s="295"/>
      <c r="H45" s="296"/>
      <c r="I45" s="296"/>
      <c r="J45" s="295"/>
      <c r="K45" s="296"/>
      <c r="L45" s="295"/>
    </row>
    <row r="46" spans="1:12" s="294" customFormat="1">
      <c r="E46" s="292"/>
    </row>
    <row r="47" spans="1:12" s="294" customFormat="1">
      <c r="E47" s="292"/>
    </row>
    <row r="48" spans="1:12" s="294" customFormat="1">
      <c r="E48" s="292"/>
    </row>
    <row r="49" spans="5:5" s="294" customFormat="1">
      <c r="E49" s="292"/>
    </row>
    <row r="50" spans="5:5" s="294" customFormat="1"/>
  </sheetData>
  <mergeCells count="10">
    <mergeCell ref="L2:M2"/>
    <mergeCell ref="C45:E45"/>
    <mergeCell ref="A32:L33"/>
    <mergeCell ref="A34:L35"/>
    <mergeCell ref="A36:L36"/>
    <mergeCell ref="I6:K6"/>
    <mergeCell ref="H43:H44"/>
    <mergeCell ref="A41:B41"/>
    <mergeCell ref="A31:L31"/>
    <mergeCell ref="C43:E43"/>
  </mergeCells>
  <dataValidations count="3">
    <dataValidation type="textLength" operator="equal" allowBlank="1" showInputMessage="1" showErrorMessage="1" errorTitle="პირადი ნომრის შევსების წესი" error="პირადი ნომერი უნდა შეიცავდეს 11 სიმბოლოს" sqref="F9:F10 F12:F28">
      <formula1>11</formula1>
    </dataValidation>
    <dataValidation type="list" allowBlank="1" showInputMessage="1" showErrorMessage="1" errorTitle="შემოსავლის ტიპის შევსების წესი" error="ველში იწერება შემდეგი შემოსავლის ტიპებიდან ერთ-ერთი:_x000a_- ფულადი შემოწირულობები_x000a_- არაფულადი შემოწირულობები_x000a_- საწევრო_x000a_" sqref="C9:C28">
      <formula1>"ფულადი შემოწირულობა, არაფულადი შემოწირულობა, საწევრო"</formula1>
    </dataValidation>
    <dataValidation allowBlank="1" showInputMessage="1" showErrorMessage="1" error="თვე/დღე/წელი" prompt="თვე/დღე/წელი" sqref="B9:B28"/>
  </dataValidations>
  <printOptions gridLines="1"/>
  <pageMargins left="0.11810804899387577" right="0.11810804899387577" top="0.354329615048119" bottom="0.354329615048119" header="0.31496062992125984" footer="0.31496062992125984"/>
  <pageSetup scale="52" fitToHeight="0" orientation="landscape" r:id="rId1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Sheet1">
    <pageSetUpPr fitToPage="1"/>
  </sheetPr>
  <dimension ref="A1:I46"/>
  <sheetViews>
    <sheetView showGridLines="0" view="pageBreakPreview" zoomScale="80" zoomScaleNormal="100" zoomScaleSheetLayoutView="80" workbookViewId="0">
      <selection activeCell="A13" sqref="A13"/>
    </sheetView>
  </sheetViews>
  <sheetFormatPr defaultRowHeight="15"/>
  <cols>
    <col min="1" max="1" width="16.28515625" style="2" customWidth="1"/>
    <col min="2" max="2" width="80" style="2" customWidth="1"/>
    <col min="3" max="3" width="16.140625" style="2" customWidth="1"/>
    <col min="4" max="4" width="14.7109375" style="2" customWidth="1"/>
    <col min="5" max="5" width="0.7109375" style="5" customWidth="1"/>
    <col min="6" max="6" width="9.140625" style="2"/>
    <col min="7" max="7" width="15.85546875" style="2" bestFit="1" customWidth="1"/>
    <col min="8" max="16384" width="9.140625" style="2"/>
  </cols>
  <sheetData>
    <row r="1" spans="1:7">
      <c r="A1" s="77" t="s">
        <v>301</v>
      </c>
      <c r="B1" s="79"/>
      <c r="C1" s="565" t="s">
        <v>109</v>
      </c>
      <c r="D1" s="565"/>
      <c r="E1" s="111"/>
    </row>
    <row r="2" spans="1:7">
      <c r="A2" s="79" t="s">
        <v>140</v>
      </c>
      <c r="B2" s="79"/>
      <c r="C2" s="555" t="s">
        <v>815</v>
      </c>
      <c r="D2" s="556"/>
      <c r="E2" s="111"/>
    </row>
    <row r="3" spans="1:7">
      <c r="A3" s="77"/>
      <c r="B3" s="79"/>
      <c r="C3" s="78"/>
      <c r="D3" s="78"/>
      <c r="E3" s="111"/>
    </row>
    <row r="4" spans="1:7">
      <c r="A4" s="80" t="s">
        <v>274</v>
      </c>
      <c r="B4" s="105"/>
      <c r="C4" s="106"/>
      <c r="D4" s="79"/>
      <c r="E4" s="111"/>
    </row>
    <row r="5" spans="1:7">
      <c r="A5" s="393" t="str">
        <f>'ფორმა N1'!D4</f>
        <v>მპგ "ევროპული საქართველო-მოძრაობა თავისუფლებისთვის"</v>
      </c>
      <c r="B5" s="12"/>
      <c r="C5" s="12"/>
      <c r="E5" s="111"/>
    </row>
    <row r="6" spans="1:7">
      <c r="A6" s="107"/>
      <c r="B6" s="107"/>
      <c r="C6" s="107"/>
      <c r="D6" s="108"/>
      <c r="E6" s="111"/>
    </row>
    <row r="7" spans="1:7">
      <c r="A7" s="79"/>
      <c r="B7" s="79"/>
      <c r="C7" s="79"/>
      <c r="D7" s="79"/>
      <c r="E7" s="111"/>
    </row>
    <row r="8" spans="1:7" s="6" customFormat="1" ht="39" customHeight="1">
      <c r="A8" s="109" t="s">
        <v>64</v>
      </c>
      <c r="B8" s="82" t="s">
        <v>249</v>
      </c>
      <c r="C8" s="82" t="s">
        <v>66</v>
      </c>
      <c r="D8" s="82" t="s">
        <v>67</v>
      </c>
      <c r="E8" s="111"/>
    </row>
    <row r="9" spans="1:7" s="7" customFormat="1" ht="16.5" customHeight="1">
      <c r="A9" s="246">
        <v>1</v>
      </c>
      <c r="B9" s="246" t="s">
        <v>65</v>
      </c>
      <c r="C9" s="88">
        <f>SUM(C10,C26)</f>
        <v>156294</v>
      </c>
      <c r="D9" s="88">
        <f>SUM(D10,D26)</f>
        <v>156294</v>
      </c>
      <c r="E9" s="111"/>
    </row>
    <row r="10" spans="1:7" s="7" customFormat="1" ht="16.5" customHeight="1">
      <c r="A10" s="90">
        <v>1.1000000000000001</v>
      </c>
      <c r="B10" s="90" t="s">
        <v>80</v>
      </c>
      <c r="C10" s="88">
        <f>SUM(C11,C12,C16,C19,C25,C26)</f>
        <v>156294</v>
      </c>
      <c r="D10" s="88">
        <f>SUM(D11,D12,D16,D19,D24,D25)</f>
        <v>156294</v>
      </c>
      <c r="E10" s="111"/>
    </row>
    <row r="11" spans="1:7" s="9" customFormat="1" ht="16.5" customHeight="1">
      <c r="A11" s="91" t="s">
        <v>30</v>
      </c>
      <c r="B11" s="91" t="s">
        <v>79</v>
      </c>
      <c r="C11" s="8"/>
      <c r="D11" s="8"/>
      <c r="E11" s="111"/>
    </row>
    <row r="12" spans="1:7" s="10" customFormat="1" ht="16.5" customHeight="1">
      <c r="A12" s="91" t="s">
        <v>31</v>
      </c>
      <c r="B12" s="91" t="s">
        <v>308</v>
      </c>
      <c r="C12" s="110">
        <f>SUM(C13:C15)</f>
        <v>77450</v>
      </c>
      <c r="D12" s="110">
        <f>SUM(D13:D15)</f>
        <v>77450</v>
      </c>
      <c r="E12" s="111"/>
      <c r="G12" s="71"/>
    </row>
    <row r="13" spans="1:7" s="3" customFormat="1" ht="16.5" customHeight="1">
      <c r="A13" s="100" t="s">
        <v>81</v>
      </c>
      <c r="B13" s="100" t="s">
        <v>311</v>
      </c>
      <c r="C13" s="8">
        <v>77450</v>
      </c>
      <c r="D13" s="8">
        <v>77450</v>
      </c>
      <c r="E13" s="111"/>
    </row>
    <row r="14" spans="1:7" s="3" customFormat="1" ht="16.5" customHeight="1">
      <c r="A14" s="100" t="s">
        <v>507</v>
      </c>
      <c r="B14" s="100" t="s">
        <v>506</v>
      </c>
      <c r="C14" s="8"/>
      <c r="D14" s="8"/>
      <c r="E14" s="111"/>
    </row>
    <row r="15" spans="1:7" s="3" customFormat="1" ht="16.5" customHeight="1">
      <c r="A15" s="100" t="s">
        <v>508</v>
      </c>
      <c r="B15" s="100" t="s">
        <v>97</v>
      </c>
      <c r="C15" s="8"/>
      <c r="D15" s="8"/>
      <c r="E15" s="111"/>
    </row>
    <row r="16" spans="1:7" s="3" customFormat="1" ht="16.5" customHeight="1">
      <c r="A16" s="91" t="s">
        <v>82</v>
      </c>
      <c r="B16" s="91" t="s">
        <v>83</v>
      </c>
      <c r="C16" s="110">
        <f>SUM(C17:C18)</f>
        <v>78844</v>
      </c>
      <c r="D16" s="110">
        <f>SUM(D17:D18)</f>
        <v>78844</v>
      </c>
      <c r="E16" s="111"/>
    </row>
    <row r="17" spans="1:5" s="3" customFormat="1" ht="16.5" customHeight="1">
      <c r="A17" s="100" t="s">
        <v>84</v>
      </c>
      <c r="B17" s="100" t="s">
        <v>86</v>
      </c>
      <c r="C17" s="8">
        <v>78844</v>
      </c>
      <c r="D17" s="8">
        <v>78844</v>
      </c>
      <c r="E17" s="111"/>
    </row>
    <row r="18" spans="1:5" s="3" customFormat="1" ht="30">
      <c r="A18" s="100" t="s">
        <v>85</v>
      </c>
      <c r="B18" s="100" t="s">
        <v>110</v>
      </c>
      <c r="C18" s="8"/>
      <c r="D18" s="8"/>
      <c r="E18" s="111"/>
    </row>
    <row r="19" spans="1:5" s="3" customFormat="1" ht="16.5" customHeight="1">
      <c r="A19" s="91" t="s">
        <v>87</v>
      </c>
      <c r="B19" s="91" t="s">
        <v>418</v>
      </c>
      <c r="C19" s="110">
        <f>SUM(C20:C23)</f>
        <v>0</v>
      </c>
      <c r="D19" s="110">
        <f>SUM(D20:D23)</f>
        <v>0</v>
      </c>
      <c r="E19" s="111"/>
    </row>
    <row r="20" spans="1:5" s="3" customFormat="1" ht="16.5" customHeight="1">
      <c r="A20" s="100" t="s">
        <v>88</v>
      </c>
      <c r="B20" s="100" t="s">
        <v>89</v>
      </c>
      <c r="C20" s="8"/>
      <c r="D20" s="8"/>
      <c r="E20" s="111"/>
    </row>
    <row r="21" spans="1:5" s="3" customFormat="1" ht="30">
      <c r="A21" s="100" t="s">
        <v>92</v>
      </c>
      <c r="B21" s="100" t="s">
        <v>90</v>
      </c>
      <c r="C21" s="8"/>
      <c r="D21" s="8"/>
      <c r="E21" s="111"/>
    </row>
    <row r="22" spans="1:5" s="3" customFormat="1" ht="16.5" customHeight="1">
      <c r="A22" s="100" t="s">
        <v>93</v>
      </c>
      <c r="B22" s="100" t="s">
        <v>91</v>
      </c>
      <c r="C22" s="8"/>
      <c r="D22" s="8"/>
      <c r="E22" s="111"/>
    </row>
    <row r="23" spans="1:5" s="3" customFormat="1" ht="16.5" customHeight="1">
      <c r="A23" s="100" t="s">
        <v>94</v>
      </c>
      <c r="B23" s="100" t="s">
        <v>446</v>
      </c>
      <c r="C23" s="8"/>
      <c r="D23" s="8"/>
      <c r="E23" s="111"/>
    </row>
    <row r="24" spans="1:5" s="3" customFormat="1" ht="16.5" customHeight="1">
      <c r="A24" s="91" t="s">
        <v>95</v>
      </c>
      <c r="B24" s="91" t="s">
        <v>447</v>
      </c>
      <c r="C24" s="279"/>
      <c r="D24" s="8"/>
      <c r="E24" s="111"/>
    </row>
    <row r="25" spans="1:5" s="3" customFormat="1">
      <c r="A25" s="91" t="s">
        <v>251</v>
      </c>
      <c r="B25" s="91" t="s">
        <v>453</v>
      </c>
      <c r="C25" s="8"/>
      <c r="D25" s="8"/>
      <c r="E25" s="111"/>
    </row>
    <row r="26" spans="1:5" ht="16.5" customHeight="1">
      <c r="A26" s="90">
        <v>1.2</v>
      </c>
      <c r="B26" s="90" t="s">
        <v>96</v>
      </c>
      <c r="C26" s="88">
        <f>SUM(C27,C35)</f>
        <v>0</v>
      </c>
      <c r="D26" s="88">
        <f>SUM(D27,D35)</f>
        <v>0</v>
      </c>
      <c r="E26" s="111"/>
    </row>
    <row r="27" spans="1:5" ht="16.5" customHeight="1">
      <c r="A27" s="91" t="s">
        <v>32</v>
      </c>
      <c r="B27" s="91" t="s">
        <v>311</v>
      </c>
      <c r="C27" s="110">
        <f>SUM(C28:C30)</f>
        <v>0</v>
      </c>
      <c r="D27" s="110">
        <f>SUM(D28:D30)</f>
        <v>0</v>
      </c>
      <c r="E27" s="111"/>
    </row>
    <row r="28" spans="1:5">
      <c r="A28" s="254" t="s">
        <v>98</v>
      </c>
      <c r="B28" s="254" t="s">
        <v>309</v>
      </c>
      <c r="C28" s="8"/>
      <c r="D28" s="8"/>
      <c r="E28" s="111"/>
    </row>
    <row r="29" spans="1:5">
      <c r="A29" s="254" t="s">
        <v>99</v>
      </c>
      <c r="B29" s="254" t="s">
        <v>312</v>
      </c>
      <c r="C29" s="403"/>
      <c r="D29" s="8">
        <v>0</v>
      </c>
      <c r="E29" s="111"/>
    </row>
    <row r="30" spans="1:5">
      <c r="A30" s="254" t="s">
        <v>455</v>
      </c>
      <c r="B30" s="254" t="s">
        <v>310</v>
      </c>
      <c r="C30" s="8"/>
      <c r="D30" s="8"/>
      <c r="E30" s="111"/>
    </row>
    <row r="31" spans="1:5">
      <c r="A31" s="91" t="s">
        <v>33</v>
      </c>
      <c r="B31" s="91" t="s">
        <v>506</v>
      </c>
      <c r="C31" s="110">
        <f>SUM(C32:C34)</f>
        <v>0</v>
      </c>
      <c r="D31" s="110">
        <f>SUM(D32:D34)</f>
        <v>0</v>
      </c>
      <c r="E31" s="111"/>
    </row>
    <row r="32" spans="1:5">
      <c r="A32" s="254" t="s">
        <v>12</v>
      </c>
      <c r="B32" s="254" t="s">
        <v>509</v>
      </c>
      <c r="C32" s="8"/>
      <c r="D32" s="8"/>
      <c r="E32" s="111"/>
    </row>
    <row r="33" spans="1:9">
      <c r="A33" s="254" t="s">
        <v>13</v>
      </c>
      <c r="B33" s="254" t="s">
        <v>510</v>
      </c>
      <c r="C33" s="8"/>
      <c r="D33" s="8"/>
      <c r="E33" s="111"/>
    </row>
    <row r="34" spans="1:9">
      <c r="A34" s="254" t="s">
        <v>281</v>
      </c>
      <c r="B34" s="254" t="s">
        <v>511</v>
      </c>
      <c r="C34" s="8"/>
      <c r="D34" s="8"/>
      <c r="E34" s="111"/>
    </row>
    <row r="35" spans="1:9">
      <c r="A35" s="91" t="s">
        <v>34</v>
      </c>
      <c r="B35" s="266" t="s">
        <v>452</v>
      </c>
      <c r="C35" s="8"/>
      <c r="D35" s="8"/>
      <c r="E35" s="111"/>
    </row>
    <row r="36" spans="1:9" s="12" customFormat="1">
      <c r="D36" s="113"/>
      <c r="E36" s="441"/>
      <c r="F36" s="113"/>
    </row>
    <row r="37" spans="1:9" s="12" customFormat="1">
      <c r="A37" s="442"/>
      <c r="D37" s="113"/>
      <c r="E37" s="441"/>
      <c r="F37" s="113"/>
    </row>
    <row r="38" spans="1:9" s="12" customFormat="1">
      <c r="D38" s="113"/>
      <c r="E38" s="441"/>
      <c r="F38" s="113"/>
    </row>
    <row r="39" spans="1:9" s="12" customFormat="1">
      <c r="D39" s="113"/>
      <c r="E39" s="441"/>
      <c r="F39" s="113"/>
    </row>
    <row r="40" spans="1:9" s="12" customFormat="1">
      <c r="A40" s="443" t="s">
        <v>107</v>
      </c>
      <c r="D40" s="113"/>
      <c r="E40" s="441"/>
      <c r="F40" s="113"/>
    </row>
    <row r="41" spans="1:9" s="12" customFormat="1">
      <c r="D41" s="113"/>
      <c r="E41" s="444"/>
      <c r="F41" s="444"/>
      <c r="G41" s="75"/>
      <c r="H41" s="75"/>
      <c r="I41" s="75"/>
    </row>
    <row r="42" spans="1:9" s="12" customFormat="1">
      <c r="D42" s="113"/>
      <c r="E42" s="444"/>
      <c r="F42" s="444"/>
      <c r="G42" s="75"/>
      <c r="H42" s="75"/>
      <c r="I42" s="75"/>
    </row>
    <row r="43" spans="1:9" s="12" customFormat="1">
      <c r="A43" s="75"/>
      <c r="B43" s="443" t="s">
        <v>271</v>
      </c>
      <c r="D43" s="113"/>
      <c r="E43" s="444"/>
      <c r="F43" s="444"/>
      <c r="G43" s="75"/>
      <c r="H43" s="75"/>
      <c r="I43" s="75"/>
    </row>
    <row r="44" spans="1:9" s="12" customFormat="1">
      <c r="A44" s="75"/>
      <c r="B44" s="12" t="s">
        <v>270</v>
      </c>
      <c r="D44" s="113"/>
      <c r="E44" s="444"/>
      <c r="F44" s="444"/>
      <c r="G44" s="75"/>
      <c r="H44" s="75"/>
      <c r="I44" s="75"/>
    </row>
    <row r="45" spans="1:9" s="75" customFormat="1" ht="12.75">
      <c r="B45" s="445" t="s">
        <v>139</v>
      </c>
      <c r="D45" s="444"/>
      <c r="E45" s="444"/>
      <c r="F45" s="444"/>
    </row>
    <row r="46" spans="1:9" s="73" customFormat="1">
      <c r="D46" s="446"/>
      <c r="E46" s="447"/>
      <c r="F46" s="446"/>
    </row>
  </sheetData>
  <mergeCells count="2">
    <mergeCell ref="C2:D2"/>
    <mergeCell ref="C1:D1"/>
  </mergeCells>
  <printOptions gridLines="1"/>
  <pageMargins left="0.19685039370078741" right="0.19685039370078741" top="0.19685039370078741" bottom="0.19685039370078741" header="0.15748031496062992" footer="0.15748031496062992"/>
  <pageSetup paperSize="9" scale="80" orientation="portrait" r:id="rId1"/>
  <headerFooter alignWithMargins="0"/>
  <drawing r:id="rId2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Sheet2">
    <pageSetUpPr fitToPage="1"/>
  </sheetPr>
  <dimension ref="A1:L46"/>
  <sheetViews>
    <sheetView showGridLines="0" view="pageBreakPreview" zoomScale="80" zoomScaleNormal="100" zoomScaleSheetLayoutView="80" workbookViewId="0">
      <selection activeCell="B34" sqref="B34"/>
    </sheetView>
  </sheetViews>
  <sheetFormatPr defaultRowHeight="15"/>
  <cols>
    <col min="1" max="1" width="14.28515625" style="21" bestFit="1" customWidth="1"/>
    <col min="2" max="2" width="80" style="261" customWidth="1"/>
    <col min="3" max="3" width="16.5703125" style="21" customWidth="1"/>
    <col min="4" max="4" width="14.28515625" style="21" customWidth="1"/>
    <col min="5" max="5" width="0.42578125" style="19" customWidth="1"/>
    <col min="6" max="16384" width="9.140625" style="21"/>
  </cols>
  <sheetData>
    <row r="1" spans="1:12" s="6" customFormat="1">
      <c r="A1" s="77" t="s">
        <v>272</v>
      </c>
      <c r="B1" s="257"/>
      <c r="C1" s="565" t="s">
        <v>109</v>
      </c>
      <c r="D1" s="565"/>
      <c r="E1" s="115"/>
    </row>
    <row r="2" spans="1:12" s="6" customFormat="1">
      <c r="A2" s="79" t="s">
        <v>140</v>
      </c>
      <c r="B2" s="257"/>
      <c r="C2" s="555" t="s">
        <v>815</v>
      </c>
      <c r="D2" s="556"/>
      <c r="E2" s="115"/>
    </row>
    <row r="3" spans="1:12" s="6" customFormat="1">
      <c r="A3" s="79"/>
      <c r="B3" s="257"/>
      <c r="C3" s="78"/>
      <c r="D3" s="78"/>
      <c r="E3" s="115"/>
    </row>
    <row r="4" spans="1:12" s="2" customFormat="1">
      <c r="A4" s="80" t="str">
        <f>'ფორმა N2'!A4</f>
        <v>ანგარიშვალდებული პირის დასახელება:</v>
      </c>
      <c r="B4" s="258"/>
      <c r="C4" s="79"/>
      <c r="D4" s="79"/>
      <c r="E4" s="111"/>
      <c r="L4" s="6"/>
    </row>
    <row r="5" spans="1:12" s="2" customFormat="1">
      <c r="A5" s="121" t="str">
        <f>'ფორმა N1'!D4</f>
        <v>მპგ "ევროპული საქართველო-მოძრაობა თავისუფლებისთვის"</v>
      </c>
      <c r="B5" s="259"/>
      <c r="C5" s="60"/>
      <c r="D5" s="60"/>
      <c r="E5" s="111"/>
    </row>
    <row r="6" spans="1:12" s="2" customFormat="1">
      <c r="A6" s="80"/>
      <c r="B6" s="258"/>
      <c r="C6" s="79"/>
      <c r="D6" s="79"/>
      <c r="E6" s="111"/>
    </row>
    <row r="7" spans="1:12" s="6" customFormat="1" ht="18">
      <c r="A7" s="103"/>
      <c r="B7" s="114"/>
      <c r="C7" s="81"/>
      <c r="D7" s="81"/>
      <c r="E7" s="115"/>
    </row>
    <row r="8" spans="1:12" s="6" customFormat="1" ht="30">
      <c r="A8" s="109" t="s">
        <v>64</v>
      </c>
      <c r="B8" s="82" t="s">
        <v>249</v>
      </c>
      <c r="C8" s="82" t="s">
        <v>66</v>
      </c>
      <c r="D8" s="82" t="s">
        <v>67</v>
      </c>
      <c r="E8" s="115"/>
      <c r="F8" s="20"/>
    </row>
    <row r="9" spans="1:12" s="7" customFormat="1">
      <c r="A9" s="246">
        <v>1</v>
      </c>
      <c r="B9" s="246" t="s">
        <v>65</v>
      </c>
      <c r="C9" s="88">
        <f>SUM(C10,C26)</f>
        <v>0</v>
      </c>
      <c r="D9" s="88">
        <f>SUM(D10,D26)</f>
        <v>0</v>
      </c>
      <c r="E9" s="115"/>
    </row>
    <row r="10" spans="1:12" s="7" customFormat="1">
      <c r="A10" s="90">
        <v>1.1000000000000001</v>
      </c>
      <c r="B10" s="90" t="s">
        <v>80</v>
      </c>
      <c r="C10" s="88">
        <f>SUM(C11,C12,C16,C19,C25,C26)</f>
        <v>0</v>
      </c>
      <c r="D10" s="88">
        <f>SUM(D11,D12,D16,D19,D24,D25)</f>
        <v>0</v>
      </c>
      <c r="E10" s="115"/>
    </row>
    <row r="11" spans="1:12" s="9" customFormat="1" ht="18">
      <c r="A11" s="91" t="s">
        <v>30</v>
      </c>
      <c r="B11" s="91" t="s">
        <v>79</v>
      </c>
      <c r="C11" s="8"/>
      <c r="D11" s="8"/>
      <c r="E11" s="115"/>
    </row>
    <row r="12" spans="1:12" s="10" customFormat="1">
      <c r="A12" s="91" t="s">
        <v>31</v>
      </c>
      <c r="B12" s="91" t="s">
        <v>308</v>
      </c>
      <c r="C12" s="110">
        <f>SUM(C14:C15)</f>
        <v>0</v>
      </c>
      <c r="D12" s="110">
        <f>SUM(D14:D15)</f>
        <v>0</v>
      </c>
      <c r="E12" s="115"/>
    </row>
    <row r="13" spans="1:12" s="3" customFormat="1">
      <c r="A13" s="100" t="s">
        <v>81</v>
      </c>
      <c r="B13" s="100" t="s">
        <v>311</v>
      </c>
      <c r="C13" s="8"/>
      <c r="D13" s="8"/>
      <c r="E13" s="115"/>
    </row>
    <row r="14" spans="1:12" s="3" customFormat="1">
      <c r="A14" s="100" t="s">
        <v>507</v>
      </c>
      <c r="B14" s="462" t="s">
        <v>506</v>
      </c>
      <c r="C14" s="8"/>
      <c r="D14" s="8"/>
      <c r="E14" s="115"/>
    </row>
    <row r="15" spans="1:12" s="3" customFormat="1">
      <c r="A15" s="100" t="s">
        <v>508</v>
      </c>
      <c r="B15" s="100" t="s">
        <v>97</v>
      </c>
      <c r="C15" s="8"/>
      <c r="D15" s="8"/>
      <c r="E15" s="115"/>
    </row>
    <row r="16" spans="1:12" s="3" customFormat="1">
      <c r="A16" s="91" t="s">
        <v>82</v>
      </c>
      <c r="B16" s="91" t="s">
        <v>83</v>
      </c>
      <c r="C16" s="110">
        <f>SUM(C17:C18)</f>
        <v>0</v>
      </c>
      <c r="D16" s="110">
        <f>SUM(D17:D18)</f>
        <v>0</v>
      </c>
      <c r="E16" s="115"/>
    </row>
    <row r="17" spans="1:5" s="3" customFormat="1">
      <c r="A17" s="100" t="s">
        <v>84</v>
      </c>
      <c r="B17" s="100" t="s">
        <v>86</v>
      </c>
      <c r="C17" s="8"/>
      <c r="D17" s="8"/>
      <c r="E17" s="115"/>
    </row>
    <row r="18" spans="1:5" s="3" customFormat="1" ht="30">
      <c r="A18" s="100" t="s">
        <v>85</v>
      </c>
      <c r="B18" s="100" t="s">
        <v>110</v>
      </c>
      <c r="C18" s="8"/>
      <c r="D18" s="8"/>
      <c r="E18" s="115"/>
    </row>
    <row r="19" spans="1:5" s="3" customFormat="1">
      <c r="A19" s="91" t="s">
        <v>87</v>
      </c>
      <c r="B19" s="91" t="s">
        <v>418</v>
      </c>
      <c r="C19" s="110">
        <f>SUM(C20:C23)</f>
        <v>0</v>
      </c>
      <c r="D19" s="110">
        <f>SUM(D20:D23)</f>
        <v>0</v>
      </c>
      <c r="E19" s="115"/>
    </row>
    <row r="20" spans="1:5" s="3" customFormat="1">
      <c r="A20" s="100" t="s">
        <v>88</v>
      </c>
      <c r="B20" s="100" t="s">
        <v>89</v>
      </c>
      <c r="C20" s="8"/>
      <c r="D20" s="8"/>
      <c r="E20" s="115"/>
    </row>
    <row r="21" spans="1:5" s="3" customFormat="1" ht="30">
      <c r="A21" s="100" t="s">
        <v>92</v>
      </c>
      <c r="B21" s="100" t="s">
        <v>90</v>
      </c>
      <c r="C21" s="8"/>
      <c r="D21" s="8"/>
      <c r="E21" s="115"/>
    </row>
    <row r="22" spans="1:5" s="3" customFormat="1">
      <c r="A22" s="100" t="s">
        <v>93</v>
      </c>
      <c r="B22" s="100" t="s">
        <v>91</v>
      </c>
      <c r="C22" s="8"/>
      <c r="D22" s="8"/>
      <c r="E22" s="115"/>
    </row>
    <row r="23" spans="1:5" s="3" customFormat="1">
      <c r="A23" s="100" t="s">
        <v>94</v>
      </c>
      <c r="B23" s="100" t="s">
        <v>446</v>
      </c>
      <c r="C23" s="8"/>
      <c r="D23" s="8"/>
      <c r="E23" s="115"/>
    </row>
    <row r="24" spans="1:5" s="3" customFormat="1">
      <c r="A24" s="91" t="s">
        <v>95</v>
      </c>
      <c r="B24" s="91" t="s">
        <v>447</v>
      </c>
      <c r="C24" s="279"/>
      <c r="D24" s="8"/>
      <c r="E24" s="115"/>
    </row>
    <row r="25" spans="1:5" s="3" customFormat="1">
      <c r="A25" s="91" t="s">
        <v>251</v>
      </c>
      <c r="B25" s="91" t="s">
        <v>453</v>
      </c>
      <c r="C25" s="8"/>
      <c r="D25" s="8"/>
      <c r="E25" s="115"/>
    </row>
    <row r="26" spans="1:5">
      <c r="A26" s="90">
        <v>1.2</v>
      </c>
      <c r="B26" s="90" t="s">
        <v>96</v>
      </c>
      <c r="C26" s="88">
        <f>SUM(C27,C35)</f>
        <v>0</v>
      </c>
      <c r="D26" s="88">
        <f>SUM(D27,D35)</f>
        <v>0</v>
      </c>
      <c r="E26" s="115"/>
    </row>
    <row r="27" spans="1:5">
      <c r="A27" s="91" t="s">
        <v>32</v>
      </c>
      <c r="B27" s="91" t="s">
        <v>311</v>
      </c>
      <c r="C27" s="110">
        <f>SUM(C28:C30)</f>
        <v>0</v>
      </c>
      <c r="D27" s="110">
        <f>SUM(D28:D30)</f>
        <v>0</v>
      </c>
      <c r="E27" s="115"/>
    </row>
    <row r="28" spans="1:5">
      <c r="A28" s="254" t="s">
        <v>98</v>
      </c>
      <c r="B28" s="254" t="s">
        <v>309</v>
      </c>
      <c r="C28" s="8"/>
      <c r="D28" s="8"/>
      <c r="E28" s="115"/>
    </row>
    <row r="29" spans="1:5">
      <c r="A29" s="254" t="s">
        <v>99</v>
      </c>
      <c r="B29" s="254" t="s">
        <v>312</v>
      </c>
      <c r="C29" s="8"/>
      <c r="D29" s="8"/>
      <c r="E29" s="115"/>
    </row>
    <row r="30" spans="1:5">
      <c r="A30" s="254" t="s">
        <v>455</v>
      </c>
      <c r="B30" s="254" t="s">
        <v>310</v>
      </c>
      <c r="C30" s="8"/>
      <c r="D30" s="8"/>
      <c r="E30" s="115"/>
    </row>
    <row r="31" spans="1:5">
      <c r="A31" s="91" t="s">
        <v>33</v>
      </c>
      <c r="B31" s="91" t="s">
        <v>506</v>
      </c>
      <c r="C31" s="110">
        <f>SUM(C32:C34)</f>
        <v>0</v>
      </c>
      <c r="D31" s="110">
        <f>SUM(D32:D34)</f>
        <v>0</v>
      </c>
      <c r="E31" s="115"/>
    </row>
    <row r="32" spans="1:5">
      <c r="A32" s="254" t="s">
        <v>12</v>
      </c>
      <c r="B32" s="254" t="s">
        <v>509</v>
      </c>
      <c r="C32" s="8"/>
      <c r="D32" s="8"/>
      <c r="E32" s="115"/>
    </row>
    <row r="33" spans="1:9">
      <c r="A33" s="254" t="s">
        <v>13</v>
      </c>
      <c r="B33" s="254" t="s">
        <v>510</v>
      </c>
      <c r="C33" s="8"/>
      <c r="D33" s="8"/>
      <c r="E33" s="115"/>
    </row>
    <row r="34" spans="1:9">
      <c r="A34" s="254" t="s">
        <v>281</v>
      </c>
      <c r="B34" s="254" t="s">
        <v>511</v>
      </c>
      <c r="C34" s="8"/>
      <c r="D34" s="8"/>
      <c r="E34" s="115"/>
    </row>
    <row r="35" spans="1:9" s="23" customFormat="1">
      <c r="A35" s="91" t="s">
        <v>34</v>
      </c>
      <c r="B35" s="266" t="s">
        <v>452</v>
      </c>
      <c r="C35" s="8"/>
      <c r="D35" s="8"/>
    </row>
    <row r="36" spans="1:9" s="2" customFormat="1">
      <c r="A36" s="1"/>
      <c r="B36" s="260"/>
      <c r="E36" s="5"/>
    </row>
    <row r="37" spans="1:9" s="2" customFormat="1">
      <c r="B37" s="260"/>
      <c r="E37" s="5"/>
    </row>
    <row r="38" spans="1:9">
      <c r="A38" s="1"/>
    </row>
    <row r="39" spans="1:9">
      <c r="A39" s="2"/>
    </row>
    <row r="40" spans="1:9" s="2" customFormat="1">
      <c r="A40" s="72" t="s">
        <v>107</v>
      </c>
      <c r="B40" s="260"/>
      <c r="E40" s="5"/>
    </row>
    <row r="41" spans="1:9" s="2" customFormat="1">
      <c r="B41" s="260"/>
      <c r="E41"/>
      <c r="F41"/>
      <c r="G41"/>
      <c r="H41"/>
      <c r="I41"/>
    </row>
    <row r="42" spans="1:9" s="2" customFormat="1">
      <c r="B42" s="260"/>
      <c r="D42" s="12"/>
      <c r="E42"/>
      <c r="F42"/>
      <c r="G42"/>
      <c r="H42"/>
      <c r="I42"/>
    </row>
    <row r="43" spans="1:9" s="2" customFormat="1">
      <c r="A43"/>
      <c r="B43" s="262" t="s">
        <v>450</v>
      </c>
      <c r="D43" s="12"/>
      <c r="E43"/>
      <c r="F43"/>
      <c r="G43"/>
      <c r="H43"/>
      <c r="I43"/>
    </row>
    <row r="44" spans="1:9" s="2" customFormat="1">
      <c r="A44"/>
      <c r="B44" s="260" t="s">
        <v>270</v>
      </c>
      <c r="D44" s="12"/>
      <c r="E44"/>
      <c r="F44"/>
      <c r="G44"/>
      <c r="H44"/>
      <c r="I44"/>
    </row>
    <row r="45" spans="1:9" customFormat="1" ht="12.75">
      <c r="B45" s="263" t="s">
        <v>139</v>
      </c>
    </row>
    <row r="46" spans="1:9" customFormat="1" ht="12.75">
      <c r="B46" s="264"/>
    </row>
  </sheetData>
  <mergeCells count="2">
    <mergeCell ref="C1:D1"/>
    <mergeCell ref="C2:D2"/>
  </mergeCells>
  <pageMargins left="0.11811023622047245" right="0.11811023622047245" top="0.59055118110236227" bottom="0.59055118110236227" header="0.15748031496062992" footer="0.15748031496062992"/>
  <pageSetup paperSize="9" scale="81" orientation="portrait" r:id="rId1"/>
  <headerFooter alignWithMargins="0"/>
  <colBreaks count="2" manualBreakCount="2">
    <brk id="4" max="41" man="1"/>
    <brk id="5" max="47" man="1"/>
  </colBreaks>
  <drawing r:id="rId2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I89"/>
  <sheetViews>
    <sheetView showGridLines="0" view="pageBreakPreview" zoomScale="80" zoomScaleNormal="100" zoomScaleSheetLayoutView="80" workbookViewId="0">
      <selection activeCell="D45" sqref="D45"/>
    </sheetView>
  </sheetViews>
  <sheetFormatPr defaultRowHeight="15"/>
  <cols>
    <col min="1" max="1" width="15.85546875" style="2" customWidth="1"/>
    <col min="2" max="2" width="75.140625" style="27" customWidth="1"/>
    <col min="3" max="3" width="16" style="2" customWidth="1"/>
    <col min="4" max="4" width="13.140625" style="2" customWidth="1"/>
    <col min="5" max="5" width="0.7109375" style="2" customWidth="1"/>
    <col min="6" max="16384" width="9.140625" style="2"/>
  </cols>
  <sheetData>
    <row r="1" spans="1:5" s="6" customFormat="1">
      <c r="A1" s="77" t="s">
        <v>406</v>
      </c>
      <c r="B1" s="464"/>
      <c r="C1" s="565" t="s">
        <v>109</v>
      </c>
      <c r="D1" s="565"/>
      <c r="E1" s="94"/>
    </row>
    <row r="2" spans="1:5" s="6" customFormat="1">
      <c r="A2" s="77" t="s">
        <v>407</v>
      </c>
      <c r="B2" s="464"/>
      <c r="C2" s="566" t="s">
        <v>815</v>
      </c>
      <c r="D2" s="567"/>
      <c r="E2" s="94"/>
    </row>
    <row r="3" spans="1:5" s="6" customFormat="1">
      <c r="A3" s="77" t="s">
        <v>408</v>
      </c>
      <c r="B3" s="464"/>
      <c r="C3" s="465"/>
      <c r="D3" s="465"/>
      <c r="E3" s="94"/>
    </row>
    <row r="4" spans="1:5" s="6" customFormat="1">
      <c r="A4" s="79" t="s">
        <v>140</v>
      </c>
      <c r="B4" s="464"/>
      <c r="C4" s="465"/>
      <c r="D4" s="465"/>
      <c r="E4" s="94"/>
    </row>
    <row r="5" spans="1:5" s="6" customFormat="1">
      <c r="A5" s="79"/>
      <c r="B5" s="464"/>
      <c r="C5" s="465"/>
      <c r="D5" s="465"/>
      <c r="E5" s="94"/>
    </row>
    <row r="6" spans="1:5">
      <c r="A6" s="80" t="str">
        <f>'[1]ფორმა N2'!A4</f>
        <v>ანგარიშვალდებული პირის დასახელება:</v>
      </c>
      <c r="B6" s="80"/>
      <c r="C6" s="79"/>
      <c r="D6" s="79"/>
      <c r="E6" s="95"/>
    </row>
    <row r="7" spans="1:5">
      <c r="A7" s="532" t="str">
        <f>'ფორმა N1'!D4</f>
        <v>მპგ "ევროპული საქართველო-მოძრაობა თავისუფლებისთვის"</v>
      </c>
      <c r="B7" s="80"/>
      <c r="C7" s="79"/>
      <c r="D7" s="79"/>
      <c r="E7" s="95"/>
    </row>
    <row r="8" spans="1:5">
      <c r="A8" s="80"/>
      <c r="B8" s="80"/>
      <c r="C8" s="79"/>
      <c r="D8" s="79"/>
      <c r="E8" s="95"/>
    </row>
    <row r="9" spans="1:5" s="6" customFormat="1">
      <c r="A9" s="464"/>
      <c r="B9" s="464"/>
      <c r="C9" s="81"/>
      <c r="D9" s="81"/>
      <c r="E9" s="94"/>
    </row>
    <row r="10" spans="1:5" s="6" customFormat="1" ht="30">
      <c r="A10" s="92" t="s">
        <v>64</v>
      </c>
      <c r="B10" s="419" t="s">
        <v>11</v>
      </c>
      <c r="C10" s="82" t="s">
        <v>10</v>
      </c>
      <c r="D10" s="82" t="s">
        <v>9</v>
      </c>
      <c r="E10" s="94"/>
    </row>
    <row r="11" spans="1:5" s="7" customFormat="1">
      <c r="A11" s="246">
        <v>1</v>
      </c>
      <c r="B11" s="246" t="s">
        <v>57</v>
      </c>
      <c r="C11" s="85">
        <f>SUM(C12,C15,C55,C58,C59,C60,C66,C78)</f>
        <v>142113.16</v>
      </c>
      <c r="D11" s="85">
        <f>SUM(D12,D15,D55,D58,D59,D60,D66,D74,D75)</f>
        <v>142113.16</v>
      </c>
      <c r="E11" s="247"/>
    </row>
    <row r="12" spans="1:5" s="9" customFormat="1" ht="18">
      <c r="A12" s="90">
        <v>1.1000000000000001</v>
      </c>
      <c r="B12" s="90" t="s">
        <v>58</v>
      </c>
      <c r="C12" s="86">
        <f>SUM(C13:C14)</f>
        <v>0</v>
      </c>
      <c r="D12" s="86">
        <f>SUM(D13:D14)</f>
        <v>0</v>
      </c>
      <c r="E12" s="96"/>
    </row>
    <row r="13" spans="1:5" s="10" customFormat="1">
      <c r="A13" s="91" t="s">
        <v>30</v>
      </c>
      <c r="B13" s="91" t="s">
        <v>59</v>
      </c>
      <c r="C13" s="4"/>
      <c r="D13" s="4"/>
      <c r="E13" s="97"/>
    </row>
    <row r="14" spans="1:5" s="3" customFormat="1">
      <c r="A14" s="91" t="s">
        <v>31</v>
      </c>
      <c r="B14" s="91" t="s">
        <v>0</v>
      </c>
      <c r="C14" s="4"/>
      <c r="D14" s="4"/>
      <c r="E14" s="98"/>
    </row>
    <row r="15" spans="1:5" s="7" customFormat="1">
      <c r="A15" s="90">
        <v>1.2</v>
      </c>
      <c r="B15" s="90" t="s">
        <v>60</v>
      </c>
      <c r="C15" s="87">
        <f>SUM(C16,C19,C31,C32,C33,C34,C37,C38,C45:C49,C53,C54)</f>
        <v>139739.39000000001</v>
      </c>
      <c r="D15" s="87">
        <f>SUM(D16,D19,D31,D32,D33,D34,D37,D38,D45:D49,D53,D54)</f>
        <v>139739.39000000001</v>
      </c>
      <c r="E15" s="247"/>
    </row>
    <row r="16" spans="1:5" s="3" customFormat="1">
      <c r="A16" s="91" t="s">
        <v>32</v>
      </c>
      <c r="B16" s="91" t="s">
        <v>1</v>
      </c>
      <c r="C16" s="86">
        <f>SUM(C17:C18)</f>
        <v>0</v>
      </c>
      <c r="D16" s="86">
        <f>SUM(D17:D18)</f>
        <v>0</v>
      </c>
      <c r="E16" s="98"/>
    </row>
    <row r="17" spans="1:6" s="3" customFormat="1">
      <c r="A17" s="100" t="s">
        <v>98</v>
      </c>
      <c r="B17" s="100" t="s">
        <v>61</v>
      </c>
      <c r="C17" s="4"/>
      <c r="D17" s="248"/>
      <c r="E17" s="98"/>
    </row>
    <row r="18" spans="1:6" s="3" customFormat="1">
      <c r="A18" s="100" t="s">
        <v>99</v>
      </c>
      <c r="B18" s="100" t="s">
        <v>62</v>
      </c>
      <c r="C18" s="4"/>
      <c r="D18" s="248"/>
      <c r="E18" s="98"/>
    </row>
    <row r="19" spans="1:6" s="3" customFormat="1">
      <c r="A19" s="91" t="s">
        <v>33</v>
      </c>
      <c r="B19" s="91" t="s">
        <v>2</v>
      </c>
      <c r="C19" s="86">
        <f>SUM(C20:C25,C30)</f>
        <v>3004.16</v>
      </c>
      <c r="D19" s="86">
        <f>SUM(D20:D25,D30)</f>
        <v>3004.16</v>
      </c>
      <c r="E19" s="249"/>
      <c r="F19" s="250"/>
    </row>
    <row r="20" spans="1:6" s="253" customFormat="1" ht="30">
      <c r="A20" s="100" t="s">
        <v>12</v>
      </c>
      <c r="B20" s="100" t="s">
        <v>250</v>
      </c>
      <c r="C20" s="251">
        <v>409.65</v>
      </c>
      <c r="D20" s="39">
        <v>409.65</v>
      </c>
      <c r="E20" s="252"/>
    </row>
    <row r="21" spans="1:6" s="253" customFormat="1">
      <c r="A21" s="100" t="s">
        <v>13</v>
      </c>
      <c r="B21" s="100" t="s">
        <v>14</v>
      </c>
      <c r="C21" s="251"/>
      <c r="D21" s="40"/>
      <c r="E21" s="252"/>
    </row>
    <row r="22" spans="1:6" s="253" customFormat="1" ht="30">
      <c r="A22" s="100" t="s">
        <v>281</v>
      </c>
      <c r="B22" s="100" t="s">
        <v>22</v>
      </c>
      <c r="C22" s="251"/>
      <c r="D22" s="41"/>
      <c r="E22" s="252"/>
    </row>
    <row r="23" spans="1:6" s="253" customFormat="1" ht="16.5" customHeight="1">
      <c r="A23" s="100" t="s">
        <v>282</v>
      </c>
      <c r="B23" s="100" t="s">
        <v>15</v>
      </c>
      <c r="C23" s="251">
        <v>111.52</v>
      </c>
      <c r="D23" s="41">
        <v>111.52</v>
      </c>
      <c r="E23" s="252"/>
    </row>
    <row r="24" spans="1:6" s="253" customFormat="1" ht="16.5" customHeight="1">
      <c r="A24" s="100" t="s">
        <v>283</v>
      </c>
      <c r="B24" s="100" t="s">
        <v>16</v>
      </c>
      <c r="C24" s="251">
        <v>2.5</v>
      </c>
      <c r="D24" s="41">
        <v>2.5</v>
      </c>
      <c r="E24" s="252"/>
    </row>
    <row r="25" spans="1:6" s="253" customFormat="1" ht="16.5" customHeight="1">
      <c r="A25" s="100" t="s">
        <v>284</v>
      </c>
      <c r="B25" s="100" t="s">
        <v>17</v>
      </c>
      <c r="C25" s="534">
        <f>SUM(C26:C29)</f>
        <v>2480.4899999999998</v>
      </c>
      <c r="D25" s="86">
        <f>SUM(D26:D29)</f>
        <v>2480.4899999999998</v>
      </c>
      <c r="E25" s="252"/>
    </row>
    <row r="26" spans="1:6" s="253" customFormat="1" ht="16.5" customHeight="1">
      <c r="A26" s="254" t="s">
        <v>285</v>
      </c>
      <c r="B26" s="254" t="s">
        <v>18</v>
      </c>
      <c r="C26" s="251">
        <v>1895.48</v>
      </c>
      <c r="D26" s="41">
        <v>1895.48</v>
      </c>
      <c r="E26" s="252"/>
    </row>
    <row r="27" spans="1:6" s="253" customFormat="1" ht="16.5" customHeight="1">
      <c r="A27" s="254" t="s">
        <v>286</v>
      </c>
      <c r="B27" s="254" t="s">
        <v>19</v>
      </c>
      <c r="C27" s="251">
        <v>505.47</v>
      </c>
      <c r="D27" s="489">
        <v>505.47</v>
      </c>
      <c r="E27" s="252"/>
    </row>
    <row r="28" spans="1:6" s="253" customFormat="1" ht="16.5" customHeight="1">
      <c r="A28" s="254" t="s">
        <v>287</v>
      </c>
      <c r="B28" s="254" t="s">
        <v>20</v>
      </c>
      <c r="C28" s="251">
        <v>3.24</v>
      </c>
      <c r="D28" s="41">
        <v>3.24</v>
      </c>
      <c r="E28" s="252"/>
    </row>
    <row r="29" spans="1:6" s="253" customFormat="1" ht="16.5" customHeight="1">
      <c r="A29" s="254" t="s">
        <v>288</v>
      </c>
      <c r="B29" s="254" t="s">
        <v>23</v>
      </c>
      <c r="C29" s="251">
        <v>76.3</v>
      </c>
      <c r="D29" s="42">
        <v>76.3</v>
      </c>
      <c r="E29" s="252"/>
    </row>
    <row r="30" spans="1:6" s="253" customFormat="1" ht="16.5" customHeight="1">
      <c r="A30" s="100" t="s">
        <v>289</v>
      </c>
      <c r="B30" s="100" t="s">
        <v>21</v>
      </c>
      <c r="C30" s="251"/>
      <c r="D30" s="42"/>
      <c r="E30" s="252"/>
      <c r="F30" s="463"/>
    </row>
    <row r="31" spans="1:6" s="3" customFormat="1" ht="16.5" customHeight="1">
      <c r="A31" s="91" t="s">
        <v>34</v>
      </c>
      <c r="B31" s="91" t="s">
        <v>3</v>
      </c>
      <c r="C31" s="417">
        <v>205.1</v>
      </c>
      <c r="D31" s="248">
        <v>205.1</v>
      </c>
      <c r="E31" s="249"/>
    </row>
    <row r="32" spans="1:6" s="3" customFormat="1" ht="16.5" customHeight="1">
      <c r="A32" s="91" t="s">
        <v>35</v>
      </c>
      <c r="B32" s="91" t="s">
        <v>4</v>
      </c>
      <c r="C32" s="417"/>
      <c r="D32" s="248"/>
      <c r="E32" s="98"/>
    </row>
    <row r="33" spans="1:5" s="3" customFormat="1" ht="16.5" customHeight="1">
      <c r="A33" s="91" t="s">
        <v>36</v>
      </c>
      <c r="B33" s="91" t="s">
        <v>5</v>
      </c>
      <c r="C33" s="417"/>
      <c r="D33" s="248"/>
      <c r="E33" s="98"/>
    </row>
    <row r="34" spans="1:5" s="3" customFormat="1">
      <c r="A34" s="91" t="s">
        <v>37</v>
      </c>
      <c r="B34" s="91" t="s">
        <v>63</v>
      </c>
      <c r="C34" s="534">
        <f>SUM(C35:C36)</f>
        <v>2136</v>
      </c>
      <c r="D34" s="86">
        <f>SUM(D35:D36)</f>
        <v>2136</v>
      </c>
      <c r="E34" s="98"/>
    </row>
    <row r="35" spans="1:5" s="3" customFormat="1" ht="16.5" customHeight="1">
      <c r="A35" s="100" t="s">
        <v>290</v>
      </c>
      <c r="B35" s="100" t="s">
        <v>56</v>
      </c>
      <c r="C35" s="417">
        <v>2116</v>
      </c>
      <c r="D35" s="248">
        <v>2116</v>
      </c>
      <c r="E35" s="98"/>
    </row>
    <row r="36" spans="1:5" s="3" customFormat="1" ht="16.5" customHeight="1">
      <c r="A36" s="100" t="s">
        <v>291</v>
      </c>
      <c r="B36" s="100" t="s">
        <v>55</v>
      </c>
      <c r="C36" s="417">
        <v>20</v>
      </c>
      <c r="D36" s="248">
        <v>20</v>
      </c>
      <c r="E36" s="98"/>
    </row>
    <row r="37" spans="1:5" s="3" customFormat="1" ht="16.5" customHeight="1">
      <c r="A37" s="91" t="s">
        <v>38</v>
      </c>
      <c r="B37" s="91" t="s">
        <v>49</v>
      </c>
      <c r="C37" s="417"/>
      <c r="D37" s="248"/>
      <c r="E37" s="98"/>
    </row>
    <row r="38" spans="1:5" s="3" customFormat="1" ht="16.5" customHeight="1">
      <c r="A38" s="91" t="s">
        <v>39</v>
      </c>
      <c r="B38" s="91" t="s">
        <v>409</v>
      </c>
      <c r="C38" s="534">
        <f>SUM(C39:C44)</f>
        <v>100757.66</v>
      </c>
      <c r="D38" s="86">
        <f>SUM(D39:D44)</f>
        <v>100757.66</v>
      </c>
      <c r="E38" s="98"/>
    </row>
    <row r="39" spans="1:5" s="3" customFormat="1" ht="16.5" customHeight="1">
      <c r="A39" s="17" t="s">
        <v>355</v>
      </c>
      <c r="B39" s="100" t="s">
        <v>359</v>
      </c>
      <c r="C39" s="417"/>
      <c r="D39" s="248"/>
      <c r="E39" s="98"/>
    </row>
    <row r="40" spans="1:5" s="3" customFormat="1" ht="16.5" customHeight="1">
      <c r="A40" s="17" t="s">
        <v>356</v>
      </c>
      <c r="B40" s="100" t="s">
        <v>360</v>
      </c>
      <c r="C40" s="417"/>
      <c r="D40" s="248"/>
      <c r="E40" s="98"/>
    </row>
    <row r="41" spans="1:5" s="3" customFormat="1" ht="16.5" customHeight="1">
      <c r="A41" s="17" t="s">
        <v>357</v>
      </c>
      <c r="B41" s="100" t="s">
        <v>363</v>
      </c>
      <c r="C41" s="417">
        <v>2233.86</v>
      </c>
      <c r="D41" s="248">
        <v>2233.86</v>
      </c>
      <c r="E41" s="98"/>
    </row>
    <row r="42" spans="1:5" s="3" customFormat="1" ht="16.5" customHeight="1">
      <c r="A42" s="17" t="s">
        <v>362</v>
      </c>
      <c r="B42" s="100" t="s">
        <v>364</v>
      </c>
      <c r="C42" s="417"/>
      <c r="D42" s="248"/>
      <c r="E42" s="98"/>
    </row>
    <row r="43" spans="1:5" s="3" customFormat="1" ht="16.5" customHeight="1">
      <c r="A43" s="17" t="s">
        <v>365</v>
      </c>
      <c r="B43" s="100" t="s">
        <v>499</v>
      </c>
      <c r="C43" s="417">
        <v>40000</v>
      </c>
      <c r="D43" s="248">
        <v>40000</v>
      </c>
      <c r="E43" s="98"/>
    </row>
    <row r="44" spans="1:5" s="3" customFormat="1" ht="16.5" customHeight="1">
      <c r="A44" s="17" t="s">
        <v>500</v>
      </c>
      <c r="B44" s="100" t="s">
        <v>361</v>
      </c>
      <c r="C44" s="417">
        <v>58523.8</v>
      </c>
      <c r="D44" s="248">
        <v>58523.8</v>
      </c>
      <c r="E44" s="98"/>
    </row>
    <row r="45" spans="1:5" s="3" customFormat="1" ht="30">
      <c r="A45" s="91" t="s">
        <v>40</v>
      </c>
      <c r="B45" s="91" t="s">
        <v>28</v>
      </c>
      <c r="C45" s="417">
        <v>1770</v>
      </c>
      <c r="D45" s="248">
        <v>1770</v>
      </c>
      <c r="E45" s="98"/>
    </row>
    <row r="46" spans="1:5" s="3" customFormat="1" ht="16.5" customHeight="1">
      <c r="A46" s="91" t="s">
        <v>41</v>
      </c>
      <c r="B46" s="91" t="s">
        <v>24</v>
      </c>
      <c r="C46" s="417"/>
      <c r="D46" s="248"/>
      <c r="E46" s="98"/>
    </row>
    <row r="47" spans="1:5" s="3" customFormat="1" ht="16.5" customHeight="1">
      <c r="A47" s="91" t="s">
        <v>42</v>
      </c>
      <c r="B47" s="91" t="s">
        <v>25</v>
      </c>
      <c r="C47" s="417"/>
      <c r="D47" s="248"/>
      <c r="E47" s="98"/>
    </row>
    <row r="48" spans="1:5" s="3" customFormat="1" ht="16.5" customHeight="1">
      <c r="A48" s="91" t="s">
        <v>43</v>
      </c>
      <c r="B48" s="91" t="s">
        <v>26</v>
      </c>
      <c r="C48" s="417"/>
      <c r="D48" s="248"/>
      <c r="E48" s="98"/>
    </row>
    <row r="49" spans="1:6" s="3" customFormat="1" ht="16.5" customHeight="1">
      <c r="A49" s="91" t="s">
        <v>44</v>
      </c>
      <c r="B49" s="91" t="s">
        <v>410</v>
      </c>
      <c r="C49" s="534">
        <f>SUM(C50:C52)</f>
        <v>26073.47</v>
      </c>
      <c r="D49" s="86">
        <f>SUM(D50:D52)</f>
        <v>26073.47</v>
      </c>
      <c r="E49" s="98"/>
    </row>
    <row r="50" spans="1:6" s="3" customFormat="1" ht="16.5" customHeight="1">
      <c r="A50" s="100" t="s">
        <v>371</v>
      </c>
      <c r="B50" s="100" t="s">
        <v>374</v>
      </c>
      <c r="C50" s="417">
        <v>26073.47</v>
      </c>
      <c r="D50" s="248">
        <v>26073.47</v>
      </c>
      <c r="E50" s="98"/>
    </row>
    <row r="51" spans="1:6" s="3" customFormat="1" ht="16.5" customHeight="1">
      <c r="A51" s="100" t="s">
        <v>372</v>
      </c>
      <c r="B51" s="100" t="s">
        <v>373</v>
      </c>
      <c r="C51" s="417"/>
      <c r="D51" s="248"/>
      <c r="E51" s="98"/>
    </row>
    <row r="52" spans="1:6" s="3" customFormat="1" ht="16.5" customHeight="1">
      <c r="A52" s="100" t="s">
        <v>375</v>
      </c>
      <c r="B52" s="100" t="s">
        <v>376</v>
      </c>
      <c r="C52" s="417"/>
      <c r="D52" s="248"/>
      <c r="E52" s="98"/>
    </row>
    <row r="53" spans="1:6" s="3" customFormat="1">
      <c r="A53" s="91" t="s">
        <v>45</v>
      </c>
      <c r="B53" s="91" t="s">
        <v>29</v>
      </c>
      <c r="C53" s="417"/>
      <c r="D53" s="248"/>
      <c r="E53" s="98"/>
    </row>
    <row r="54" spans="1:6" s="3" customFormat="1" ht="16.5" customHeight="1">
      <c r="A54" s="91" t="s">
        <v>46</v>
      </c>
      <c r="B54" s="91" t="s">
        <v>6</v>
      </c>
      <c r="C54" s="417">
        <v>5793</v>
      </c>
      <c r="D54" s="4">
        <v>5793</v>
      </c>
      <c r="E54" s="249"/>
      <c r="F54" s="250"/>
    </row>
    <row r="55" spans="1:6" s="3" customFormat="1" ht="30">
      <c r="A55" s="90">
        <v>1.3</v>
      </c>
      <c r="B55" s="90" t="s">
        <v>415</v>
      </c>
      <c r="C55" s="535">
        <f>SUM(C56:C57)</f>
        <v>0</v>
      </c>
      <c r="D55" s="87">
        <f>SUM(D56:D57)</f>
        <v>0</v>
      </c>
      <c r="E55" s="249"/>
      <c r="F55" s="250"/>
    </row>
    <row r="56" spans="1:6" s="3" customFormat="1" ht="30">
      <c r="A56" s="91" t="s">
        <v>50</v>
      </c>
      <c r="B56" s="91" t="s">
        <v>48</v>
      </c>
      <c r="C56" s="417"/>
      <c r="D56" s="248"/>
      <c r="E56" s="249"/>
      <c r="F56" s="250"/>
    </row>
    <row r="57" spans="1:6" s="3" customFormat="1" ht="16.5" customHeight="1">
      <c r="A57" s="91" t="s">
        <v>51</v>
      </c>
      <c r="B57" s="91" t="s">
        <v>47</v>
      </c>
      <c r="C57" s="417"/>
      <c r="D57" s="248"/>
      <c r="E57" s="249"/>
      <c r="F57" s="250"/>
    </row>
    <row r="58" spans="1:6" s="3" customFormat="1">
      <c r="A58" s="90">
        <v>1.4</v>
      </c>
      <c r="B58" s="90" t="s">
        <v>417</v>
      </c>
      <c r="C58" s="417"/>
      <c r="D58" s="248"/>
      <c r="E58" s="249"/>
      <c r="F58" s="250"/>
    </row>
    <row r="59" spans="1:6" s="253" customFormat="1">
      <c r="A59" s="90">
        <v>1.5</v>
      </c>
      <c r="B59" s="90" t="s">
        <v>7</v>
      </c>
      <c r="C59" s="251"/>
      <c r="D59" s="41"/>
      <c r="E59" s="252"/>
    </row>
    <row r="60" spans="1:6" s="253" customFormat="1">
      <c r="A60" s="90">
        <v>1.6</v>
      </c>
      <c r="B60" s="46" t="s">
        <v>8</v>
      </c>
      <c r="C60" s="536">
        <f>SUM(C61:C65)</f>
        <v>189.69</v>
      </c>
      <c r="D60" s="89">
        <v>189.69</v>
      </c>
      <c r="E60" s="252"/>
    </row>
    <row r="61" spans="1:6" s="253" customFormat="1">
      <c r="A61" s="91" t="s">
        <v>297</v>
      </c>
      <c r="B61" s="47" t="s">
        <v>52</v>
      </c>
      <c r="C61" s="251">
        <v>189.69</v>
      </c>
      <c r="D61" s="41">
        <v>189.69</v>
      </c>
      <c r="E61" s="252"/>
    </row>
    <row r="62" spans="1:6" s="253" customFormat="1" ht="30">
      <c r="A62" s="91" t="s">
        <v>298</v>
      </c>
      <c r="B62" s="47" t="s">
        <v>54</v>
      </c>
      <c r="C62" s="251"/>
      <c r="D62" s="41"/>
      <c r="E62" s="252"/>
    </row>
    <row r="63" spans="1:6" s="253" customFormat="1">
      <c r="A63" s="91" t="s">
        <v>299</v>
      </c>
      <c r="B63" s="47" t="s">
        <v>53</v>
      </c>
      <c r="C63" s="41"/>
      <c r="D63" s="41"/>
      <c r="E63" s="252"/>
    </row>
    <row r="64" spans="1:6" s="253" customFormat="1">
      <c r="A64" s="91" t="s">
        <v>300</v>
      </c>
      <c r="B64" s="47" t="s">
        <v>27</v>
      </c>
      <c r="C64" s="417"/>
      <c r="D64" s="4"/>
      <c r="E64" s="252"/>
    </row>
    <row r="65" spans="1:5" s="253" customFormat="1">
      <c r="A65" s="91" t="s">
        <v>337</v>
      </c>
      <c r="B65" s="47" t="s">
        <v>338</v>
      </c>
      <c r="C65" s="251"/>
      <c r="D65" s="41"/>
      <c r="E65" s="252"/>
    </row>
    <row r="66" spans="1:5">
      <c r="A66" s="246">
        <v>2</v>
      </c>
      <c r="B66" s="246" t="s">
        <v>411</v>
      </c>
      <c r="C66" s="536">
        <f>SUM(C67:C73)</f>
        <v>2184.08</v>
      </c>
      <c r="D66" s="88">
        <f>SUM(D67:D73)</f>
        <v>2184.08</v>
      </c>
      <c r="E66" s="99"/>
    </row>
    <row r="67" spans="1:5">
      <c r="A67" s="101">
        <v>2.1</v>
      </c>
      <c r="B67" s="255" t="s">
        <v>100</v>
      </c>
      <c r="C67" s="281"/>
      <c r="D67" s="22"/>
      <c r="E67" s="99"/>
    </row>
    <row r="68" spans="1:5">
      <c r="A68" s="101">
        <v>2.2000000000000002</v>
      </c>
      <c r="B68" s="255" t="s">
        <v>412</v>
      </c>
      <c r="C68" s="281"/>
      <c r="D68" s="22"/>
      <c r="E68" s="99"/>
    </row>
    <row r="69" spans="1:5">
      <c r="A69" s="101">
        <v>2.2999999999999998</v>
      </c>
      <c r="B69" s="255" t="s">
        <v>104</v>
      </c>
      <c r="C69" s="281"/>
      <c r="D69" s="22"/>
      <c r="E69" s="99"/>
    </row>
    <row r="70" spans="1:5">
      <c r="A70" s="101">
        <v>2.4</v>
      </c>
      <c r="B70" s="255" t="s">
        <v>103</v>
      </c>
      <c r="C70" s="281"/>
      <c r="D70" s="22"/>
      <c r="E70" s="99"/>
    </row>
    <row r="71" spans="1:5">
      <c r="A71" s="101">
        <v>2.5</v>
      </c>
      <c r="B71" s="255" t="s">
        <v>413</v>
      </c>
      <c r="C71" s="281"/>
      <c r="D71" s="22"/>
      <c r="E71" s="99"/>
    </row>
    <row r="72" spans="1:5">
      <c r="A72" s="101">
        <v>2.6</v>
      </c>
      <c r="B72" s="255" t="s">
        <v>101</v>
      </c>
      <c r="C72" s="281">
        <v>2184.08</v>
      </c>
      <c r="D72" s="22">
        <v>2184.08</v>
      </c>
      <c r="E72" s="99"/>
    </row>
    <row r="73" spans="1:5">
      <c r="A73" s="101">
        <v>2.7</v>
      </c>
      <c r="B73" s="255" t="s">
        <v>102</v>
      </c>
      <c r="C73" s="281"/>
      <c r="D73" s="22"/>
      <c r="E73" s="99"/>
    </row>
    <row r="74" spans="1:5">
      <c r="A74" s="246">
        <v>3</v>
      </c>
      <c r="B74" s="246" t="s">
        <v>451</v>
      </c>
      <c r="C74" s="536"/>
      <c r="D74" s="22"/>
      <c r="E74" s="99"/>
    </row>
    <row r="75" spans="1:5">
      <c r="A75" s="246">
        <v>4</v>
      </c>
      <c r="B75" s="246" t="s">
        <v>252</v>
      </c>
      <c r="C75" s="536"/>
      <c r="D75" s="88">
        <f>SUM(D76:D77)</f>
        <v>0</v>
      </c>
      <c r="E75" s="99"/>
    </row>
    <row r="76" spans="1:5">
      <c r="A76" s="101">
        <v>4.0999999999999996</v>
      </c>
      <c r="B76" s="101" t="s">
        <v>253</v>
      </c>
      <c r="C76" s="281"/>
      <c r="D76" s="8"/>
      <c r="E76" s="99"/>
    </row>
    <row r="77" spans="1:5">
      <c r="A77" s="101">
        <v>4.2</v>
      </c>
      <c r="B77" s="101" t="s">
        <v>254</v>
      </c>
      <c r="C77" s="281"/>
      <c r="D77" s="8"/>
      <c r="E77" s="99"/>
    </row>
    <row r="78" spans="1:5">
      <c r="A78" s="246">
        <v>5</v>
      </c>
      <c r="B78" s="246" t="s">
        <v>279</v>
      </c>
      <c r="C78" s="281"/>
      <c r="D78" s="256"/>
      <c r="E78" s="99"/>
    </row>
    <row r="79" spans="1:5">
      <c r="B79" s="420"/>
    </row>
    <row r="80" spans="1:5">
      <c r="A80" s="568" t="s">
        <v>501</v>
      </c>
      <c r="B80" s="568"/>
      <c r="C80" s="568"/>
      <c r="D80" s="568"/>
      <c r="E80" s="5"/>
    </row>
    <row r="81" spans="1:9">
      <c r="B81" s="420"/>
    </row>
    <row r="82" spans="1:9" s="23" customFormat="1" ht="12.75">
      <c r="B82" s="421"/>
    </row>
    <row r="83" spans="1:9">
      <c r="A83" s="72" t="s">
        <v>107</v>
      </c>
      <c r="E83" s="5"/>
    </row>
    <row r="84" spans="1:9">
      <c r="E84"/>
      <c r="F84"/>
      <c r="G84"/>
      <c r="H84"/>
      <c r="I84"/>
    </row>
    <row r="85" spans="1:9">
      <c r="D85" s="12"/>
      <c r="E85"/>
      <c r="F85"/>
      <c r="G85"/>
      <c r="H85"/>
      <c r="I85"/>
    </row>
    <row r="86" spans="1:9">
      <c r="A86"/>
      <c r="B86" s="422" t="s">
        <v>448</v>
      </c>
      <c r="D86" s="12"/>
      <c r="E86"/>
      <c r="F86"/>
      <c r="G86"/>
      <c r="H86"/>
      <c r="I86"/>
    </row>
    <row r="87" spans="1:9">
      <c r="A87"/>
      <c r="B87" s="27" t="s">
        <v>449</v>
      </c>
      <c r="D87" s="12"/>
      <c r="E87"/>
      <c r="F87"/>
      <c r="G87"/>
      <c r="H87"/>
      <c r="I87"/>
    </row>
    <row r="88" spans="1:9" customFormat="1" ht="12.75">
      <c r="B88" s="423" t="s">
        <v>139</v>
      </c>
    </row>
    <row r="89" spans="1:9" s="23" customFormat="1" ht="12.75">
      <c r="B89" s="421"/>
    </row>
  </sheetData>
  <mergeCells count="3">
    <mergeCell ref="C1:D1"/>
    <mergeCell ref="C2:D2"/>
    <mergeCell ref="A80:D80"/>
  </mergeCells>
  <pageMargins left="0.19685039370078741" right="0.19685039370078741" top="0.19685039370078741" bottom="0.19685039370078741" header="0.15748031496062992" footer="0.15748031496062992"/>
  <pageSetup paperSize="9" scale="85" fitToHeight="2" orientation="portrait" r:id="rId1"/>
  <headerFooter alignWithMargins="0"/>
  <rowBreaks count="1" manualBreakCount="1">
    <brk id="54" max="3" man="1"/>
  </rowBreaks>
  <drawing r:id="rId2"/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I41"/>
  <sheetViews>
    <sheetView showGridLines="0" view="pageBreakPreview" zoomScale="80" zoomScaleNormal="100" zoomScaleSheetLayoutView="80" workbookViewId="0">
      <selection activeCell="C15" sqref="C15"/>
    </sheetView>
  </sheetViews>
  <sheetFormatPr defaultRowHeight="15"/>
  <cols>
    <col min="1" max="1" width="10.140625" style="2" customWidth="1"/>
    <col min="2" max="2" width="88" style="435" customWidth="1"/>
    <col min="3" max="4" width="13.5703125" style="2" customWidth="1"/>
    <col min="5" max="5" width="0.7109375" style="2" customWidth="1"/>
    <col min="6" max="16384" width="9.140625" style="2"/>
  </cols>
  <sheetData>
    <row r="1" spans="1:5" s="6" customFormat="1">
      <c r="A1" s="77" t="s">
        <v>327</v>
      </c>
      <c r="B1" s="424"/>
      <c r="C1" s="565" t="s">
        <v>109</v>
      </c>
      <c r="D1" s="565"/>
      <c r="E1" s="94"/>
    </row>
    <row r="2" spans="1:5" s="6" customFormat="1">
      <c r="A2" s="77" t="s">
        <v>328</v>
      </c>
      <c r="B2" s="424"/>
      <c r="C2" s="555" t="s">
        <v>815</v>
      </c>
      <c r="D2" s="556"/>
      <c r="E2" s="94"/>
    </row>
    <row r="3" spans="1:5" s="6" customFormat="1">
      <c r="A3" s="79" t="s">
        <v>140</v>
      </c>
      <c r="B3" s="425"/>
      <c r="C3" s="167"/>
      <c r="D3" s="167"/>
      <c r="E3" s="94"/>
    </row>
    <row r="4" spans="1:5" s="6" customFormat="1">
      <c r="A4" s="79"/>
      <c r="B4" s="426"/>
      <c r="C4" s="167"/>
      <c r="D4" s="167"/>
      <c r="E4" s="94"/>
    </row>
    <row r="5" spans="1:5">
      <c r="A5" s="80" t="str">
        <f>'ფორმა N2'!A4</f>
        <v>ანგარიშვალდებული პირის დასახელება:</v>
      </c>
      <c r="B5" s="424"/>
      <c r="C5" s="79"/>
      <c r="D5" s="79"/>
      <c r="E5" s="95"/>
    </row>
    <row r="6" spans="1:5">
      <c r="A6" s="83" t="str">
        <f>'ფორმა N1'!D4</f>
        <v>მპგ "ევროპული საქართველო-მოძრაობა თავისუფლებისთვის"</v>
      </c>
      <c r="B6" s="427"/>
      <c r="C6" s="84"/>
      <c r="D6" s="84"/>
      <c r="E6" s="95"/>
    </row>
    <row r="7" spans="1:5">
      <c r="A7" s="80"/>
      <c r="B7" s="424"/>
      <c r="C7" s="79"/>
      <c r="D7" s="79"/>
      <c r="E7" s="95"/>
    </row>
    <row r="8" spans="1:5" s="6" customFormat="1">
      <c r="A8" s="166"/>
      <c r="B8" s="81"/>
      <c r="C8" s="81"/>
      <c r="D8" s="81"/>
      <c r="E8" s="94"/>
    </row>
    <row r="9" spans="1:5" s="6" customFormat="1" ht="30">
      <c r="A9" s="92" t="s">
        <v>64</v>
      </c>
      <c r="B9" s="428" t="s">
        <v>333</v>
      </c>
      <c r="C9" s="82" t="s">
        <v>10</v>
      </c>
      <c r="D9" s="82" t="s">
        <v>9</v>
      </c>
      <c r="E9" s="94"/>
    </row>
    <row r="10" spans="1:5" s="9" customFormat="1" ht="18">
      <c r="A10" s="101" t="s">
        <v>329</v>
      </c>
      <c r="B10" s="429"/>
      <c r="C10" s="4"/>
      <c r="D10" s="4"/>
      <c r="E10" s="96"/>
    </row>
    <row r="11" spans="1:5" s="10" customFormat="1">
      <c r="A11" s="101" t="s">
        <v>330</v>
      </c>
      <c r="B11" s="429"/>
      <c r="C11" s="4"/>
      <c r="D11" s="4"/>
      <c r="E11" s="97"/>
    </row>
    <row r="12" spans="1:5" s="10" customFormat="1">
      <c r="A12" s="101"/>
      <c r="B12" s="430"/>
      <c r="C12" s="4"/>
      <c r="D12" s="4"/>
      <c r="E12" s="97"/>
    </row>
    <row r="13" spans="1:5" s="10" customFormat="1">
      <c r="A13" s="90" t="s">
        <v>278</v>
      </c>
      <c r="B13" s="431"/>
      <c r="C13" s="4"/>
      <c r="D13" s="4"/>
      <c r="E13" s="97"/>
    </row>
    <row r="14" spans="1:5" s="479" customFormat="1" ht="16.5" customHeight="1">
      <c r="A14" s="101" t="s">
        <v>331</v>
      </c>
      <c r="B14" s="480" t="s">
        <v>855</v>
      </c>
      <c r="C14" s="417">
        <v>5625</v>
      </c>
      <c r="D14" s="417">
        <v>5625</v>
      </c>
    </row>
    <row r="15" spans="1:5" s="479" customFormat="1" ht="16.5" customHeight="1">
      <c r="A15" s="101" t="s">
        <v>332</v>
      </c>
      <c r="B15" s="480" t="s">
        <v>856</v>
      </c>
      <c r="C15" s="417">
        <v>168</v>
      </c>
      <c r="D15" s="417">
        <v>168</v>
      </c>
    </row>
    <row r="16" spans="1:5" s="479" customFormat="1" ht="16.5" customHeight="1">
      <c r="A16" s="101" t="s">
        <v>732</v>
      </c>
      <c r="B16" s="540"/>
      <c r="C16" s="540"/>
      <c r="D16" s="540"/>
    </row>
    <row r="17" spans="1:5" s="479" customFormat="1" ht="16.5" customHeight="1">
      <c r="A17" s="101" t="s">
        <v>733</v>
      </c>
      <c r="B17" s="540"/>
      <c r="C17" s="540"/>
      <c r="D17" s="540"/>
    </row>
    <row r="18" spans="1:5" s="479" customFormat="1" ht="16.5" customHeight="1">
      <c r="A18" s="101" t="s">
        <v>734</v>
      </c>
      <c r="B18" s="431"/>
      <c r="C18" s="417"/>
      <c r="D18" s="417"/>
    </row>
    <row r="19" spans="1:5" s="479" customFormat="1" ht="16.5" customHeight="1">
      <c r="A19" s="101" t="s">
        <v>735</v>
      </c>
      <c r="B19" s="481"/>
      <c r="C19" s="417"/>
      <c r="D19" s="417"/>
    </row>
    <row r="20" spans="1:5" s="479" customFormat="1" ht="16.5" customHeight="1">
      <c r="A20" s="101" t="s">
        <v>736</v>
      </c>
      <c r="B20" s="431"/>
      <c r="C20" s="417"/>
      <c r="D20" s="417"/>
    </row>
    <row r="21" spans="1:5" s="479" customFormat="1" ht="16.5" customHeight="1">
      <c r="A21" s="101" t="s">
        <v>737</v>
      </c>
      <c r="B21" s="482"/>
      <c r="C21" s="417"/>
      <c r="D21" s="417"/>
    </row>
    <row r="22" spans="1:5" s="479" customFormat="1" ht="16.5" customHeight="1">
      <c r="A22" s="101" t="s">
        <v>738</v>
      </c>
      <c r="B22" s="482"/>
      <c r="C22" s="417"/>
      <c r="D22" s="417"/>
    </row>
    <row r="23" spans="1:5" s="479" customFormat="1" ht="16.5" customHeight="1">
      <c r="A23" s="101" t="s">
        <v>739</v>
      </c>
      <c r="B23" s="483"/>
      <c r="C23" s="417"/>
      <c r="D23" s="417"/>
    </row>
    <row r="24" spans="1:5" s="10" customFormat="1">
      <c r="A24" s="90"/>
      <c r="B24" s="432"/>
      <c r="C24" s="4"/>
      <c r="D24" s="4"/>
      <c r="E24" s="97"/>
    </row>
    <row r="25" spans="1:5" s="10" customFormat="1">
      <c r="A25" s="90"/>
      <c r="B25" s="432"/>
      <c r="C25" s="4"/>
      <c r="D25" s="4"/>
      <c r="E25" s="97"/>
    </row>
    <row r="26" spans="1:5" s="10" customFormat="1">
      <c r="A26" s="90" t="s">
        <v>278</v>
      </c>
      <c r="B26" s="432"/>
      <c r="C26" s="4"/>
      <c r="D26" s="4"/>
      <c r="E26" s="97"/>
    </row>
    <row r="27" spans="1:5">
      <c r="A27" s="102"/>
      <c r="B27" s="433" t="s">
        <v>336</v>
      </c>
      <c r="C27" s="89">
        <f>SUM(C10:C26)</f>
        <v>5793</v>
      </c>
      <c r="D27" s="89">
        <f>SUM(D10:D26)</f>
        <v>5793</v>
      </c>
      <c r="E27" s="99"/>
    </row>
    <row r="28" spans="1:5">
      <c r="A28" s="45"/>
      <c r="B28" s="434"/>
    </row>
    <row r="29" spans="1:5">
      <c r="A29" s="265" t="s">
        <v>441</v>
      </c>
      <c r="E29" s="5"/>
    </row>
    <row r="30" spans="1:5">
      <c r="A30" s="2" t="s">
        <v>442</v>
      </c>
    </row>
    <row r="31" spans="1:5">
      <c r="A31" s="223" t="s">
        <v>443</v>
      </c>
    </row>
    <row r="32" spans="1:5">
      <c r="A32" s="223"/>
    </row>
    <row r="33" spans="1:9">
      <c r="A33" s="223" t="s">
        <v>351</v>
      </c>
    </row>
    <row r="34" spans="1:9" s="23" customFormat="1" ht="12.75">
      <c r="B34" s="436"/>
    </row>
    <row r="35" spans="1:9">
      <c r="A35" s="72" t="s">
        <v>107</v>
      </c>
      <c r="E35" s="5"/>
    </row>
    <row r="36" spans="1:9">
      <c r="E36"/>
      <c r="F36"/>
      <c r="G36"/>
      <c r="H36"/>
      <c r="I36"/>
    </row>
    <row r="37" spans="1:9">
      <c r="D37" s="12"/>
      <c r="E37"/>
      <c r="F37"/>
      <c r="G37"/>
      <c r="H37"/>
      <c r="I37"/>
    </row>
    <row r="38" spans="1:9">
      <c r="A38" s="72"/>
      <c r="B38" s="434" t="s">
        <v>271</v>
      </c>
      <c r="D38" s="12"/>
      <c r="E38"/>
      <c r="F38"/>
      <c r="G38"/>
      <c r="H38"/>
      <c r="I38"/>
    </row>
    <row r="39" spans="1:9">
      <c r="B39" s="435" t="s">
        <v>270</v>
      </c>
      <c r="D39" s="12"/>
      <c r="E39"/>
      <c r="F39"/>
      <c r="G39"/>
      <c r="H39"/>
      <c r="I39"/>
    </row>
    <row r="40" spans="1:9" customFormat="1" ht="12.75">
      <c r="A40" s="68"/>
      <c r="B40" s="437" t="s">
        <v>139</v>
      </c>
    </row>
    <row r="41" spans="1:9" s="23" customFormat="1" ht="12.75">
      <c r="B41" s="436"/>
    </row>
  </sheetData>
  <mergeCells count="2">
    <mergeCell ref="C1:D1"/>
    <mergeCell ref="C2:D2"/>
  </mergeCells>
  <pageMargins left="0.19685039370078741" right="0.19685039370078741" top="0.19685039370078741" bottom="0.19685039370078741" header="0.15748031496062992" footer="0.15748031496062992"/>
  <pageSetup paperSize="9" scale="81" fitToHeight="0" orientation="portrait" r:id="rId1"/>
  <headerFooter alignWithMargins="0"/>
  <drawing r:id="rId2"/>
</worksheet>
</file>

<file path=xl/worksheets/sheet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J35"/>
  <sheetViews>
    <sheetView view="pageBreakPreview" zoomScale="80" zoomScaleNormal="100" zoomScaleSheetLayoutView="80" workbookViewId="0">
      <selection activeCell="E9" sqref="E9"/>
    </sheetView>
  </sheetViews>
  <sheetFormatPr defaultRowHeight="12.75"/>
  <cols>
    <col min="1" max="1" width="5.42578125" style="192" customWidth="1"/>
    <col min="2" max="2" width="20.85546875" style="192" customWidth="1"/>
    <col min="3" max="3" width="26" style="192" customWidth="1"/>
    <col min="4" max="4" width="17" style="192" customWidth="1"/>
    <col min="5" max="5" width="61.42578125" style="192" customWidth="1"/>
    <col min="6" max="6" width="14.7109375" style="192" customWidth="1"/>
    <col min="7" max="7" width="15.5703125" style="192" customWidth="1"/>
    <col min="8" max="8" width="14.7109375" style="192" customWidth="1"/>
    <col min="9" max="9" width="29.7109375" style="192" customWidth="1"/>
    <col min="10" max="10" width="0" style="192" hidden="1" customWidth="1"/>
    <col min="11" max="16384" width="9.140625" style="192"/>
  </cols>
  <sheetData>
    <row r="1" spans="1:10" ht="15">
      <c r="A1" s="77" t="s">
        <v>414</v>
      </c>
      <c r="B1" s="77"/>
      <c r="C1" s="80"/>
      <c r="D1" s="80"/>
      <c r="E1" s="80"/>
      <c r="F1" s="80"/>
      <c r="G1" s="236"/>
      <c r="H1" s="236"/>
      <c r="I1" s="565" t="s">
        <v>109</v>
      </c>
      <c r="J1" s="565"/>
    </row>
    <row r="2" spans="1:10" ht="15">
      <c r="A2" s="79" t="s">
        <v>140</v>
      </c>
      <c r="B2" s="77"/>
      <c r="C2" s="80"/>
      <c r="D2" s="80"/>
      <c r="E2" s="80"/>
      <c r="F2" s="80"/>
      <c r="G2" s="236"/>
      <c r="H2" s="236"/>
      <c r="I2" s="555" t="s">
        <v>815</v>
      </c>
      <c r="J2" s="556"/>
    </row>
    <row r="3" spans="1:10" ht="15">
      <c r="A3" s="79"/>
      <c r="B3" s="79"/>
      <c r="C3" s="77"/>
      <c r="D3" s="77"/>
      <c r="E3" s="77"/>
      <c r="F3" s="77"/>
      <c r="G3" s="169"/>
      <c r="H3" s="169"/>
      <c r="I3" s="236"/>
    </row>
    <row r="4" spans="1:10" ht="15">
      <c r="A4" s="80" t="str">
        <f>'ფორმა N2'!A4</f>
        <v>ანგარიშვალდებული პირის დასახელება:</v>
      </c>
      <c r="B4" s="80"/>
      <c r="C4" s="80"/>
      <c r="D4" s="80"/>
      <c r="E4" s="80"/>
      <c r="F4" s="80"/>
      <c r="G4" s="79"/>
      <c r="H4" s="79"/>
      <c r="I4" s="79"/>
    </row>
    <row r="5" spans="1:10" ht="15">
      <c r="A5" s="83" t="str">
        <f>'ფორმა N1'!D4</f>
        <v>მპგ "ევროპული საქართველო-მოძრაობა თავისუფლებისთვის"</v>
      </c>
      <c r="B5" s="83"/>
      <c r="C5" s="83"/>
      <c r="D5" s="83"/>
      <c r="E5" s="83"/>
      <c r="F5" s="83"/>
      <c r="G5" s="84"/>
      <c r="H5" s="84"/>
      <c r="I5" s="84"/>
    </row>
    <row r="6" spans="1:10" ht="15">
      <c r="A6" s="80"/>
      <c r="B6" s="80"/>
      <c r="C6" s="80"/>
      <c r="D6" s="80"/>
      <c r="E6" s="80"/>
      <c r="F6" s="80"/>
      <c r="G6" s="79"/>
      <c r="H6" s="79"/>
      <c r="I6" s="79"/>
    </row>
    <row r="7" spans="1:10" ht="15">
      <c r="A7" s="168"/>
      <c r="B7" s="168"/>
      <c r="C7" s="168"/>
      <c r="D7" s="229"/>
      <c r="E7" s="168"/>
      <c r="F7" s="168"/>
      <c r="G7" s="81"/>
      <c r="H7" s="81"/>
      <c r="I7" s="81"/>
    </row>
    <row r="8" spans="1:10" ht="45">
      <c r="A8" s="93" t="s">
        <v>64</v>
      </c>
      <c r="B8" s="93" t="s">
        <v>340</v>
      </c>
      <c r="C8" s="93" t="s">
        <v>341</v>
      </c>
      <c r="D8" s="93" t="s">
        <v>227</v>
      </c>
      <c r="E8" s="93" t="s">
        <v>345</v>
      </c>
      <c r="F8" s="93" t="s">
        <v>349</v>
      </c>
      <c r="G8" s="82" t="s">
        <v>10</v>
      </c>
      <c r="H8" s="82" t="s">
        <v>9</v>
      </c>
      <c r="I8" s="82" t="s">
        <v>396</v>
      </c>
      <c r="J8" s="239" t="s">
        <v>348</v>
      </c>
    </row>
    <row r="9" spans="1:10" s="112" customFormat="1" ht="15">
      <c r="A9" s="101">
        <v>1</v>
      </c>
      <c r="B9" s="397"/>
      <c r="C9" s="397"/>
      <c r="D9" s="399"/>
      <c r="E9" s="397"/>
      <c r="F9" s="101"/>
      <c r="G9" s="402"/>
      <c r="H9" s="402"/>
      <c r="I9" s="402"/>
      <c r="J9" s="486" t="s">
        <v>0</v>
      </c>
    </row>
    <row r="10" spans="1:10" s="112" customFormat="1" ht="15">
      <c r="A10" s="101">
        <v>2</v>
      </c>
      <c r="B10" s="397"/>
      <c r="C10" s="397"/>
      <c r="D10" s="397"/>
      <c r="E10" s="398"/>
      <c r="F10" s="101"/>
      <c r="G10" s="402"/>
      <c r="H10" s="402"/>
      <c r="I10" s="402"/>
    </row>
    <row r="11" spans="1:10" s="112" customFormat="1" ht="15">
      <c r="A11" s="101">
        <v>3</v>
      </c>
      <c r="B11" s="397"/>
      <c r="C11" s="397"/>
      <c r="D11" s="400"/>
      <c r="E11" s="398"/>
      <c r="F11" s="101"/>
      <c r="G11" s="402"/>
      <c r="H11" s="402"/>
      <c r="I11" s="402"/>
    </row>
    <row r="12" spans="1:10" ht="15">
      <c r="A12" s="101">
        <v>4</v>
      </c>
      <c r="B12" s="397"/>
      <c r="C12" s="397"/>
      <c r="D12" s="397"/>
      <c r="E12" s="398"/>
      <c r="F12" s="101"/>
      <c r="G12" s="402"/>
      <c r="H12" s="402"/>
      <c r="I12" s="402"/>
    </row>
    <row r="13" spans="1:10" ht="15">
      <c r="A13" s="101">
        <v>5</v>
      </c>
      <c r="B13" s="397"/>
      <c r="C13" s="397"/>
      <c r="D13" s="399"/>
      <c r="E13" s="397"/>
      <c r="F13" s="101"/>
      <c r="G13" s="402"/>
      <c r="H13" s="402"/>
      <c r="I13" s="402"/>
    </row>
    <row r="14" spans="1:10" ht="15">
      <c r="A14" s="101">
        <v>6</v>
      </c>
      <c r="B14" s="397"/>
      <c r="C14" s="397"/>
      <c r="D14" s="399"/>
      <c r="E14" s="397"/>
      <c r="F14" s="101"/>
      <c r="G14" s="402"/>
      <c r="H14" s="402"/>
      <c r="I14" s="402"/>
    </row>
    <row r="15" spans="1:10" ht="15">
      <c r="A15" s="101">
        <v>7</v>
      </c>
      <c r="B15" s="397"/>
      <c r="C15" s="397"/>
      <c r="D15" s="401"/>
      <c r="E15" s="397"/>
      <c r="F15" s="101"/>
      <c r="G15" s="402"/>
      <c r="H15" s="402"/>
      <c r="I15" s="402"/>
    </row>
    <row r="16" spans="1:10" ht="15">
      <c r="A16" s="101">
        <v>8</v>
      </c>
      <c r="B16" s="397"/>
      <c r="C16" s="397"/>
      <c r="D16" s="397"/>
      <c r="E16" s="397"/>
      <c r="F16" s="101"/>
      <c r="G16" s="402"/>
      <c r="H16" s="402"/>
      <c r="I16" s="402"/>
    </row>
    <row r="17" spans="1:9" ht="15">
      <c r="A17" s="101">
        <v>9</v>
      </c>
      <c r="B17" s="397"/>
      <c r="C17" s="397"/>
      <c r="D17" s="399"/>
      <c r="E17" s="397"/>
      <c r="F17" s="101"/>
      <c r="G17" s="402"/>
      <c r="H17" s="402"/>
      <c r="I17" s="402"/>
    </row>
    <row r="18" spans="1:9" ht="15">
      <c r="A18" s="101">
        <v>10</v>
      </c>
      <c r="B18" s="397"/>
      <c r="C18" s="397"/>
      <c r="D18" s="397"/>
      <c r="E18" s="397"/>
      <c r="F18" s="101"/>
      <c r="G18" s="402"/>
      <c r="H18" s="402"/>
      <c r="I18" s="402"/>
    </row>
    <row r="19" spans="1:9" ht="15">
      <c r="A19" s="101">
        <v>11</v>
      </c>
      <c r="B19" s="397"/>
      <c r="C19" s="397"/>
      <c r="D19" s="400"/>
      <c r="E19" s="397"/>
      <c r="F19" s="101"/>
      <c r="G19" s="402"/>
      <c r="H19" s="402"/>
      <c r="I19" s="402"/>
    </row>
    <row r="20" spans="1:9" ht="15">
      <c r="A20" s="101">
        <v>12</v>
      </c>
      <c r="B20" s="397"/>
      <c r="C20" s="397"/>
      <c r="D20" s="400"/>
      <c r="E20" s="397"/>
      <c r="F20" s="101"/>
      <c r="G20" s="402"/>
      <c r="H20" s="402"/>
      <c r="I20" s="402"/>
    </row>
    <row r="21" spans="1:9" ht="15">
      <c r="A21" s="101">
        <v>13</v>
      </c>
      <c r="B21" s="90"/>
      <c r="C21" s="90"/>
      <c r="D21" s="90"/>
      <c r="E21" s="90"/>
      <c r="F21" s="101"/>
      <c r="G21" s="4"/>
      <c r="H21" s="4"/>
      <c r="I21" s="4"/>
    </row>
    <row r="22" spans="1:9" ht="15">
      <c r="A22" s="101">
        <v>14</v>
      </c>
      <c r="B22" s="90"/>
      <c r="C22" s="90"/>
      <c r="D22" s="90"/>
      <c r="E22" s="90"/>
      <c r="F22" s="101"/>
      <c r="G22" s="4"/>
      <c r="H22" s="4"/>
      <c r="I22" s="4"/>
    </row>
    <row r="23" spans="1:9" ht="15">
      <c r="A23" s="101">
        <v>15</v>
      </c>
      <c r="B23" s="90"/>
      <c r="C23" s="90"/>
      <c r="D23" s="90"/>
      <c r="E23" s="90"/>
      <c r="F23" s="101"/>
      <c r="G23" s="4"/>
      <c r="H23" s="4"/>
      <c r="I23" s="4"/>
    </row>
    <row r="24" spans="1:9" ht="15">
      <c r="A24" s="90" t="s">
        <v>276</v>
      </c>
      <c r="B24" s="90"/>
      <c r="C24" s="90"/>
      <c r="D24" s="90"/>
      <c r="E24" s="90"/>
      <c r="F24" s="101"/>
      <c r="G24" s="4"/>
      <c r="H24" s="4"/>
      <c r="I24" s="4"/>
    </row>
    <row r="25" spans="1:9" ht="15">
      <c r="A25" s="90"/>
      <c r="B25" s="102"/>
      <c r="C25" s="102"/>
      <c r="D25" s="102"/>
      <c r="E25" s="102"/>
      <c r="F25" s="90" t="s">
        <v>456</v>
      </c>
      <c r="G25" s="89">
        <f>SUM(G9:G24)</f>
        <v>0</v>
      </c>
      <c r="H25" s="89">
        <f>SUM(H9:H24)</f>
        <v>0</v>
      </c>
      <c r="I25" s="89">
        <f>SUM(I9:I24)</f>
        <v>0</v>
      </c>
    </row>
    <row r="26" spans="1:9" ht="15">
      <c r="A26" s="237"/>
      <c r="B26" s="237"/>
      <c r="C26" s="237"/>
      <c r="D26" s="237"/>
      <c r="E26" s="237"/>
      <c r="F26" s="237"/>
      <c r="G26" s="237"/>
      <c r="H26" s="191"/>
      <c r="I26" s="191"/>
    </row>
    <row r="27" spans="1:9" ht="15">
      <c r="A27" s="238" t="s">
        <v>445</v>
      </c>
      <c r="B27" s="238"/>
      <c r="C27" s="237"/>
      <c r="D27" s="237"/>
      <c r="E27" s="237"/>
      <c r="F27" s="237"/>
      <c r="G27" s="237"/>
      <c r="H27" s="191"/>
      <c r="I27" s="191"/>
    </row>
    <row r="28" spans="1:9" ht="15">
      <c r="A28" s="238"/>
      <c r="B28" s="238"/>
      <c r="C28" s="237"/>
      <c r="D28" s="237"/>
      <c r="E28" s="237"/>
      <c r="F28" s="237"/>
      <c r="G28" s="237"/>
      <c r="H28" s="191"/>
      <c r="I28" s="191"/>
    </row>
    <row r="29" spans="1:9">
      <c r="A29" s="234"/>
      <c r="B29" s="234"/>
      <c r="C29" s="234"/>
      <c r="D29" s="234"/>
      <c r="E29" s="234"/>
      <c r="F29" s="234"/>
      <c r="G29" s="234"/>
      <c r="H29" s="234"/>
      <c r="I29" s="234"/>
    </row>
    <row r="30" spans="1:9" ht="15">
      <c r="A30" s="197" t="s">
        <v>107</v>
      </c>
      <c r="B30" s="197"/>
      <c r="C30" s="191"/>
      <c r="D30" s="191"/>
      <c r="E30" s="191"/>
      <c r="F30" s="191"/>
      <c r="G30" s="191"/>
      <c r="H30" s="191"/>
      <c r="I30" s="191"/>
    </row>
    <row r="31" spans="1:9" ht="15">
      <c r="A31" s="191"/>
      <c r="B31" s="191"/>
      <c r="C31" s="191"/>
      <c r="D31" s="191"/>
      <c r="E31" s="191"/>
      <c r="F31" s="191"/>
      <c r="G31" s="191"/>
      <c r="H31" s="191"/>
      <c r="I31" s="191"/>
    </row>
    <row r="32" spans="1:9" ht="15">
      <c r="A32" s="191"/>
      <c r="B32" s="191"/>
      <c r="C32" s="191"/>
      <c r="D32" s="191"/>
      <c r="E32" s="195"/>
      <c r="F32" s="195"/>
      <c r="G32" s="195"/>
      <c r="H32" s="191"/>
      <c r="I32" s="191"/>
    </row>
    <row r="33" spans="1:9" ht="15">
      <c r="A33" s="197"/>
      <c r="B33" s="197"/>
      <c r="C33" s="197" t="s">
        <v>395</v>
      </c>
      <c r="D33" s="197"/>
      <c r="E33" s="197"/>
      <c r="F33" s="197"/>
      <c r="G33" s="197"/>
      <c r="H33" s="191"/>
      <c r="I33" s="191"/>
    </row>
    <row r="34" spans="1:9" ht="15">
      <c r="A34" s="191"/>
      <c r="B34" s="191"/>
      <c r="C34" s="191" t="s">
        <v>394</v>
      </c>
      <c r="D34" s="191"/>
      <c r="E34" s="191"/>
      <c r="F34" s="191"/>
      <c r="G34" s="191"/>
      <c r="H34" s="191"/>
      <c r="I34" s="191"/>
    </row>
    <row r="35" spans="1:9">
      <c r="A35" s="199"/>
      <c r="B35" s="199"/>
      <c r="C35" s="199" t="s">
        <v>139</v>
      </c>
      <c r="D35" s="199"/>
      <c r="E35" s="199"/>
      <c r="F35" s="199"/>
      <c r="G35" s="199"/>
    </row>
  </sheetData>
  <mergeCells count="2">
    <mergeCell ref="I1:J1"/>
    <mergeCell ref="I2:J2"/>
  </mergeCells>
  <printOptions gridLines="1"/>
  <pageMargins left="0.25" right="0.25" top="0.75" bottom="0.75" header="0.3" footer="0.3"/>
  <pageSetup scale="66" fitToHeight="0" orientation="landscape" r:id="rId1"/>
  <drawing r:id="rId2"/>
</worksheet>
</file>

<file path=xl/worksheets/sheet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I46"/>
  <sheetViews>
    <sheetView view="pageBreakPreview" zoomScale="80" zoomScaleNormal="100" zoomScaleSheetLayoutView="80" workbookViewId="0">
      <selection activeCell="H12" sqref="H12"/>
    </sheetView>
  </sheetViews>
  <sheetFormatPr defaultRowHeight="12.75"/>
  <cols>
    <col min="1" max="1" width="5" customWidth="1"/>
    <col min="2" max="2" width="19.7109375" customWidth="1"/>
    <col min="3" max="3" width="20.28515625" customWidth="1"/>
    <col min="4" max="4" width="18.5703125" customWidth="1"/>
    <col min="5" max="5" width="14.7109375" customWidth="1"/>
    <col min="6" max="6" width="15.140625" customWidth="1"/>
    <col min="7" max="7" width="15" customWidth="1"/>
    <col min="8" max="8" width="12" customWidth="1"/>
  </cols>
  <sheetData>
    <row r="1" spans="1:9" ht="15">
      <c r="A1" s="77" t="s">
        <v>366</v>
      </c>
      <c r="B1" s="80"/>
      <c r="C1" s="80"/>
      <c r="D1" s="80"/>
      <c r="E1" s="80"/>
      <c r="F1" s="80"/>
      <c r="G1" s="565" t="s">
        <v>109</v>
      </c>
      <c r="H1" s="565"/>
      <c r="I1" s="379"/>
    </row>
    <row r="2" spans="1:9" ht="15">
      <c r="A2" s="79" t="s">
        <v>140</v>
      </c>
      <c r="B2" s="80"/>
      <c r="C2" s="80"/>
      <c r="D2" s="80"/>
      <c r="E2" s="80"/>
      <c r="F2" s="80"/>
      <c r="G2" s="555" t="s">
        <v>815</v>
      </c>
      <c r="H2" s="556"/>
      <c r="I2" s="79"/>
    </row>
    <row r="3" spans="1:9" ht="15">
      <c r="A3" s="79"/>
      <c r="B3" s="79"/>
      <c r="C3" s="79"/>
      <c r="D3" s="79"/>
      <c r="E3" s="79"/>
      <c r="F3" s="79"/>
      <c r="G3" s="169"/>
      <c r="H3" s="169"/>
      <c r="I3" s="379"/>
    </row>
    <row r="4" spans="1:9" ht="15">
      <c r="A4" s="80" t="str">
        <f>'ფორმა N2'!A4</f>
        <v>ანგარიშვალდებული პირის დასახელება:</v>
      </c>
      <c r="B4" s="80"/>
      <c r="C4" s="80"/>
      <c r="D4" s="80"/>
      <c r="E4" s="80"/>
      <c r="F4" s="80"/>
      <c r="G4" s="79"/>
      <c r="H4" s="79"/>
      <c r="I4" s="79"/>
    </row>
    <row r="5" spans="1:9" ht="15">
      <c r="A5" s="83" t="str">
        <f>'ფორმა N1'!D4</f>
        <v>მპგ "ევროპული საქართველო-მოძრაობა თავისუფლებისთვის"</v>
      </c>
      <c r="B5" s="83"/>
      <c r="C5" s="83"/>
      <c r="D5" s="83"/>
      <c r="E5" s="83"/>
      <c r="F5" s="83"/>
      <c r="G5" s="84"/>
      <c r="H5" s="84"/>
      <c r="I5" s="379"/>
    </row>
    <row r="6" spans="1:9" ht="15">
      <c r="A6" s="80"/>
      <c r="B6" s="80"/>
      <c r="C6" s="80"/>
      <c r="D6" s="80"/>
      <c r="E6" s="80"/>
      <c r="F6" s="80"/>
      <c r="G6" s="79"/>
      <c r="H6" s="79"/>
      <c r="I6" s="79"/>
    </row>
    <row r="7" spans="1:9" ht="15">
      <c r="A7" s="168"/>
      <c r="B7" s="168"/>
      <c r="C7" s="278"/>
      <c r="D7" s="168"/>
      <c r="E7" s="168"/>
      <c r="F7" s="168"/>
      <c r="G7" s="81"/>
      <c r="H7" s="81"/>
      <c r="I7" s="79"/>
    </row>
    <row r="8" spans="1:9" ht="45">
      <c r="A8" s="375" t="s">
        <v>64</v>
      </c>
      <c r="B8" s="82" t="s">
        <v>340</v>
      </c>
      <c r="C8" s="93" t="s">
        <v>341</v>
      </c>
      <c r="D8" s="93" t="s">
        <v>227</v>
      </c>
      <c r="E8" s="93" t="s">
        <v>344</v>
      </c>
      <c r="F8" s="93" t="s">
        <v>343</v>
      </c>
      <c r="G8" s="93" t="s">
        <v>390</v>
      </c>
      <c r="H8" s="82" t="s">
        <v>10</v>
      </c>
      <c r="I8" s="82" t="s">
        <v>9</v>
      </c>
    </row>
    <row r="9" spans="1:9" ht="15">
      <c r="A9" s="376"/>
      <c r="B9" s="377"/>
      <c r="C9" s="101"/>
      <c r="D9" s="101"/>
      <c r="E9" s="101"/>
      <c r="F9" s="101"/>
      <c r="G9" s="101"/>
      <c r="H9" s="4"/>
      <c r="I9" s="4"/>
    </row>
    <row r="10" spans="1:9" ht="15">
      <c r="A10" s="376"/>
      <c r="B10" s="377"/>
      <c r="C10" s="101"/>
      <c r="D10" s="101"/>
      <c r="E10" s="101"/>
      <c r="F10" s="101"/>
      <c r="G10" s="101"/>
      <c r="H10" s="4"/>
      <c r="I10" s="4"/>
    </row>
    <row r="11" spans="1:9" ht="15">
      <c r="A11" s="376"/>
      <c r="B11" s="377"/>
      <c r="C11" s="90"/>
      <c r="D11" s="90"/>
      <c r="E11" s="90"/>
      <c r="F11" s="90"/>
      <c r="G11" s="90"/>
      <c r="H11" s="4"/>
      <c r="I11" s="4"/>
    </row>
    <row r="12" spans="1:9" ht="15">
      <c r="A12" s="376"/>
      <c r="B12" s="377"/>
      <c r="C12" s="90"/>
      <c r="D12" s="90"/>
      <c r="E12" s="90"/>
      <c r="F12" s="90"/>
      <c r="G12" s="90"/>
      <c r="H12" s="4"/>
      <c r="I12" s="4"/>
    </row>
    <row r="13" spans="1:9" ht="15">
      <c r="A13" s="376"/>
      <c r="B13" s="377"/>
      <c r="C13" s="90"/>
      <c r="D13" s="90"/>
      <c r="E13" s="90"/>
      <c r="F13" s="90"/>
      <c r="G13" s="90"/>
      <c r="H13" s="4"/>
      <c r="I13" s="4"/>
    </row>
    <row r="14" spans="1:9" ht="15">
      <c r="A14" s="376"/>
      <c r="B14" s="377"/>
      <c r="C14" s="90"/>
      <c r="D14" s="90"/>
      <c r="E14" s="90"/>
      <c r="F14" s="90"/>
      <c r="G14" s="90"/>
      <c r="H14" s="4"/>
      <c r="I14" s="4"/>
    </row>
    <row r="15" spans="1:9" ht="15">
      <c r="A15" s="376"/>
      <c r="B15" s="377"/>
      <c r="C15" s="90"/>
      <c r="D15" s="90"/>
      <c r="E15" s="90"/>
      <c r="F15" s="90"/>
      <c r="G15" s="90"/>
      <c r="H15" s="4"/>
      <c r="I15" s="4"/>
    </row>
    <row r="16" spans="1:9" ht="15">
      <c r="A16" s="376"/>
      <c r="B16" s="377"/>
      <c r="C16" s="90"/>
      <c r="D16" s="90"/>
      <c r="E16" s="90"/>
      <c r="F16" s="90"/>
      <c r="G16" s="90"/>
      <c r="H16" s="4"/>
      <c r="I16" s="4"/>
    </row>
    <row r="17" spans="1:9" ht="15">
      <c r="A17" s="376"/>
      <c r="B17" s="377"/>
      <c r="C17" s="90"/>
      <c r="D17" s="90"/>
      <c r="E17" s="90"/>
      <c r="F17" s="90"/>
      <c r="G17" s="90"/>
      <c r="H17" s="4"/>
      <c r="I17" s="4"/>
    </row>
    <row r="18" spans="1:9" ht="15">
      <c r="A18" s="376"/>
      <c r="B18" s="377"/>
      <c r="C18" s="90"/>
      <c r="D18" s="90"/>
      <c r="E18" s="90"/>
      <c r="F18" s="90"/>
      <c r="G18" s="90"/>
      <c r="H18" s="4"/>
      <c r="I18" s="4"/>
    </row>
    <row r="19" spans="1:9" ht="15">
      <c r="A19" s="376"/>
      <c r="B19" s="377"/>
      <c r="C19" s="90"/>
      <c r="D19" s="90"/>
      <c r="E19" s="90"/>
      <c r="F19" s="90"/>
      <c r="G19" s="90"/>
      <c r="H19" s="4"/>
      <c r="I19" s="4"/>
    </row>
    <row r="20" spans="1:9" ht="15">
      <c r="A20" s="376"/>
      <c r="B20" s="377"/>
      <c r="C20" s="90"/>
      <c r="D20" s="90"/>
      <c r="E20" s="90"/>
      <c r="F20" s="90"/>
      <c r="G20" s="90"/>
      <c r="H20" s="4"/>
      <c r="I20" s="4"/>
    </row>
    <row r="21" spans="1:9" ht="15">
      <c r="A21" s="376"/>
      <c r="B21" s="377"/>
      <c r="C21" s="90"/>
      <c r="D21" s="90"/>
      <c r="E21" s="90"/>
      <c r="F21" s="90"/>
      <c r="G21" s="90"/>
      <c r="H21" s="4"/>
      <c r="I21" s="4"/>
    </row>
    <row r="22" spans="1:9" ht="15">
      <c r="A22" s="376"/>
      <c r="B22" s="377"/>
      <c r="C22" s="90"/>
      <c r="D22" s="90"/>
      <c r="E22" s="90"/>
      <c r="F22" s="90"/>
      <c r="G22" s="90"/>
      <c r="H22" s="4"/>
      <c r="I22" s="4"/>
    </row>
    <row r="23" spans="1:9" ht="15">
      <c r="A23" s="376"/>
      <c r="B23" s="377"/>
      <c r="C23" s="90"/>
      <c r="D23" s="90"/>
      <c r="E23" s="90"/>
      <c r="F23" s="90"/>
      <c r="G23" s="90"/>
      <c r="H23" s="4"/>
      <c r="I23" s="4"/>
    </row>
    <row r="24" spans="1:9" ht="15">
      <c r="A24" s="376"/>
      <c r="B24" s="377"/>
      <c r="C24" s="90"/>
      <c r="D24" s="90"/>
      <c r="E24" s="90"/>
      <c r="F24" s="90"/>
      <c r="G24" s="90"/>
      <c r="H24" s="4"/>
      <c r="I24" s="4"/>
    </row>
    <row r="25" spans="1:9" ht="15">
      <c r="A25" s="376"/>
      <c r="B25" s="377"/>
      <c r="C25" s="90"/>
      <c r="D25" s="90"/>
      <c r="E25" s="90"/>
      <c r="F25" s="90"/>
      <c r="G25" s="90"/>
      <c r="H25" s="4"/>
      <c r="I25" s="4"/>
    </row>
    <row r="26" spans="1:9" ht="15">
      <c r="A26" s="376"/>
      <c r="B26" s="377"/>
      <c r="C26" s="90"/>
      <c r="D26" s="90"/>
      <c r="E26" s="90"/>
      <c r="F26" s="90"/>
      <c r="G26" s="90"/>
      <c r="H26" s="4"/>
      <c r="I26" s="4"/>
    </row>
    <row r="27" spans="1:9" ht="15">
      <c r="A27" s="376"/>
      <c r="B27" s="377"/>
      <c r="C27" s="90"/>
      <c r="D27" s="90"/>
      <c r="E27" s="90"/>
      <c r="F27" s="90"/>
      <c r="G27" s="90"/>
      <c r="H27" s="4"/>
      <c r="I27" s="4"/>
    </row>
    <row r="28" spans="1:9" ht="15">
      <c r="A28" s="376"/>
      <c r="B28" s="377"/>
      <c r="C28" s="90"/>
      <c r="D28" s="90"/>
      <c r="E28" s="90"/>
      <c r="F28" s="90"/>
      <c r="G28" s="90"/>
      <c r="H28" s="4"/>
      <c r="I28" s="4"/>
    </row>
    <row r="29" spans="1:9" ht="15">
      <c r="A29" s="376"/>
      <c r="B29" s="377"/>
      <c r="C29" s="90"/>
      <c r="D29" s="90"/>
      <c r="E29" s="90"/>
      <c r="F29" s="90"/>
      <c r="G29" s="90"/>
      <c r="H29" s="4"/>
      <c r="I29" s="4"/>
    </row>
    <row r="30" spans="1:9" ht="15">
      <c r="A30" s="376"/>
      <c r="B30" s="377"/>
      <c r="C30" s="90"/>
      <c r="D30" s="90"/>
      <c r="E30" s="90"/>
      <c r="F30" s="90"/>
      <c r="G30" s="90"/>
      <c r="H30" s="4"/>
      <c r="I30" s="4"/>
    </row>
    <row r="31" spans="1:9" ht="15">
      <c r="A31" s="376"/>
      <c r="B31" s="377"/>
      <c r="C31" s="90"/>
      <c r="D31" s="90"/>
      <c r="E31" s="90"/>
      <c r="F31" s="90"/>
      <c r="G31" s="90"/>
      <c r="H31" s="4"/>
      <c r="I31" s="4"/>
    </row>
    <row r="32" spans="1:9" ht="15">
      <c r="A32" s="376"/>
      <c r="B32" s="377"/>
      <c r="C32" s="90"/>
      <c r="D32" s="90"/>
      <c r="E32" s="90"/>
      <c r="F32" s="90"/>
      <c r="G32" s="90"/>
      <c r="H32" s="4"/>
      <c r="I32" s="4"/>
    </row>
    <row r="33" spans="1:9" ht="15">
      <c r="A33" s="376"/>
      <c r="B33" s="377"/>
      <c r="C33" s="90"/>
      <c r="D33" s="90"/>
      <c r="E33" s="90"/>
      <c r="F33" s="90"/>
      <c r="G33" s="90"/>
      <c r="H33" s="4"/>
      <c r="I33" s="4"/>
    </row>
    <row r="34" spans="1:9" ht="15">
      <c r="A34" s="376"/>
      <c r="B34" s="378"/>
      <c r="C34" s="102"/>
      <c r="D34" s="102"/>
      <c r="E34" s="102"/>
      <c r="F34" s="102"/>
      <c r="G34" s="102" t="s">
        <v>339</v>
      </c>
      <c r="H34" s="89">
        <f>SUM(H9:H33)</f>
        <v>0</v>
      </c>
      <c r="I34" s="89">
        <f>SUM(I9:I33)</f>
        <v>0</v>
      </c>
    </row>
    <row r="35" spans="1:9" ht="15">
      <c r="A35" s="237"/>
      <c r="B35" s="237"/>
      <c r="C35" s="237"/>
      <c r="D35" s="237"/>
      <c r="E35" s="237"/>
      <c r="F35" s="237"/>
      <c r="G35" s="191"/>
      <c r="H35" s="191"/>
      <c r="I35" s="196"/>
    </row>
    <row r="36" spans="1:9" ht="15">
      <c r="A36" s="238" t="s">
        <v>350</v>
      </c>
      <c r="B36" s="237"/>
      <c r="C36" s="237"/>
      <c r="D36" s="237"/>
      <c r="E36" s="237"/>
      <c r="F36" s="237"/>
      <c r="G36" s="191"/>
      <c r="H36" s="191"/>
      <c r="I36" s="196"/>
    </row>
    <row r="37" spans="1:9" ht="15">
      <c r="A37" s="238" t="s">
        <v>353</v>
      </c>
      <c r="B37" s="237"/>
      <c r="C37" s="237"/>
      <c r="D37" s="237"/>
      <c r="E37" s="237"/>
      <c r="F37" s="237"/>
      <c r="G37" s="191"/>
      <c r="H37" s="191"/>
      <c r="I37" s="196"/>
    </row>
    <row r="38" spans="1:9" ht="15">
      <c r="A38" s="238"/>
      <c r="B38" s="191"/>
      <c r="C38" s="191"/>
      <c r="D38" s="191"/>
      <c r="E38" s="191"/>
      <c r="F38" s="191"/>
      <c r="G38" s="191"/>
      <c r="H38" s="191"/>
      <c r="I38" s="196"/>
    </row>
    <row r="39" spans="1:9" ht="15">
      <c r="A39" s="238"/>
      <c r="B39" s="191"/>
      <c r="C39" s="191"/>
      <c r="D39" s="191"/>
      <c r="E39" s="191"/>
      <c r="G39" s="191"/>
      <c r="H39" s="191"/>
      <c r="I39" s="196"/>
    </row>
    <row r="40" spans="1:9">
      <c r="A40" s="234"/>
      <c r="B40" s="234"/>
      <c r="C40" s="234"/>
      <c r="D40" s="234"/>
      <c r="E40" s="234"/>
      <c r="F40" s="234"/>
      <c r="G40" s="234"/>
      <c r="H40" s="234"/>
      <c r="I40" s="196"/>
    </row>
    <row r="41" spans="1:9" ht="15">
      <c r="A41" s="197" t="s">
        <v>107</v>
      </c>
      <c r="B41" s="191"/>
      <c r="C41" s="191"/>
      <c r="D41" s="191"/>
      <c r="E41" s="191"/>
      <c r="F41" s="191"/>
      <c r="G41" s="191"/>
      <c r="H41" s="191"/>
      <c r="I41" s="196"/>
    </row>
    <row r="42" spans="1:9" ht="15">
      <c r="A42" s="191"/>
      <c r="B42" s="191"/>
      <c r="C42" s="191"/>
      <c r="D42" s="191"/>
      <c r="E42" s="191"/>
      <c r="F42" s="191"/>
      <c r="G42" s="191"/>
      <c r="H42" s="191"/>
      <c r="I42" s="196"/>
    </row>
    <row r="43" spans="1:9" ht="15">
      <c r="A43" s="191"/>
      <c r="B43" s="191"/>
      <c r="C43" s="191"/>
      <c r="D43" s="191"/>
      <c r="E43" s="191"/>
      <c r="F43" s="191"/>
      <c r="G43" s="191"/>
      <c r="H43" s="198"/>
      <c r="I43" s="196"/>
    </row>
    <row r="44" spans="1:9" ht="15">
      <c r="A44" s="197"/>
      <c r="B44" s="197" t="s">
        <v>271</v>
      </c>
      <c r="C44" s="197"/>
      <c r="D44" s="197"/>
      <c r="E44" s="197"/>
      <c r="F44" s="197"/>
      <c r="G44" s="191"/>
      <c r="H44" s="198"/>
      <c r="I44" s="196"/>
    </row>
    <row r="45" spans="1:9" ht="15">
      <c r="A45" s="191"/>
      <c r="B45" s="191" t="s">
        <v>270</v>
      </c>
      <c r="C45" s="191"/>
      <c r="D45" s="191"/>
      <c r="E45" s="191"/>
      <c r="F45" s="191"/>
      <c r="G45" s="191"/>
      <c r="H45" s="198"/>
      <c r="I45" s="196"/>
    </row>
    <row r="46" spans="1:9">
      <c r="A46" s="199"/>
      <c r="B46" s="199" t="s">
        <v>139</v>
      </c>
      <c r="C46" s="199"/>
      <c r="D46" s="199"/>
      <c r="E46" s="199"/>
      <c r="F46" s="199"/>
      <c r="G46" s="192"/>
      <c r="H46" s="192"/>
      <c r="I46" s="192"/>
    </row>
  </sheetData>
  <mergeCells count="2">
    <mergeCell ref="G1:H1"/>
    <mergeCell ref="G2:H2"/>
  </mergeCells>
  <printOptions gridLines="1"/>
  <pageMargins left="0.25" right="0.25" top="0.75" bottom="0.75" header="0.3" footer="0.3"/>
  <pageSetup scale="80" fitToHeight="0" orientation="portrait" r:id="rId1"/>
  <drawing r:id="rId2"/>
</worksheet>
</file>

<file path=xl/worksheets/sheet8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J46"/>
  <sheetViews>
    <sheetView view="pageBreakPreview" zoomScale="80" zoomScaleNormal="100" zoomScaleSheetLayoutView="80" workbookViewId="0">
      <selection activeCell="G18" sqref="G18"/>
    </sheetView>
  </sheetViews>
  <sheetFormatPr defaultRowHeight="12.75"/>
  <cols>
    <col min="1" max="1" width="5.42578125" style="192" customWidth="1"/>
    <col min="2" max="2" width="13.140625" style="192" customWidth="1"/>
    <col min="3" max="3" width="15.140625" style="192" customWidth="1"/>
    <col min="4" max="4" width="18" style="192" customWidth="1"/>
    <col min="5" max="5" width="20.5703125" style="192" customWidth="1"/>
    <col min="6" max="6" width="21.28515625" style="192" customWidth="1"/>
    <col min="7" max="7" width="15.140625" style="192" customWidth="1"/>
    <col min="8" max="8" width="15.5703125" style="192" customWidth="1"/>
    <col min="9" max="9" width="13.42578125" style="192" customWidth="1"/>
    <col min="10" max="10" width="0" style="192" hidden="1" customWidth="1"/>
    <col min="11" max="16384" width="9.140625" style="192"/>
  </cols>
  <sheetData>
    <row r="1" spans="1:10" ht="15">
      <c r="A1" s="77" t="s">
        <v>465</v>
      </c>
      <c r="B1" s="77"/>
      <c r="C1" s="80"/>
      <c r="D1" s="80"/>
      <c r="E1" s="80"/>
      <c r="F1" s="80"/>
      <c r="G1" s="565" t="s">
        <v>109</v>
      </c>
      <c r="H1" s="565"/>
    </row>
    <row r="2" spans="1:10" ht="15">
      <c r="A2" s="79" t="s">
        <v>140</v>
      </c>
      <c r="B2" s="77"/>
      <c r="C2" s="80"/>
      <c r="D2" s="80"/>
      <c r="E2" s="80"/>
      <c r="F2" s="80"/>
      <c r="G2" s="555" t="s">
        <v>815</v>
      </c>
      <c r="H2" s="556"/>
    </row>
    <row r="3" spans="1:10" ht="15">
      <c r="A3" s="79"/>
      <c r="B3" s="79"/>
      <c r="C3" s="79"/>
      <c r="D3" s="79"/>
      <c r="E3" s="79"/>
      <c r="F3" s="79"/>
      <c r="G3" s="227"/>
      <c r="H3" s="227"/>
    </row>
    <row r="4" spans="1:10" ht="15">
      <c r="A4" s="80" t="str">
        <f>'ფორმა N2'!A4</f>
        <v>ანგარიშვალდებული პირის დასახელება:</v>
      </c>
      <c r="B4" s="80"/>
      <c r="C4" s="80"/>
      <c r="D4" s="80"/>
      <c r="E4" s="80"/>
      <c r="F4" s="80"/>
      <c r="G4" s="79"/>
      <c r="H4" s="79"/>
    </row>
    <row r="5" spans="1:10" ht="15">
      <c r="A5" s="83" t="str">
        <f>'ფორმა N1'!D4</f>
        <v>მპგ "ევროპული საქართველო-მოძრაობა თავისუფლებისთვის"</v>
      </c>
      <c r="B5" s="83"/>
      <c r="C5" s="83"/>
      <c r="D5" s="83"/>
      <c r="E5" s="83"/>
      <c r="F5" s="83"/>
      <c r="G5" s="84"/>
      <c r="H5" s="84"/>
    </row>
    <row r="6" spans="1:10" ht="15">
      <c r="A6" s="80"/>
      <c r="B6" s="80"/>
      <c r="C6" s="80"/>
      <c r="D6" s="80"/>
      <c r="E6" s="80"/>
      <c r="F6" s="80"/>
      <c r="G6" s="79"/>
      <c r="H6" s="79"/>
    </row>
    <row r="7" spans="1:10" ht="15">
      <c r="A7" s="226"/>
      <c r="B7" s="226"/>
      <c r="C7" s="226"/>
      <c r="D7" s="229"/>
      <c r="E7" s="226"/>
      <c r="F7" s="226"/>
      <c r="G7" s="81"/>
      <c r="H7" s="81"/>
    </row>
    <row r="8" spans="1:10" ht="30">
      <c r="A8" s="93" t="s">
        <v>64</v>
      </c>
      <c r="B8" s="93" t="s">
        <v>340</v>
      </c>
      <c r="C8" s="93" t="s">
        <v>341</v>
      </c>
      <c r="D8" s="93" t="s">
        <v>227</v>
      </c>
      <c r="E8" s="93" t="s">
        <v>349</v>
      </c>
      <c r="F8" s="93" t="s">
        <v>342</v>
      </c>
      <c r="G8" s="82" t="s">
        <v>10</v>
      </c>
      <c r="H8" s="82" t="s">
        <v>9</v>
      </c>
      <c r="J8" s="239" t="s">
        <v>348</v>
      </c>
    </row>
    <row r="9" spans="1:10" ht="15">
      <c r="A9" s="101"/>
      <c r="B9" s="101"/>
      <c r="C9" s="101"/>
      <c r="D9" s="101"/>
      <c r="E9" s="101"/>
      <c r="F9" s="101"/>
      <c r="G9" s="4"/>
      <c r="H9" s="4"/>
      <c r="J9" s="239" t="s">
        <v>0</v>
      </c>
    </row>
    <row r="10" spans="1:10" ht="15">
      <c r="A10" s="101"/>
      <c r="B10" s="101"/>
      <c r="C10" s="101"/>
      <c r="D10" s="101"/>
      <c r="E10" s="101"/>
      <c r="F10" s="101"/>
      <c r="G10" s="4"/>
      <c r="H10" s="4"/>
    </row>
    <row r="11" spans="1:10" ht="15">
      <c r="A11" s="90"/>
      <c r="B11" s="90"/>
      <c r="C11" s="90"/>
      <c r="D11" s="90"/>
      <c r="E11" s="90"/>
      <c r="F11" s="90"/>
      <c r="G11" s="4"/>
      <c r="H11" s="4"/>
    </row>
    <row r="12" spans="1:10" ht="15">
      <c r="A12" s="90"/>
      <c r="B12" s="90"/>
      <c r="C12" s="90"/>
      <c r="D12" s="90"/>
      <c r="E12" s="90"/>
      <c r="F12" s="90"/>
      <c r="G12" s="4"/>
      <c r="H12" s="4"/>
    </row>
    <row r="13" spans="1:10" ht="15">
      <c r="A13" s="90"/>
      <c r="B13" s="90"/>
      <c r="C13" s="90"/>
      <c r="D13" s="90"/>
      <c r="E13" s="90"/>
      <c r="F13" s="90"/>
      <c r="G13" s="4"/>
      <c r="H13" s="4"/>
    </row>
    <row r="14" spans="1:10" ht="15">
      <c r="A14" s="90"/>
      <c r="B14" s="90"/>
      <c r="C14" s="90"/>
      <c r="D14" s="90"/>
      <c r="E14" s="90"/>
      <c r="F14" s="90"/>
      <c r="G14" s="4"/>
      <c r="H14" s="4"/>
    </row>
    <row r="15" spans="1:10" ht="15">
      <c r="A15" s="90"/>
      <c r="B15" s="90"/>
      <c r="C15" s="90"/>
      <c r="D15" s="90"/>
      <c r="E15" s="90"/>
      <c r="F15" s="90"/>
      <c r="G15" s="4"/>
      <c r="H15" s="4"/>
    </row>
    <row r="16" spans="1:10" ht="15">
      <c r="A16" s="90"/>
      <c r="B16" s="90"/>
      <c r="C16" s="90"/>
      <c r="D16" s="90"/>
      <c r="E16" s="90"/>
      <c r="F16" s="90"/>
      <c r="G16" s="4"/>
      <c r="H16" s="4"/>
    </row>
    <row r="17" spans="1:8" ht="15">
      <c r="A17" s="90"/>
      <c r="B17" s="90"/>
      <c r="C17" s="90"/>
      <c r="D17" s="90"/>
      <c r="E17" s="90"/>
      <c r="F17" s="90"/>
      <c r="G17" s="4"/>
      <c r="H17" s="4"/>
    </row>
    <row r="18" spans="1:8" ht="15">
      <c r="A18" s="90"/>
      <c r="B18" s="90"/>
      <c r="C18" s="90"/>
      <c r="D18" s="90"/>
      <c r="E18" s="90"/>
      <c r="F18" s="90"/>
      <c r="G18" s="4"/>
      <c r="H18" s="4"/>
    </row>
    <row r="19" spans="1:8" ht="15">
      <c r="A19" s="90"/>
      <c r="B19" s="90"/>
      <c r="C19" s="90"/>
      <c r="D19" s="90"/>
      <c r="E19" s="90"/>
      <c r="F19" s="90"/>
      <c r="G19" s="4"/>
      <c r="H19" s="4"/>
    </row>
    <row r="20" spans="1:8" ht="15">
      <c r="A20" s="90"/>
      <c r="B20" s="90"/>
      <c r="C20" s="90"/>
      <c r="D20" s="90"/>
      <c r="E20" s="90"/>
      <c r="F20" s="90"/>
      <c r="G20" s="4"/>
      <c r="H20" s="4"/>
    </row>
    <row r="21" spans="1:8" ht="15">
      <c r="A21" s="90"/>
      <c r="B21" s="90"/>
      <c r="C21" s="90"/>
      <c r="D21" s="90"/>
      <c r="E21" s="90"/>
      <c r="F21" s="90"/>
      <c r="G21" s="4"/>
      <c r="H21" s="4"/>
    </row>
    <row r="22" spans="1:8" ht="15">
      <c r="A22" s="90"/>
      <c r="B22" s="90"/>
      <c r="C22" s="90"/>
      <c r="D22" s="90"/>
      <c r="E22" s="90"/>
      <c r="F22" s="90"/>
      <c r="G22" s="4"/>
      <c r="H22" s="4"/>
    </row>
    <row r="23" spans="1:8" ht="15">
      <c r="A23" s="90"/>
      <c r="B23" s="90"/>
      <c r="C23" s="90"/>
      <c r="D23" s="90"/>
      <c r="E23" s="90"/>
      <c r="F23" s="90"/>
      <c r="G23" s="4"/>
      <c r="H23" s="4"/>
    </row>
    <row r="24" spans="1:8" ht="15">
      <c r="A24" s="90"/>
      <c r="B24" s="90"/>
      <c r="C24" s="90"/>
      <c r="D24" s="90"/>
      <c r="E24" s="90"/>
      <c r="F24" s="90"/>
      <c r="G24" s="4"/>
      <c r="H24" s="4"/>
    </row>
    <row r="25" spans="1:8" ht="15">
      <c r="A25" s="90"/>
      <c r="B25" s="90"/>
      <c r="C25" s="90"/>
      <c r="D25" s="90"/>
      <c r="E25" s="90"/>
      <c r="F25" s="90"/>
      <c r="G25" s="4"/>
      <c r="H25" s="4"/>
    </row>
    <row r="26" spans="1:8" ht="15">
      <c r="A26" s="90"/>
      <c r="B26" s="90"/>
      <c r="C26" s="90"/>
      <c r="D26" s="90"/>
      <c r="E26" s="90"/>
      <c r="F26" s="90"/>
      <c r="G26" s="4"/>
      <c r="H26" s="4"/>
    </row>
    <row r="27" spans="1:8" ht="15">
      <c r="A27" s="90"/>
      <c r="B27" s="90"/>
      <c r="C27" s="90"/>
      <c r="D27" s="90"/>
      <c r="E27" s="90"/>
      <c r="F27" s="90"/>
      <c r="G27" s="4"/>
      <c r="H27" s="4"/>
    </row>
    <row r="28" spans="1:8" ht="15">
      <c r="A28" s="90"/>
      <c r="B28" s="90"/>
      <c r="C28" s="90"/>
      <c r="D28" s="90"/>
      <c r="E28" s="90"/>
      <c r="F28" s="90"/>
      <c r="G28" s="4"/>
      <c r="H28" s="4"/>
    </row>
    <row r="29" spans="1:8" ht="15">
      <c r="A29" s="90"/>
      <c r="B29" s="90"/>
      <c r="C29" s="90"/>
      <c r="D29" s="90"/>
      <c r="E29" s="90"/>
      <c r="F29" s="90"/>
      <c r="G29" s="4"/>
      <c r="H29" s="4"/>
    </row>
    <row r="30" spans="1:8" ht="15">
      <c r="A30" s="90"/>
      <c r="B30" s="90"/>
      <c r="C30" s="90"/>
      <c r="D30" s="90"/>
      <c r="E30" s="90"/>
      <c r="F30" s="90"/>
      <c r="G30" s="4"/>
      <c r="H30" s="4"/>
    </row>
    <row r="31" spans="1:8" ht="15">
      <c r="A31" s="90"/>
      <c r="B31" s="90"/>
      <c r="C31" s="90"/>
      <c r="D31" s="90"/>
      <c r="E31" s="90"/>
      <c r="F31" s="90"/>
      <c r="G31" s="4"/>
      <c r="H31" s="4"/>
    </row>
    <row r="32" spans="1:8" ht="15">
      <c r="A32" s="90"/>
      <c r="B32" s="90"/>
      <c r="C32" s="90"/>
      <c r="D32" s="90"/>
      <c r="E32" s="90"/>
      <c r="F32" s="90"/>
      <c r="G32" s="4"/>
      <c r="H32" s="4"/>
    </row>
    <row r="33" spans="1:9" ht="15">
      <c r="A33" s="90"/>
      <c r="B33" s="90"/>
      <c r="C33" s="90"/>
      <c r="D33" s="90"/>
      <c r="E33" s="90"/>
      <c r="F33" s="90"/>
      <c r="G33" s="4"/>
      <c r="H33" s="4"/>
    </row>
    <row r="34" spans="1:9" ht="15">
      <c r="A34" s="90"/>
      <c r="B34" s="102"/>
      <c r="C34" s="102"/>
      <c r="D34" s="102"/>
      <c r="E34" s="102"/>
      <c r="F34" s="102" t="s">
        <v>347</v>
      </c>
      <c r="G34" s="89">
        <f>SUM(G9:G33)</f>
        <v>0</v>
      </c>
      <c r="H34" s="89">
        <f>SUM(H9:H33)</f>
        <v>0</v>
      </c>
    </row>
    <row r="35" spans="1:9" ht="15">
      <c r="A35" s="237"/>
      <c r="B35" s="237"/>
      <c r="C35" s="237"/>
      <c r="D35" s="237"/>
      <c r="E35" s="237"/>
      <c r="F35" s="237"/>
      <c r="G35" s="237"/>
      <c r="H35" s="191"/>
      <c r="I35" s="191"/>
    </row>
    <row r="36" spans="1:9" ht="15">
      <c r="A36" s="238" t="s">
        <v>401</v>
      </c>
      <c r="B36" s="238"/>
      <c r="C36" s="237"/>
      <c r="D36" s="237"/>
      <c r="E36" s="237"/>
      <c r="F36" s="237"/>
      <c r="G36" s="237"/>
      <c r="H36" s="191"/>
      <c r="I36" s="191"/>
    </row>
    <row r="37" spans="1:9" ht="15">
      <c r="A37" s="238" t="s">
        <v>346</v>
      </c>
      <c r="B37" s="238"/>
      <c r="C37" s="237"/>
      <c r="D37" s="237"/>
      <c r="E37" s="237"/>
      <c r="F37" s="237"/>
      <c r="G37" s="237"/>
      <c r="H37" s="191"/>
      <c r="I37" s="191"/>
    </row>
    <row r="38" spans="1:9" ht="15">
      <c r="A38" s="238"/>
      <c r="B38" s="238"/>
      <c r="C38" s="191"/>
      <c r="D38" s="191"/>
      <c r="E38" s="191"/>
      <c r="F38" s="191"/>
      <c r="G38" s="191"/>
      <c r="H38" s="191"/>
      <c r="I38" s="191"/>
    </row>
    <row r="39" spans="1:9" ht="15">
      <c r="A39" s="238"/>
      <c r="B39" s="238"/>
      <c r="C39" s="191"/>
      <c r="D39" s="191"/>
      <c r="E39" s="191"/>
      <c r="F39" s="191"/>
      <c r="G39" s="191"/>
      <c r="H39" s="191"/>
      <c r="I39" s="191"/>
    </row>
    <row r="40" spans="1:9">
      <c r="A40" s="234"/>
      <c r="B40" s="234"/>
      <c r="C40" s="234"/>
      <c r="D40" s="234"/>
      <c r="E40" s="234"/>
      <c r="F40" s="234"/>
      <c r="G40" s="234"/>
      <c r="H40" s="234"/>
      <c r="I40" s="234"/>
    </row>
    <row r="41" spans="1:9" ht="15">
      <c r="A41" s="197" t="s">
        <v>107</v>
      </c>
      <c r="B41" s="197"/>
      <c r="C41" s="191"/>
      <c r="D41" s="191"/>
      <c r="E41" s="191"/>
      <c r="F41" s="191"/>
      <c r="G41" s="191"/>
      <c r="H41" s="191"/>
      <c r="I41" s="191"/>
    </row>
    <row r="42" spans="1:9" ht="15">
      <c r="A42" s="191"/>
      <c r="B42" s="191"/>
      <c r="C42" s="191"/>
      <c r="D42" s="191"/>
      <c r="E42" s="191"/>
      <c r="F42" s="191"/>
      <c r="G42" s="191"/>
      <c r="H42" s="191"/>
      <c r="I42" s="191"/>
    </row>
    <row r="43" spans="1:9" ht="15">
      <c r="A43" s="191"/>
      <c r="B43" s="191"/>
      <c r="C43" s="191"/>
      <c r="D43" s="191"/>
      <c r="E43" s="191"/>
      <c r="F43" s="191"/>
      <c r="G43" s="191"/>
      <c r="H43" s="191"/>
      <c r="I43" s="198"/>
    </row>
    <row r="44" spans="1:9" ht="15">
      <c r="A44" s="197"/>
      <c r="B44" s="197"/>
      <c r="C44" s="197" t="s">
        <v>434</v>
      </c>
      <c r="D44" s="197"/>
      <c r="E44" s="237"/>
      <c r="F44" s="197"/>
      <c r="G44" s="197"/>
      <c r="H44" s="191"/>
      <c r="I44" s="198"/>
    </row>
    <row r="45" spans="1:9" ht="15">
      <c r="A45" s="191"/>
      <c r="B45" s="191"/>
      <c r="C45" s="191" t="s">
        <v>270</v>
      </c>
      <c r="D45" s="191"/>
      <c r="E45" s="191"/>
      <c r="F45" s="191"/>
      <c r="G45" s="191"/>
      <c r="H45" s="191"/>
      <c r="I45" s="198"/>
    </row>
    <row r="46" spans="1:9">
      <c r="A46" s="199"/>
      <c r="B46" s="199"/>
      <c r="C46" s="199" t="s">
        <v>139</v>
      </c>
      <c r="D46" s="199"/>
      <c r="E46" s="199"/>
      <c r="F46" s="199"/>
      <c r="G46" s="199"/>
    </row>
  </sheetData>
  <mergeCells count="2">
    <mergeCell ref="G1:H1"/>
    <mergeCell ref="G2:H2"/>
  </mergeCells>
  <printOptions gridLines="1"/>
  <pageMargins left="0.25" right="0.25" top="0.75" bottom="0.75" header="0.3" footer="0.3"/>
  <pageSetup scale="83" fitToHeight="0" orientation="portrait" r:id="rId1"/>
  <drawing r:id="rId2"/>
</worksheet>
</file>

<file path=xl/worksheets/sheet9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2:L45"/>
  <sheetViews>
    <sheetView view="pageBreakPreview" zoomScale="85" zoomScaleSheetLayoutView="85" workbookViewId="0">
      <selection activeCell="J21" sqref="J21"/>
    </sheetView>
  </sheetViews>
  <sheetFormatPr defaultRowHeight="12.75"/>
  <cols>
    <col min="1" max="1" width="5.42578125" style="192" customWidth="1"/>
    <col min="2" max="2" width="27.5703125" style="192" customWidth="1"/>
    <col min="3" max="3" width="20.7109375" style="192" bestFit="1" customWidth="1"/>
    <col min="4" max="4" width="16.85546875" style="192" customWidth="1"/>
    <col min="5" max="5" width="61" style="192" bestFit="1" customWidth="1"/>
    <col min="6" max="6" width="20.140625" style="192" customWidth="1"/>
    <col min="7" max="7" width="13.7109375" style="192" customWidth="1"/>
    <col min="8" max="8" width="61" style="192" bestFit="1" customWidth="1"/>
    <col min="9" max="9" width="18.5703125" style="192" bestFit="1" customWidth="1"/>
    <col min="10" max="10" width="16.7109375" style="192" customWidth="1"/>
    <col min="11" max="11" width="17.7109375" style="192" customWidth="1"/>
    <col min="12" max="12" width="12.85546875" style="192" customWidth="1"/>
    <col min="13" max="16384" width="9.140625" style="192"/>
  </cols>
  <sheetData>
    <row r="2" spans="1:12" ht="15">
      <c r="A2" s="570" t="s">
        <v>512</v>
      </c>
      <c r="B2" s="570"/>
      <c r="C2" s="570"/>
      <c r="D2" s="570"/>
      <c r="E2" s="383"/>
      <c r="F2" s="80"/>
      <c r="G2" s="80"/>
      <c r="H2" s="80"/>
      <c r="I2" s="80"/>
      <c r="J2" s="384"/>
      <c r="K2" s="385"/>
      <c r="L2" s="385" t="s">
        <v>109</v>
      </c>
    </row>
    <row r="3" spans="1:12" ht="15">
      <c r="A3" s="79" t="s">
        <v>140</v>
      </c>
      <c r="B3" s="77"/>
      <c r="C3" s="80"/>
      <c r="D3" s="80"/>
      <c r="E3" s="80"/>
      <c r="F3" s="80"/>
      <c r="G3" s="80"/>
      <c r="H3" s="80"/>
      <c r="I3" s="80"/>
      <c r="J3" s="384"/>
      <c r="K3" s="555" t="s">
        <v>815</v>
      </c>
      <c r="L3" s="556"/>
    </row>
    <row r="4" spans="1:12" ht="15">
      <c r="A4" s="79"/>
      <c r="B4" s="79"/>
      <c r="C4" s="77"/>
      <c r="D4" s="77"/>
      <c r="E4" s="77"/>
      <c r="F4" s="77"/>
      <c r="G4" s="77"/>
      <c r="H4" s="77"/>
      <c r="I4" s="77"/>
      <c r="J4" s="384"/>
      <c r="K4" s="384"/>
      <c r="L4" s="384"/>
    </row>
    <row r="5" spans="1:12" ht="15">
      <c r="A5" s="80" t="s">
        <v>274</v>
      </c>
      <c r="B5" s="80"/>
      <c r="C5" s="80"/>
      <c r="D5" s="80"/>
      <c r="E5" s="80"/>
      <c r="F5" s="80"/>
      <c r="G5" s="80"/>
      <c r="H5" s="80"/>
      <c r="I5" s="80"/>
      <c r="J5" s="79"/>
      <c r="K5" s="79"/>
      <c r="L5" s="79"/>
    </row>
    <row r="6" spans="1:12" ht="15">
      <c r="A6" s="83" t="str">
        <f>'ფორმა N1'!D4</f>
        <v>მპგ "ევროპული საქართველო-მოძრაობა თავისუფლებისთვის"</v>
      </c>
      <c r="B6" s="83"/>
      <c r="C6" s="83"/>
      <c r="D6" s="83"/>
      <c r="E6" s="83"/>
      <c r="F6" s="83"/>
      <c r="G6" s="83"/>
      <c r="H6" s="83"/>
      <c r="I6" s="83"/>
      <c r="J6" s="84"/>
      <c r="K6" s="84"/>
    </row>
    <row r="7" spans="1:12" ht="15">
      <c r="A7" s="80"/>
      <c r="B7" s="80"/>
      <c r="C7" s="80"/>
      <c r="D7" s="80"/>
      <c r="E7" s="80"/>
      <c r="F7" s="80"/>
      <c r="G7" s="80"/>
      <c r="H7" s="80"/>
      <c r="I7" s="80"/>
      <c r="J7" s="79"/>
      <c r="K7" s="79"/>
      <c r="L7" s="79"/>
    </row>
    <row r="8" spans="1:12" ht="15">
      <c r="A8" s="381"/>
      <c r="B8" s="381"/>
      <c r="C8" s="381"/>
      <c r="D8" s="381"/>
      <c r="E8" s="381"/>
      <c r="F8" s="381"/>
      <c r="G8" s="381"/>
      <c r="H8" s="381"/>
      <c r="I8" s="381"/>
      <c r="J8" s="81"/>
      <c r="K8" s="81"/>
      <c r="L8" s="81"/>
    </row>
    <row r="9" spans="1:12" ht="45">
      <c r="A9" s="93" t="s">
        <v>64</v>
      </c>
      <c r="B9" s="93" t="s">
        <v>483</v>
      </c>
      <c r="C9" s="93" t="s">
        <v>484</v>
      </c>
      <c r="D9" s="93" t="s">
        <v>485</v>
      </c>
      <c r="E9" s="93" t="s">
        <v>486</v>
      </c>
      <c r="F9" s="93" t="s">
        <v>487</v>
      </c>
      <c r="G9" s="93" t="s">
        <v>488</v>
      </c>
      <c r="H9" s="93" t="s">
        <v>489</v>
      </c>
      <c r="I9" s="93" t="s">
        <v>490</v>
      </c>
      <c r="J9" s="93" t="s">
        <v>491</v>
      </c>
      <c r="K9" s="93" t="s">
        <v>492</v>
      </c>
      <c r="L9" s="93" t="s">
        <v>318</v>
      </c>
    </row>
    <row r="10" spans="1:12" ht="16.5" customHeight="1">
      <c r="A10" s="101">
        <v>1</v>
      </c>
      <c r="B10" s="367" t="s">
        <v>531</v>
      </c>
      <c r="C10" s="101" t="s">
        <v>532</v>
      </c>
      <c r="D10" s="101">
        <v>1326801</v>
      </c>
      <c r="E10" s="101" t="s">
        <v>528</v>
      </c>
      <c r="F10" s="487" t="s">
        <v>816</v>
      </c>
      <c r="G10" s="101"/>
      <c r="H10" s="101" t="s">
        <v>528</v>
      </c>
      <c r="I10" s="101" t="s">
        <v>533</v>
      </c>
      <c r="J10" s="417">
        <v>101.4</v>
      </c>
      <c r="K10" s="4">
        <v>405.6</v>
      </c>
      <c r="L10" s="101" t="s">
        <v>740</v>
      </c>
    </row>
    <row r="11" spans="1:12" ht="16.5" customHeight="1">
      <c r="A11" s="101">
        <v>2</v>
      </c>
      <c r="B11" s="367" t="s">
        <v>531</v>
      </c>
      <c r="C11" s="101" t="s">
        <v>532</v>
      </c>
      <c r="D11" s="101">
        <v>1326801</v>
      </c>
      <c r="E11" s="101" t="s">
        <v>528</v>
      </c>
      <c r="F11" s="487" t="s">
        <v>817</v>
      </c>
      <c r="G11" s="101"/>
      <c r="H11" s="101" t="s">
        <v>528</v>
      </c>
      <c r="I11" s="101" t="s">
        <v>533</v>
      </c>
      <c r="J11" s="417">
        <v>228.53</v>
      </c>
      <c r="K11" s="4">
        <v>1828.26</v>
      </c>
      <c r="L11" s="101" t="s">
        <v>740</v>
      </c>
    </row>
    <row r="12" spans="1:12" ht="16.5" customHeight="1">
      <c r="A12" s="101">
        <v>3</v>
      </c>
      <c r="B12" s="367" t="s">
        <v>820</v>
      </c>
      <c r="C12" s="101" t="s">
        <v>821</v>
      </c>
      <c r="D12" s="101">
        <v>211390172</v>
      </c>
      <c r="E12" s="101" t="s">
        <v>528</v>
      </c>
      <c r="F12" s="90"/>
      <c r="G12" s="101">
        <v>50</v>
      </c>
      <c r="H12" s="101" t="s">
        <v>528</v>
      </c>
      <c r="I12" s="90"/>
      <c r="J12" s="4">
        <v>30</v>
      </c>
      <c r="K12" s="417">
        <v>10000</v>
      </c>
      <c r="L12" s="90"/>
    </row>
    <row r="13" spans="1:12" ht="16.5" customHeight="1">
      <c r="A13" s="101">
        <v>4</v>
      </c>
      <c r="B13" s="367" t="s">
        <v>820</v>
      </c>
      <c r="C13" s="101" t="s">
        <v>819</v>
      </c>
      <c r="D13" s="101">
        <v>205255917</v>
      </c>
      <c r="E13" s="101" t="s">
        <v>528</v>
      </c>
      <c r="F13" s="90"/>
      <c r="G13" s="101">
        <v>501.09</v>
      </c>
      <c r="H13" s="101" t="s">
        <v>528</v>
      </c>
      <c r="I13" s="90"/>
      <c r="J13" s="4">
        <v>29.93</v>
      </c>
      <c r="K13" s="4">
        <v>15000</v>
      </c>
      <c r="L13" s="90"/>
    </row>
    <row r="14" spans="1:12" ht="16.5" customHeight="1">
      <c r="A14" s="101">
        <v>5</v>
      </c>
      <c r="B14" s="367" t="s">
        <v>820</v>
      </c>
      <c r="C14" s="101" t="s">
        <v>818</v>
      </c>
      <c r="D14" s="101">
        <v>204873388</v>
      </c>
      <c r="E14" s="101" t="s">
        <v>528</v>
      </c>
      <c r="F14" s="90"/>
      <c r="G14" s="101">
        <v>440.5</v>
      </c>
      <c r="H14" s="101" t="s">
        <v>528</v>
      </c>
      <c r="I14" s="90"/>
      <c r="J14" s="4">
        <v>34</v>
      </c>
      <c r="K14" s="4">
        <v>15000</v>
      </c>
      <c r="L14" s="90"/>
    </row>
    <row r="15" spans="1:12" ht="16.5" customHeight="1">
      <c r="A15" s="101">
        <v>6</v>
      </c>
      <c r="B15" s="367" t="s">
        <v>361</v>
      </c>
      <c r="C15" s="101" t="s">
        <v>863</v>
      </c>
      <c r="D15" s="101">
        <v>445482870</v>
      </c>
      <c r="E15" s="101" t="s">
        <v>528</v>
      </c>
      <c r="F15" s="90"/>
      <c r="G15" s="90"/>
      <c r="H15" s="101" t="s">
        <v>528</v>
      </c>
      <c r="I15" s="90" t="s">
        <v>533</v>
      </c>
      <c r="J15" s="4"/>
      <c r="K15" s="4">
        <v>58023.8</v>
      </c>
      <c r="L15" s="90"/>
    </row>
    <row r="16" spans="1:12" ht="15">
      <c r="A16" s="101">
        <v>7</v>
      </c>
      <c r="B16" s="367" t="s">
        <v>361</v>
      </c>
      <c r="C16" s="101" t="s">
        <v>864</v>
      </c>
      <c r="D16" s="101">
        <v>406173732</v>
      </c>
      <c r="E16" s="101" t="s">
        <v>528</v>
      </c>
      <c r="F16" s="90"/>
      <c r="G16" s="90"/>
      <c r="H16" s="101" t="s">
        <v>528</v>
      </c>
      <c r="I16" s="90" t="s">
        <v>865</v>
      </c>
      <c r="J16" s="4">
        <v>250</v>
      </c>
      <c r="K16" s="4">
        <v>500</v>
      </c>
      <c r="L16" s="90"/>
    </row>
    <row r="17" spans="1:12" ht="15">
      <c r="A17" s="101">
        <v>8</v>
      </c>
      <c r="B17" s="367"/>
      <c r="C17" s="90"/>
      <c r="D17" s="90"/>
      <c r="E17" s="90"/>
      <c r="F17" s="90"/>
      <c r="G17" s="90"/>
      <c r="H17" s="90"/>
      <c r="I17" s="90"/>
      <c r="J17" s="4"/>
      <c r="K17" s="4"/>
      <c r="L17" s="90"/>
    </row>
    <row r="18" spans="1:12" ht="15">
      <c r="A18" s="101">
        <v>9</v>
      </c>
      <c r="B18" s="367"/>
      <c r="C18" s="90"/>
      <c r="D18" s="90"/>
      <c r="E18" s="90"/>
      <c r="F18" s="90"/>
      <c r="G18" s="90"/>
      <c r="H18" s="90"/>
      <c r="I18" s="90"/>
      <c r="J18" s="4"/>
      <c r="K18" s="4"/>
      <c r="L18" s="90"/>
    </row>
    <row r="19" spans="1:12" ht="15">
      <c r="A19" s="101">
        <v>10</v>
      </c>
      <c r="B19" s="367"/>
      <c r="C19" s="90"/>
      <c r="D19" s="90"/>
      <c r="E19" s="90"/>
      <c r="F19" s="90"/>
      <c r="G19" s="90"/>
      <c r="H19" s="90"/>
      <c r="I19" s="90"/>
      <c r="J19" s="4"/>
      <c r="K19" s="4"/>
      <c r="L19" s="90"/>
    </row>
    <row r="20" spans="1:12" ht="15">
      <c r="A20" s="101">
        <v>11</v>
      </c>
      <c r="B20" s="367"/>
      <c r="C20" s="90"/>
      <c r="D20" s="90"/>
      <c r="E20" s="90"/>
      <c r="F20" s="90"/>
      <c r="G20" s="90"/>
      <c r="H20" s="90"/>
      <c r="I20" s="90"/>
      <c r="J20" s="4"/>
      <c r="K20" s="4"/>
      <c r="L20" s="90"/>
    </row>
    <row r="21" spans="1:12" ht="15">
      <c r="A21" s="101">
        <v>12</v>
      </c>
      <c r="B21" s="367"/>
      <c r="C21" s="90"/>
      <c r="D21" s="90"/>
      <c r="E21" s="90"/>
      <c r="F21" s="90"/>
      <c r="G21" s="90"/>
      <c r="H21" s="90"/>
      <c r="I21" s="90"/>
      <c r="J21" s="4"/>
      <c r="K21" s="4"/>
      <c r="L21" s="90"/>
    </row>
    <row r="22" spans="1:12" ht="15">
      <c r="A22" s="101">
        <v>13</v>
      </c>
      <c r="B22" s="367"/>
      <c r="C22" s="90"/>
      <c r="D22" s="90"/>
      <c r="E22" s="90"/>
      <c r="F22" s="90"/>
      <c r="G22" s="90"/>
      <c r="H22" s="90"/>
      <c r="I22" s="90"/>
      <c r="J22" s="4"/>
      <c r="K22" s="4"/>
      <c r="L22" s="90"/>
    </row>
    <row r="23" spans="1:12" ht="15">
      <c r="A23" s="101">
        <v>14</v>
      </c>
      <c r="B23" s="367"/>
      <c r="C23" s="90"/>
      <c r="D23" s="90"/>
      <c r="E23" s="90"/>
      <c r="F23" s="90"/>
      <c r="G23" s="90"/>
      <c r="H23" s="90"/>
      <c r="I23" s="90"/>
      <c r="J23" s="4"/>
      <c r="K23" s="4"/>
      <c r="L23" s="90"/>
    </row>
    <row r="24" spans="1:12" ht="15">
      <c r="A24" s="101">
        <v>15</v>
      </c>
      <c r="B24" s="367"/>
      <c r="C24" s="90"/>
      <c r="D24" s="90"/>
      <c r="E24" s="90"/>
      <c r="F24" s="90"/>
      <c r="G24" s="90"/>
      <c r="H24" s="90"/>
      <c r="I24" s="90"/>
      <c r="J24" s="4"/>
      <c r="K24" s="4"/>
      <c r="L24" s="90"/>
    </row>
    <row r="25" spans="1:12" ht="15">
      <c r="A25" s="101">
        <v>16</v>
      </c>
      <c r="B25" s="367"/>
      <c r="C25" s="90"/>
      <c r="D25" s="90"/>
      <c r="E25" s="90"/>
      <c r="F25" s="90"/>
      <c r="G25" s="90"/>
      <c r="H25" s="90"/>
      <c r="I25" s="90"/>
      <c r="J25" s="4"/>
      <c r="K25" s="4"/>
      <c r="L25" s="90"/>
    </row>
    <row r="26" spans="1:12" ht="15">
      <c r="A26" s="101">
        <v>17</v>
      </c>
      <c r="B26" s="367"/>
      <c r="C26" s="90"/>
      <c r="D26" s="90"/>
      <c r="E26" s="90"/>
      <c r="F26" s="90"/>
      <c r="G26" s="90"/>
      <c r="H26" s="90"/>
      <c r="I26" s="90"/>
      <c r="J26" s="4"/>
      <c r="K26" s="4"/>
      <c r="L26" s="90"/>
    </row>
    <row r="27" spans="1:12" ht="15">
      <c r="A27" s="101">
        <v>18</v>
      </c>
      <c r="B27" s="367"/>
      <c r="C27" s="90"/>
      <c r="D27" s="90"/>
      <c r="E27" s="90"/>
      <c r="F27" s="90"/>
      <c r="G27" s="90"/>
      <c r="H27" s="90"/>
      <c r="I27" s="90"/>
      <c r="J27" s="4"/>
      <c r="K27" s="4"/>
      <c r="L27" s="90"/>
    </row>
    <row r="28" spans="1:12" ht="15">
      <c r="A28" s="101">
        <v>19</v>
      </c>
      <c r="B28" s="367"/>
      <c r="C28" s="90"/>
      <c r="D28" s="90"/>
      <c r="E28" s="90"/>
      <c r="F28" s="90"/>
      <c r="G28" s="90"/>
      <c r="H28" s="90"/>
      <c r="I28" s="90"/>
      <c r="J28" s="4"/>
      <c r="K28" s="4"/>
      <c r="L28" s="90"/>
    </row>
    <row r="29" spans="1:12" ht="15">
      <c r="A29" s="101">
        <v>20</v>
      </c>
      <c r="B29" s="367"/>
      <c r="C29" s="90"/>
      <c r="D29" s="90"/>
      <c r="E29" s="90"/>
      <c r="F29" s="90"/>
      <c r="G29" s="90"/>
      <c r="H29" s="90"/>
      <c r="I29" s="90"/>
      <c r="J29" s="4"/>
      <c r="K29" s="4"/>
      <c r="L29" s="90"/>
    </row>
    <row r="30" spans="1:12" ht="15">
      <c r="A30" s="101">
        <v>21</v>
      </c>
      <c r="B30" s="367"/>
      <c r="C30" s="90"/>
      <c r="D30" s="90"/>
      <c r="E30" s="90"/>
      <c r="F30" s="90"/>
      <c r="G30" s="90"/>
      <c r="H30" s="90"/>
      <c r="I30" s="90"/>
      <c r="J30" s="4"/>
      <c r="K30" s="4"/>
      <c r="L30" s="90"/>
    </row>
    <row r="31" spans="1:12" ht="15">
      <c r="A31" s="90" t="s">
        <v>276</v>
      </c>
      <c r="B31" s="367"/>
      <c r="C31" s="90"/>
      <c r="D31" s="90"/>
      <c r="E31" s="90"/>
      <c r="F31" s="90"/>
      <c r="G31" s="90"/>
      <c r="H31" s="90"/>
      <c r="I31" s="90"/>
      <c r="J31" s="4"/>
      <c r="K31" s="4"/>
      <c r="L31" s="90"/>
    </row>
    <row r="32" spans="1:12" ht="15">
      <c r="A32" s="90"/>
      <c r="B32" s="367"/>
      <c r="C32" s="102"/>
      <c r="D32" s="102"/>
      <c r="E32" s="102"/>
      <c r="F32" s="102"/>
      <c r="G32" s="90"/>
      <c r="H32" s="90"/>
      <c r="I32" s="90"/>
      <c r="J32" s="90" t="s">
        <v>493</v>
      </c>
      <c r="K32" s="89">
        <f>SUM(K10:K31)</f>
        <v>100757.66</v>
      </c>
      <c r="L32" s="90"/>
    </row>
    <row r="33" spans="1:11" ht="15">
      <c r="A33" s="237"/>
      <c r="B33" s="237"/>
      <c r="C33" s="237"/>
      <c r="D33" s="237"/>
      <c r="E33" s="237"/>
      <c r="F33" s="237"/>
      <c r="G33" s="237"/>
      <c r="H33" s="237"/>
      <c r="I33" s="237"/>
      <c r="J33" s="237"/>
      <c r="K33" s="191"/>
    </row>
    <row r="34" spans="1:11" ht="15">
      <c r="A34" s="238" t="s">
        <v>494</v>
      </c>
      <c r="B34" s="238"/>
      <c r="C34" s="237"/>
      <c r="D34" s="237"/>
      <c r="E34" s="237"/>
      <c r="F34" s="237"/>
      <c r="G34" s="237"/>
      <c r="H34" s="237"/>
      <c r="I34" s="237"/>
      <c r="J34" s="237"/>
      <c r="K34" s="191"/>
    </row>
    <row r="35" spans="1:11" ht="15">
      <c r="A35" s="238" t="s">
        <v>495</v>
      </c>
      <c r="B35" s="238"/>
      <c r="C35" s="237"/>
      <c r="D35" s="237"/>
      <c r="E35" s="237"/>
      <c r="F35" s="237"/>
      <c r="G35" s="237"/>
      <c r="H35" s="237"/>
      <c r="I35" s="237"/>
      <c r="J35" s="237"/>
      <c r="K35" s="191"/>
    </row>
    <row r="36" spans="1:11" ht="15">
      <c r="A36" s="223" t="s">
        <v>496</v>
      </c>
      <c r="B36" s="238"/>
      <c r="C36" s="191"/>
      <c r="D36" s="191"/>
      <c r="E36" s="191"/>
      <c r="F36" s="191"/>
      <c r="G36" s="191"/>
      <c r="H36" s="191"/>
      <c r="I36" s="191"/>
      <c r="J36" s="191"/>
      <c r="K36" s="191"/>
    </row>
    <row r="37" spans="1:11" ht="15">
      <c r="A37" s="223" t="s">
        <v>513</v>
      </c>
      <c r="B37" s="238"/>
      <c r="C37" s="191"/>
      <c r="D37" s="191"/>
      <c r="E37" s="191"/>
      <c r="F37" s="191"/>
      <c r="G37" s="191"/>
      <c r="H37" s="191"/>
      <c r="I37" s="191"/>
      <c r="J37" s="191"/>
      <c r="K37" s="191"/>
    </row>
    <row r="38" spans="1:11" ht="15.75" customHeight="1">
      <c r="A38" s="575" t="s">
        <v>514</v>
      </c>
      <c r="B38" s="575"/>
      <c r="C38" s="575"/>
      <c r="D38" s="575"/>
      <c r="E38" s="575"/>
      <c r="F38" s="575"/>
      <c r="G38" s="575"/>
      <c r="H38" s="575"/>
      <c r="I38" s="575"/>
      <c r="J38" s="575"/>
      <c r="K38" s="575"/>
    </row>
    <row r="39" spans="1:11" ht="15.75" customHeight="1">
      <c r="A39" s="575"/>
      <c r="B39" s="575"/>
      <c r="C39" s="575"/>
      <c r="D39" s="575"/>
      <c r="E39" s="575"/>
      <c r="F39" s="575"/>
      <c r="G39" s="575"/>
      <c r="H39" s="575"/>
      <c r="I39" s="575"/>
      <c r="J39" s="575"/>
      <c r="K39" s="575"/>
    </row>
    <row r="40" spans="1:11">
      <c r="A40" s="234"/>
      <c r="B40" s="234"/>
      <c r="C40" s="234"/>
      <c r="D40" s="234"/>
      <c r="E40" s="234"/>
      <c r="F40" s="234"/>
      <c r="G40" s="234"/>
      <c r="H40" s="234"/>
      <c r="I40" s="234"/>
      <c r="J40" s="234"/>
      <c r="K40" s="234"/>
    </row>
    <row r="41" spans="1:11" ht="15">
      <c r="A41" s="571" t="s">
        <v>107</v>
      </c>
      <c r="B41" s="571"/>
      <c r="C41" s="368"/>
      <c r="D41" s="369"/>
      <c r="E41" s="369"/>
      <c r="F41" s="368"/>
      <c r="G41" s="368"/>
      <c r="H41" s="368"/>
      <c r="I41" s="368"/>
      <c r="J41" s="368"/>
      <c r="K41" s="191"/>
    </row>
    <row r="42" spans="1:11" ht="15">
      <c r="A42" s="368"/>
      <c r="B42" s="369"/>
      <c r="C42" s="368"/>
      <c r="D42" s="369"/>
      <c r="E42" s="369"/>
      <c r="F42" s="368"/>
      <c r="G42" s="368"/>
      <c r="H42" s="368"/>
      <c r="I42" s="368"/>
      <c r="J42" s="370"/>
      <c r="K42" s="191"/>
    </row>
    <row r="43" spans="1:11" ht="15" customHeight="1">
      <c r="A43" s="368"/>
      <c r="B43" s="369"/>
      <c r="C43" s="572" t="s">
        <v>268</v>
      </c>
      <c r="D43" s="572"/>
      <c r="E43" s="382"/>
      <c r="F43" s="372"/>
      <c r="G43" s="573" t="s">
        <v>498</v>
      </c>
      <c r="H43" s="573"/>
      <c r="I43" s="573"/>
      <c r="J43" s="373"/>
      <c r="K43" s="191"/>
    </row>
    <row r="44" spans="1:11" ht="15">
      <c r="A44" s="368"/>
      <c r="B44" s="369"/>
      <c r="C44" s="368"/>
      <c r="D44" s="369"/>
      <c r="E44" s="369"/>
      <c r="F44" s="368"/>
      <c r="G44" s="574"/>
      <c r="H44" s="574"/>
      <c r="I44" s="574"/>
      <c r="J44" s="373"/>
      <c r="K44" s="191"/>
    </row>
    <row r="45" spans="1:11" ht="15">
      <c r="A45" s="368"/>
      <c r="B45" s="369"/>
      <c r="C45" s="569" t="s">
        <v>139</v>
      </c>
      <c r="D45" s="569"/>
      <c r="E45" s="382"/>
      <c r="F45" s="372"/>
      <c r="G45" s="368"/>
      <c r="H45" s="368"/>
      <c r="I45" s="368"/>
      <c r="J45" s="368"/>
      <c r="K45" s="191"/>
    </row>
  </sheetData>
  <mergeCells count="7">
    <mergeCell ref="C45:D45"/>
    <mergeCell ref="A2:D2"/>
    <mergeCell ref="K3:L3"/>
    <mergeCell ref="A41:B41"/>
    <mergeCell ref="C43:D43"/>
    <mergeCell ref="G43:I44"/>
    <mergeCell ref="A38:K39"/>
  </mergeCells>
  <dataValidations count="1">
    <dataValidation type="list" allowBlank="1" showInputMessage="1" showErrorMessage="1" sqref="B10:B32">
      <formula1>"სატელევიზიო რეკლამის ხარჯი,ბეჭდური რეკლამი ხარჯი,ინტერნეტ-რეკლამს ხრჯი,ბრენდირებული აქსესუარებით რკლამის ხარჯი,სხვა სარეკლამო ხარჯები,ბილბორდი,ლაით ბოქსი,ქუჩაში დამონტაჟებული ეკრანი,სატრანსპორტო საშუალებებზე განთავსებული რეკლამა, რადიო რეკლამა"</formula1>
    </dataValidation>
  </dataValidations>
  <printOptions gridLines="1"/>
  <pageMargins left="0.19684820647419099" right="0.19684820647419099" top="0.19684820647419099" bottom="0.19684820647419099" header="0.15748031496063" footer="0.15748031496063"/>
  <pageSetup scale="47" fitToHeight="0" orientation="landscape" r:id="rId1"/>
</worksheet>
</file>

<file path=xl/worksheets/sheet10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L88"/>
  <sheetViews>
    <sheetView showGridLines="0" view="pageBreakPreview" zoomScale="80" zoomScaleSheetLayoutView="80" workbookViewId="0">
      <selection activeCell="D52" sqref="D52"/>
    </sheetView>
  </sheetViews>
  <sheetFormatPr defaultRowHeight="15"/>
  <cols>
    <col min="1" max="1" width="15.7109375" style="21" customWidth="1"/>
    <col min="2" max="2" width="74.140625" style="21" customWidth="1"/>
    <col min="3" max="3" width="14.85546875" style="21" customWidth="1"/>
    <col min="4" max="4" width="13.28515625" style="21" customWidth="1"/>
    <col min="5" max="5" width="0.7109375" style="21" customWidth="1"/>
    <col min="6" max="16384" width="9.140625" style="21"/>
  </cols>
  <sheetData>
    <row r="1" spans="1:12">
      <c r="A1" s="77" t="s">
        <v>302</v>
      </c>
      <c r="B1" s="116"/>
      <c r="C1" s="565" t="s">
        <v>109</v>
      </c>
      <c r="D1" s="565"/>
      <c r="E1" s="155"/>
    </row>
    <row r="2" spans="1:12">
      <c r="A2" s="79" t="s">
        <v>140</v>
      </c>
      <c r="B2" s="116"/>
      <c r="C2" s="555" t="s">
        <v>815</v>
      </c>
      <c r="D2" s="556"/>
      <c r="E2" s="155"/>
    </row>
    <row r="3" spans="1:12">
      <c r="A3" s="79"/>
      <c r="B3" s="116"/>
      <c r="C3" s="365"/>
      <c r="D3" s="365"/>
      <c r="E3" s="155"/>
    </row>
    <row r="4" spans="1:12" s="2" customFormat="1">
      <c r="A4" s="80" t="s">
        <v>274</v>
      </c>
      <c r="B4" s="80"/>
      <c r="C4" s="79"/>
      <c r="D4" s="79"/>
      <c r="E4" s="111"/>
      <c r="L4" s="21"/>
    </row>
    <row r="5" spans="1:12" s="2" customFormat="1">
      <c r="A5" s="121" t="str">
        <f>'ფორმა N1'!D4</f>
        <v>მპგ "ევროპული საქართველო-მოძრაობა თავისუფლებისთვის"</v>
      </c>
      <c r="B5" s="113"/>
      <c r="C5" s="60"/>
      <c r="D5" s="60"/>
      <c r="E5" s="111"/>
    </row>
    <row r="6" spans="1:12" s="2" customFormat="1">
      <c r="A6" s="80"/>
      <c r="B6" s="80"/>
      <c r="C6" s="79"/>
      <c r="D6" s="79"/>
      <c r="E6" s="111"/>
    </row>
    <row r="7" spans="1:12" s="6" customFormat="1">
      <c r="A7" s="364"/>
      <c r="B7" s="364"/>
      <c r="C7" s="81"/>
      <c r="D7" s="81"/>
      <c r="E7" s="156"/>
    </row>
    <row r="8" spans="1:12" s="6" customFormat="1" ht="30">
      <c r="A8" s="109" t="s">
        <v>64</v>
      </c>
      <c r="B8" s="82" t="s">
        <v>11</v>
      </c>
      <c r="C8" s="82" t="s">
        <v>10</v>
      </c>
      <c r="D8" s="82" t="s">
        <v>9</v>
      </c>
      <c r="E8" s="156"/>
    </row>
    <row r="9" spans="1:12" s="9" customFormat="1" ht="18">
      <c r="A9" s="13">
        <v>1</v>
      </c>
      <c r="B9" s="13" t="s">
        <v>57</v>
      </c>
      <c r="C9" s="85">
        <f>SUM(C10,C13,C53,C56,C57,C58,C75)</f>
        <v>0</v>
      </c>
      <c r="D9" s="85">
        <f>SUM(D10,D13,D53,D56,D57,D58,D64,D71,D72)</f>
        <v>0</v>
      </c>
      <c r="E9" s="157"/>
    </row>
    <row r="10" spans="1:12" s="9" customFormat="1" ht="18">
      <c r="A10" s="14">
        <v>1.1000000000000001</v>
      </c>
      <c r="B10" s="14" t="s">
        <v>58</v>
      </c>
      <c r="C10" s="87">
        <f>SUM(C11:C12)</f>
        <v>0</v>
      </c>
      <c r="D10" s="87">
        <f>SUM(D11:D12)</f>
        <v>0</v>
      </c>
      <c r="E10" s="157"/>
    </row>
    <row r="11" spans="1:12" s="9" customFormat="1" ht="16.5" customHeight="1">
      <c r="A11" s="16" t="s">
        <v>30</v>
      </c>
      <c r="B11" s="91" t="s">
        <v>59</v>
      </c>
      <c r="C11" s="34"/>
      <c r="D11" s="35"/>
      <c r="E11" s="157"/>
    </row>
    <row r="12" spans="1:12" ht="16.5" customHeight="1">
      <c r="A12" s="16" t="s">
        <v>31</v>
      </c>
      <c r="B12" s="16" t="s">
        <v>0</v>
      </c>
      <c r="C12" s="34"/>
      <c r="D12" s="35"/>
      <c r="E12" s="155"/>
    </row>
    <row r="13" spans="1:12">
      <c r="A13" s="14">
        <v>1.2</v>
      </c>
      <c r="B13" s="14" t="s">
        <v>60</v>
      </c>
      <c r="C13" s="87">
        <f>SUM(C14,C17,C29:C32,C35,C36,C43,C44,C45,C46,C47,C51,C52)</f>
        <v>0</v>
      </c>
      <c r="D13" s="87">
        <f>SUM(D14,D17,D29:D32,D35,D36,D43,D44,D45,D46,D47,D51,D52)</f>
        <v>0</v>
      </c>
      <c r="E13" s="155"/>
    </row>
    <row r="14" spans="1:12">
      <c r="A14" s="16" t="s">
        <v>32</v>
      </c>
      <c r="B14" s="16" t="s">
        <v>1</v>
      </c>
      <c r="C14" s="86">
        <f>SUM(C15:C16)</f>
        <v>0</v>
      </c>
      <c r="D14" s="86">
        <f>SUM(D15:D16)</f>
        <v>0</v>
      </c>
      <c r="E14" s="155"/>
    </row>
    <row r="15" spans="1:12" ht="17.25" customHeight="1">
      <c r="A15" s="17" t="s">
        <v>98</v>
      </c>
      <c r="B15" s="17" t="s">
        <v>61</v>
      </c>
      <c r="C15" s="36"/>
      <c r="D15" s="37"/>
      <c r="E15" s="155"/>
    </row>
    <row r="16" spans="1:12" ht="17.25" customHeight="1">
      <c r="A16" s="17" t="s">
        <v>99</v>
      </c>
      <c r="B16" s="17" t="s">
        <v>62</v>
      </c>
      <c r="C16" s="36"/>
      <c r="D16" s="37"/>
      <c r="E16" s="155"/>
    </row>
    <row r="17" spans="1:5">
      <c r="A17" s="16" t="s">
        <v>33</v>
      </c>
      <c r="B17" s="16" t="s">
        <v>2</v>
      </c>
      <c r="C17" s="86">
        <f>SUM(C18:C23,C28)</f>
        <v>0</v>
      </c>
      <c r="D17" s="86">
        <f>SUM(D18:D23,D28)</f>
        <v>0</v>
      </c>
      <c r="E17" s="155"/>
    </row>
    <row r="18" spans="1:5" ht="30">
      <c r="A18" s="17" t="s">
        <v>12</v>
      </c>
      <c r="B18" s="100" t="s">
        <v>250</v>
      </c>
      <c r="C18" s="38"/>
      <c r="D18" s="39"/>
      <c r="E18" s="155"/>
    </row>
    <row r="19" spans="1:5">
      <c r="A19" s="17" t="s">
        <v>13</v>
      </c>
      <c r="B19" s="17" t="s">
        <v>14</v>
      </c>
      <c r="C19" s="38"/>
      <c r="D19" s="40"/>
      <c r="E19" s="155"/>
    </row>
    <row r="20" spans="1:5" ht="30">
      <c r="A20" s="17" t="s">
        <v>281</v>
      </c>
      <c r="B20" s="17" t="s">
        <v>22</v>
      </c>
      <c r="C20" s="38"/>
      <c r="D20" s="41"/>
      <c r="E20" s="155"/>
    </row>
    <row r="21" spans="1:5">
      <c r="A21" s="17" t="s">
        <v>282</v>
      </c>
      <c r="B21" s="100" t="s">
        <v>15</v>
      </c>
      <c r="C21" s="38"/>
      <c r="D21" s="41"/>
      <c r="E21" s="155"/>
    </row>
    <row r="22" spans="1:5">
      <c r="A22" s="17" t="s">
        <v>283</v>
      </c>
      <c r="B22" s="17" t="s">
        <v>16</v>
      </c>
      <c r="C22" s="38"/>
      <c r="D22" s="41"/>
      <c r="E22" s="155"/>
    </row>
    <row r="23" spans="1:5">
      <c r="A23" s="17" t="s">
        <v>284</v>
      </c>
      <c r="B23" s="17" t="s">
        <v>17</v>
      </c>
      <c r="C23" s="119">
        <f>SUM(C24:C27)</f>
        <v>0</v>
      </c>
      <c r="D23" s="119">
        <f>SUM(D24:D27)</f>
        <v>0</v>
      </c>
      <c r="E23" s="155"/>
    </row>
    <row r="24" spans="1:5" ht="16.5" customHeight="1">
      <c r="A24" s="18" t="s">
        <v>285</v>
      </c>
      <c r="B24" s="18" t="s">
        <v>18</v>
      </c>
      <c r="C24" s="38"/>
      <c r="D24" s="41"/>
      <c r="E24" s="155"/>
    </row>
    <row r="25" spans="1:5" ht="16.5" customHeight="1">
      <c r="A25" s="18" t="s">
        <v>286</v>
      </c>
      <c r="B25" s="18" t="s">
        <v>19</v>
      </c>
      <c r="C25" s="38"/>
      <c r="D25" s="41"/>
      <c r="E25" s="155"/>
    </row>
    <row r="26" spans="1:5" ht="16.5" customHeight="1">
      <c r="A26" s="18" t="s">
        <v>287</v>
      </c>
      <c r="B26" s="254" t="s">
        <v>20</v>
      </c>
      <c r="C26" s="38"/>
      <c r="D26" s="41"/>
      <c r="E26" s="155"/>
    </row>
    <row r="27" spans="1:5" ht="16.5" customHeight="1">
      <c r="A27" s="18" t="s">
        <v>288</v>
      </c>
      <c r="B27" s="18" t="s">
        <v>23</v>
      </c>
      <c r="C27" s="38"/>
      <c r="D27" s="42"/>
      <c r="E27" s="155"/>
    </row>
    <row r="28" spans="1:5">
      <c r="A28" s="17" t="s">
        <v>289</v>
      </c>
      <c r="B28" s="17" t="s">
        <v>21</v>
      </c>
      <c r="C28" s="38"/>
      <c r="D28" s="42"/>
      <c r="E28" s="155"/>
    </row>
    <row r="29" spans="1:5">
      <c r="A29" s="16" t="s">
        <v>34</v>
      </c>
      <c r="B29" s="16" t="s">
        <v>3</v>
      </c>
      <c r="C29" s="34"/>
      <c r="D29" s="35"/>
      <c r="E29" s="155"/>
    </row>
    <row r="30" spans="1:5">
      <c r="A30" s="16" t="s">
        <v>35</v>
      </c>
      <c r="B30" s="16" t="s">
        <v>4</v>
      </c>
      <c r="C30" s="34"/>
      <c r="D30" s="35"/>
      <c r="E30" s="155"/>
    </row>
    <row r="31" spans="1:5">
      <c r="A31" s="16" t="s">
        <v>36</v>
      </c>
      <c r="B31" s="16" t="s">
        <v>5</v>
      </c>
      <c r="C31" s="34"/>
      <c r="D31" s="35"/>
      <c r="E31" s="155"/>
    </row>
    <row r="32" spans="1:5">
      <c r="A32" s="16" t="s">
        <v>37</v>
      </c>
      <c r="B32" s="16" t="s">
        <v>63</v>
      </c>
      <c r="C32" s="86">
        <f>SUM(C33:C34)</f>
        <v>0</v>
      </c>
      <c r="D32" s="86">
        <f>SUM(D33:D34)</f>
        <v>0</v>
      </c>
      <c r="E32" s="155"/>
    </row>
    <row r="33" spans="1:5">
      <c r="A33" s="17" t="s">
        <v>290</v>
      </c>
      <c r="B33" s="17" t="s">
        <v>56</v>
      </c>
      <c r="C33" s="34"/>
      <c r="D33" s="35"/>
      <c r="E33" s="155"/>
    </row>
    <row r="34" spans="1:5">
      <c r="A34" s="17" t="s">
        <v>291</v>
      </c>
      <c r="B34" s="17" t="s">
        <v>55</v>
      </c>
      <c r="C34" s="34"/>
      <c r="D34" s="35"/>
      <c r="E34" s="155"/>
    </row>
    <row r="35" spans="1:5">
      <c r="A35" s="16" t="s">
        <v>38</v>
      </c>
      <c r="B35" s="16" t="s">
        <v>49</v>
      </c>
      <c r="C35" s="34"/>
      <c r="D35" s="35"/>
      <c r="E35" s="155"/>
    </row>
    <row r="36" spans="1:5">
      <c r="A36" s="16" t="s">
        <v>39</v>
      </c>
      <c r="B36" s="16" t="s">
        <v>358</v>
      </c>
      <c r="C36" s="86">
        <f>SUM(C37:C42)</f>
        <v>0</v>
      </c>
      <c r="D36" s="86">
        <f>SUM(D37:D42)</f>
        <v>0</v>
      </c>
      <c r="E36" s="155"/>
    </row>
    <row r="37" spans="1:5">
      <c r="A37" s="17" t="s">
        <v>355</v>
      </c>
      <c r="B37" s="17" t="s">
        <v>359</v>
      </c>
      <c r="C37" s="34"/>
      <c r="D37" s="34"/>
      <c r="E37" s="155"/>
    </row>
    <row r="38" spans="1:5">
      <c r="A38" s="17" t="s">
        <v>356</v>
      </c>
      <c r="B38" s="17" t="s">
        <v>360</v>
      </c>
      <c r="C38" s="34"/>
      <c r="D38" s="34"/>
      <c r="E38" s="155"/>
    </row>
    <row r="39" spans="1:5">
      <c r="A39" s="17" t="s">
        <v>357</v>
      </c>
      <c r="B39" s="17" t="s">
        <v>363</v>
      </c>
      <c r="C39" s="34"/>
      <c r="D39" s="35"/>
      <c r="E39" s="155"/>
    </row>
    <row r="40" spans="1:5">
      <c r="A40" s="17" t="s">
        <v>362</v>
      </c>
      <c r="B40" s="17" t="s">
        <v>364</v>
      </c>
      <c r="C40" s="34"/>
      <c r="D40" s="35"/>
      <c r="E40" s="155"/>
    </row>
    <row r="41" spans="1:5">
      <c r="A41" s="17" t="s">
        <v>365</v>
      </c>
      <c r="B41" s="17" t="s">
        <v>499</v>
      </c>
      <c r="C41" s="34"/>
      <c r="D41" s="35"/>
      <c r="E41" s="155"/>
    </row>
    <row r="42" spans="1:5">
      <c r="A42" s="17" t="s">
        <v>500</v>
      </c>
      <c r="B42" s="17" t="s">
        <v>361</v>
      </c>
      <c r="C42" s="34"/>
      <c r="D42" s="35"/>
      <c r="E42" s="155"/>
    </row>
    <row r="43" spans="1:5" ht="30">
      <c r="A43" s="16" t="s">
        <v>40</v>
      </c>
      <c r="B43" s="16" t="s">
        <v>28</v>
      </c>
      <c r="C43" s="34"/>
      <c r="D43" s="35"/>
      <c r="E43" s="155"/>
    </row>
    <row r="44" spans="1:5">
      <c r="A44" s="16" t="s">
        <v>41</v>
      </c>
      <c r="B44" s="16" t="s">
        <v>24</v>
      </c>
      <c r="C44" s="34"/>
      <c r="D44" s="35"/>
      <c r="E44" s="155"/>
    </row>
    <row r="45" spans="1:5">
      <c r="A45" s="16" t="s">
        <v>42</v>
      </c>
      <c r="B45" s="16" t="s">
        <v>25</v>
      </c>
      <c r="C45" s="34"/>
      <c r="D45" s="35"/>
      <c r="E45" s="155"/>
    </row>
    <row r="46" spans="1:5">
      <c r="A46" s="16" t="s">
        <v>43</v>
      </c>
      <c r="B46" s="16" t="s">
        <v>26</v>
      </c>
      <c r="C46" s="34"/>
      <c r="D46" s="35"/>
      <c r="E46" s="155"/>
    </row>
    <row r="47" spans="1:5">
      <c r="A47" s="16" t="s">
        <v>44</v>
      </c>
      <c r="B47" s="16" t="s">
        <v>296</v>
      </c>
      <c r="C47" s="86">
        <f>SUM(C48:C50)</f>
        <v>0</v>
      </c>
      <c r="D47" s="86">
        <f>SUM(D48:D50)</f>
        <v>0</v>
      </c>
      <c r="E47" s="155"/>
    </row>
    <row r="48" spans="1:5">
      <c r="A48" s="100" t="s">
        <v>371</v>
      </c>
      <c r="B48" s="100" t="s">
        <v>374</v>
      </c>
      <c r="C48" s="34"/>
      <c r="D48" s="35"/>
      <c r="E48" s="155"/>
    </row>
    <row r="49" spans="1:5">
      <c r="A49" s="100" t="s">
        <v>372</v>
      </c>
      <c r="B49" s="100" t="s">
        <v>373</v>
      </c>
      <c r="C49" s="34"/>
      <c r="D49" s="35"/>
      <c r="E49" s="155"/>
    </row>
    <row r="50" spans="1:5">
      <c r="A50" s="100" t="s">
        <v>375</v>
      </c>
      <c r="B50" s="100" t="s">
        <v>376</v>
      </c>
      <c r="C50" s="34"/>
      <c r="D50" s="35"/>
      <c r="E50" s="155"/>
    </row>
    <row r="51" spans="1:5" ht="26.25" customHeight="1">
      <c r="A51" s="16" t="s">
        <v>45</v>
      </c>
      <c r="B51" s="16" t="s">
        <v>29</v>
      </c>
      <c r="C51" s="34"/>
      <c r="D51" s="35"/>
      <c r="E51" s="155"/>
    </row>
    <row r="52" spans="1:5">
      <c r="A52" s="16" t="s">
        <v>46</v>
      </c>
      <c r="B52" s="91" t="s">
        <v>6</v>
      </c>
      <c r="C52" s="34"/>
      <c r="D52" s="35"/>
      <c r="E52" s="155"/>
    </row>
    <row r="53" spans="1:5" ht="30">
      <c r="A53" s="14">
        <v>1.3</v>
      </c>
      <c r="B53" s="90" t="s">
        <v>415</v>
      </c>
      <c r="C53" s="87">
        <f>SUM(C54:C55)</f>
        <v>0</v>
      </c>
      <c r="D53" s="87">
        <f>SUM(D54:D55)</f>
        <v>0</v>
      </c>
      <c r="E53" s="155"/>
    </row>
    <row r="54" spans="1:5" ht="30">
      <c r="A54" s="16" t="s">
        <v>50</v>
      </c>
      <c r="B54" s="16" t="s">
        <v>48</v>
      </c>
      <c r="C54" s="34"/>
      <c r="D54" s="35"/>
      <c r="E54" s="155"/>
    </row>
    <row r="55" spans="1:5">
      <c r="A55" s="16" t="s">
        <v>51</v>
      </c>
      <c r="B55" s="16" t="s">
        <v>47</v>
      </c>
      <c r="C55" s="34"/>
      <c r="D55" s="35"/>
      <c r="E55" s="155"/>
    </row>
    <row r="56" spans="1:5">
      <c r="A56" s="14">
        <v>1.4</v>
      </c>
      <c r="B56" s="14" t="s">
        <v>417</v>
      </c>
      <c r="C56" s="34"/>
      <c r="D56" s="35"/>
      <c r="E56" s="155"/>
    </row>
    <row r="57" spans="1:5">
      <c r="A57" s="14">
        <v>1.5</v>
      </c>
      <c r="B57" s="14" t="s">
        <v>7</v>
      </c>
      <c r="C57" s="38"/>
      <c r="D57" s="41"/>
      <c r="E57" s="155"/>
    </row>
    <row r="58" spans="1:5">
      <c r="A58" s="14">
        <v>1.6</v>
      </c>
      <c r="B58" s="46" t="s">
        <v>8</v>
      </c>
      <c r="C58" s="87">
        <f>SUM(C59:C63)</f>
        <v>0</v>
      </c>
      <c r="D58" s="87">
        <f>SUM(D59:D63)</f>
        <v>0</v>
      </c>
      <c r="E58" s="155"/>
    </row>
    <row r="59" spans="1:5">
      <c r="A59" s="16" t="s">
        <v>297</v>
      </c>
      <c r="B59" s="47" t="s">
        <v>52</v>
      </c>
      <c r="C59" s="38"/>
      <c r="D59" s="41"/>
      <c r="E59" s="155"/>
    </row>
    <row r="60" spans="1:5" ht="30">
      <c r="A60" s="16" t="s">
        <v>298</v>
      </c>
      <c r="B60" s="47" t="s">
        <v>54</v>
      </c>
      <c r="C60" s="38"/>
      <c r="D60" s="41"/>
      <c r="E60" s="155"/>
    </row>
    <row r="61" spans="1:5">
      <c r="A61" s="16" t="s">
        <v>299</v>
      </c>
      <c r="B61" s="47" t="s">
        <v>53</v>
      </c>
      <c r="C61" s="41"/>
      <c r="D61" s="41"/>
      <c r="E61" s="155"/>
    </row>
    <row r="62" spans="1:5">
      <c r="A62" s="16" t="s">
        <v>300</v>
      </c>
      <c r="B62" s="47" t="s">
        <v>27</v>
      </c>
      <c r="C62" s="38"/>
      <c r="D62" s="41"/>
      <c r="E62" s="155"/>
    </row>
    <row r="63" spans="1:5">
      <c r="A63" s="16" t="s">
        <v>337</v>
      </c>
      <c r="B63" s="224" t="s">
        <v>338</v>
      </c>
      <c r="C63" s="38"/>
      <c r="D63" s="225"/>
      <c r="E63" s="155"/>
    </row>
    <row r="64" spans="1:5">
      <c r="A64" s="13">
        <v>2</v>
      </c>
      <c r="B64" s="48" t="s">
        <v>106</v>
      </c>
      <c r="C64" s="284"/>
      <c r="D64" s="120">
        <f>SUM(D65:D70)</f>
        <v>0</v>
      </c>
      <c r="E64" s="155"/>
    </row>
    <row r="65" spans="1:5">
      <c r="A65" s="15">
        <v>2.1</v>
      </c>
      <c r="B65" s="49" t="s">
        <v>100</v>
      </c>
      <c r="C65" s="284"/>
      <c r="D65" s="43"/>
      <c r="E65" s="155"/>
    </row>
    <row r="66" spans="1:5">
      <c r="A66" s="15">
        <v>2.2000000000000002</v>
      </c>
      <c r="B66" s="49" t="s">
        <v>104</v>
      </c>
      <c r="C66" s="286"/>
      <c r="D66" s="44"/>
      <c r="E66" s="155"/>
    </row>
    <row r="67" spans="1:5">
      <c r="A67" s="15">
        <v>2.2999999999999998</v>
      </c>
      <c r="B67" s="49" t="s">
        <v>103</v>
      </c>
      <c r="C67" s="286"/>
      <c r="D67" s="44"/>
      <c r="E67" s="155"/>
    </row>
    <row r="68" spans="1:5">
      <c r="A68" s="15">
        <v>2.4</v>
      </c>
      <c r="B68" s="49" t="s">
        <v>105</v>
      </c>
      <c r="C68" s="286"/>
      <c r="D68" s="44"/>
      <c r="E68" s="155"/>
    </row>
    <row r="69" spans="1:5">
      <c r="A69" s="15">
        <v>2.5</v>
      </c>
      <c r="B69" s="49" t="s">
        <v>101</v>
      </c>
      <c r="C69" s="286"/>
      <c r="D69" s="44"/>
      <c r="E69" s="155"/>
    </row>
    <row r="70" spans="1:5">
      <c r="A70" s="15">
        <v>2.6</v>
      </c>
      <c r="B70" s="49" t="s">
        <v>102</v>
      </c>
      <c r="C70" s="286"/>
      <c r="D70" s="44"/>
      <c r="E70" s="155"/>
    </row>
    <row r="71" spans="1:5" s="2" customFormat="1">
      <c r="A71" s="13">
        <v>3</v>
      </c>
      <c r="B71" s="282" t="s">
        <v>451</v>
      </c>
      <c r="C71" s="285"/>
      <c r="D71" s="283"/>
      <c r="E71" s="108"/>
    </row>
    <row r="72" spans="1:5" s="2" customFormat="1">
      <c r="A72" s="13">
        <v>4</v>
      </c>
      <c r="B72" s="13" t="s">
        <v>252</v>
      </c>
      <c r="C72" s="285">
        <f>SUM(C73:C74)</f>
        <v>0</v>
      </c>
      <c r="D72" s="88">
        <f>SUM(D73:D74)</f>
        <v>0</v>
      </c>
      <c r="E72" s="108"/>
    </row>
    <row r="73" spans="1:5" s="2" customFormat="1">
      <c r="A73" s="15">
        <v>4.0999999999999996</v>
      </c>
      <c r="B73" s="15" t="s">
        <v>253</v>
      </c>
      <c r="C73" s="8"/>
      <c r="D73" s="8"/>
      <c r="E73" s="108"/>
    </row>
    <row r="74" spans="1:5" s="2" customFormat="1">
      <c r="A74" s="15">
        <v>4.2</v>
      </c>
      <c r="B74" s="15" t="s">
        <v>254</v>
      </c>
      <c r="C74" s="8"/>
      <c r="D74" s="8"/>
      <c r="E74" s="108"/>
    </row>
    <row r="75" spans="1:5" s="2" customFormat="1">
      <c r="A75" s="13">
        <v>5</v>
      </c>
      <c r="B75" s="280" t="s">
        <v>279</v>
      </c>
      <c r="C75" s="8"/>
      <c r="D75" s="88"/>
      <c r="E75" s="108"/>
    </row>
    <row r="76" spans="1:5" s="2" customFormat="1">
      <c r="A76" s="374"/>
      <c r="B76" s="374"/>
      <c r="C76" s="12"/>
      <c r="D76" s="12"/>
      <c r="E76" s="108"/>
    </row>
    <row r="77" spans="1:5" s="2" customFormat="1">
      <c r="A77" s="568" t="s">
        <v>501</v>
      </c>
      <c r="B77" s="568"/>
      <c r="C77" s="568"/>
      <c r="D77" s="568"/>
      <c r="E77" s="108"/>
    </row>
    <row r="78" spans="1:5" s="2" customFormat="1">
      <c r="A78" s="374"/>
      <c r="B78" s="374"/>
      <c r="C78" s="12"/>
      <c r="D78" s="12"/>
      <c r="E78" s="108"/>
    </row>
    <row r="79" spans="1:5" s="23" customFormat="1" ht="12.75"/>
    <row r="80" spans="1:5" s="2" customFormat="1">
      <c r="A80" s="72" t="s">
        <v>107</v>
      </c>
      <c r="E80" s="5"/>
    </row>
    <row r="81" spans="1:9" s="2" customFormat="1">
      <c r="E81"/>
      <c r="F81"/>
      <c r="G81"/>
      <c r="H81"/>
      <c r="I81"/>
    </row>
    <row r="82" spans="1:9" s="2" customFormat="1">
      <c r="D82" s="12"/>
      <c r="E82"/>
      <c r="F82"/>
      <c r="G82"/>
      <c r="H82"/>
      <c r="I82"/>
    </row>
    <row r="83" spans="1:9" s="2" customFormat="1">
      <c r="A83"/>
      <c r="B83" s="45" t="s">
        <v>502</v>
      </c>
      <c r="D83" s="12"/>
      <c r="E83"/>
      <c r="F83"/>
      <c r="G83"/>
      <c r="H83"/>
      <c r="I83"/>
    </row>
    <row r="84" spans="1:9" s="2" customFormat="1">
      <c r="A84"/>
      <c r="B84" s="576" t="s">
        <v>503</v>
      </c>
      <c r="C84" s="576"/>
      <c r="D84" s="576"/>
      <c r="E84"/>
      <c r="F84"/>
      <c r="G84"/>
      <c r="H84"/>
      <c r="I84"/>
    </row>
    <row r="85" spans="1:9" customFormat="1" ht="12.75">
      <c r="B85" s="68" t="s">
        <v>504</v>
      </c>
    </row>
    <row r="86" spans="1:9" s="2" customFormat="1">
      <c r="A86" s="11"/>
      <c r="B86" s="576" t="s">
        <v>505</v>
      </c>
      <c r="C86" s="576"/>
      <c r="D86" s="576"/>
    </row>
    <row r="87" spans="1:9" s="23" customFormat="1" ht="12.75"/>
    <row r="88" spans="1:9" s="23" customFormat="1" ht="12.75"/>
  </sheetData>
  <mergeCells count="5">
    <mergeCell ref="C1:D1"/>
    <mergeCell ref="C2:D2"/>
    <mergeCell ref="A77:D77"/>
    <mergeCell ref="B84:D84"/>
    <mergeCell ref="B86:D86"/>
  </mergeCells>
  <printOptions gridLines="1"/>
  <pageMargins left="1" right="1" top="1" bottom="1" header="0.5" footer="0.5"/>
  <pageSetup paperSize="9" scale="69" fitToHeight="2" orientation="portrait" r:id="rId1"/>
  <headerFooter alignWithMargins="0"/>
  <rowBreaks count="1" manualBreakCount="1">
    <brk id="57" max="3" man="1"/>
  </rowBreaks>
  <drawing r:id="rId2"/>
</worksheet>
</file>

<file path=xl/worksheets/sheet1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I39"/>
  <sheetViews>
    <sheetView showGridLines="0" view="pageBreakPreview" zoomScale="80" zoomScaleNormal="100" zoomScaleSheetLayoutView="80" workbookViewId="0">
      <selection activeCell="C2" sqref="C2:D2"/>
    </sheetView>
  </sheetViews>
  <sheetFormatPr defaultRowHeight="15"/>
  <cols>
    <col min="1" max="1" width="8.85546875" style="2" customWidth="1"/>
    <col min="2" max="2" width="84.85546875" style="2" customWidth="1"/>
    <col min="3" max="3" width="15.85546875" style="2" customWidth="1"/>
    <col min="4" max="4" width="13.5703125" style="2" customWidth="1"/>
    <col min="5" max="5" width="0.7109375" style="2" customWidth="1"/>
    <col min="6" max="16384" width="9.140625" style="2"/>
  </cols>
  <sheetData>
    <row r="1" spans="1:5" s="6" customFormat="1">
      <c r="A1" s="77" t="s">
        <v>334</v>
      </c>
      <c r="B1" s="80"/>
      <c r="C1" s="565" t="s">
        <v>109</v>
      </c>
      <c r="D1" s="565"/>
      <c r="E1" s="94"/>
    </row>
    <row r="2" spans="1:5" s="6" customFormat="1">
      <c r="A2" s="77" t="s">
        <v>328</v>
      </c>
      <c r="B2" s="80"/>
      <c r="C2" s="555" t="s">
        <v>815</v>
      </c>
      <c r="D2" s="556"/>
      <c r="E2" s="94"/>
    </row>
    <row r="3" spans="1:5" s="6" customFormat="1">
      <c r="A3" s="79" t="s">
        <v>140</v>
      </c>
      <c r="B3" s="77"/>
      <c r="C3" s="167"/>
      <c r="D3" s="167"/>
      <c r="E3" s="94"/>
    </row>
    <row r="4" spans="1:5" s="6" customFormat="1">
      <c r="A4" s="79"/>
      <c r="B4" s="79"/>
      <c r="C4" s="167"/>
      <c r="D4" s="167"/>
      <c r="E4" s="94"/>
    </row>
    <row r="5" spans="1:5">
      <c r="A5" s="80" t="str">
        <f>'ფორმა N2'!A4</f>
        <v>ანგარიშვალდებული პირის დასახელება:</v>
      </c>
      <c r="B5" s="80"/>
      <c r="C5" s="79"/>
      <c r="D5" s="79"/>
      <c r="E5" s="95"/>
    </row>
    <row r="6" spans="1:5">
      <c r="A6" s="83" t="str">
        <f>'ფორმა N1'!D4</f>
        <v>მპგ "ევროპული საქართველო-მოძრაობა თავისუფლებისთვის"</v>
      </c>
      <c r="B6" s="83"/>
      <c r="C6" s="84"/>
      <c r="D6" s="84"/>
      <c r="E6" s="95"/>
    </row>
    <row r="7" spans="1:5">
      <c r="A7" s="80"/>
      <c r="B7" s="80"/>
      <c r="C7" s="79"/>
      <c r="D7" s="79"/>
      <c r="E7" s="95"/>
    </row>
    <row r="8" spans="1:5" s="6" customFormat="1">
      <c r="A8" s="166"/>
      <c r="B8" s="166"/>
      <c r="C8" s="81"/>
      <c r="D8" s="81"/>
      <c r="E8" s="94"/>
    </row>
    <row r="9" spans="1:5" s="6" customFormat="1" ht="30">
      <c r="A9" s="92" t="s">
        <v>64</v>
      </c>
      <c r="B9" s="92" t="s">
        <v>333</v>
      </c>
      <c r="C9" s="82" t="s">
        <v>10</v>
      </c>
      <c r="D9" s="82" t="s">
        <v>9</v>
      </c>
      <c r="E9" s="94"/>
    </row>
    <row r="10" spans="1:5" s="9" customFormat="1" ht="18">
      <c r="A10" s="101" t="s">
        <v>329</v>
      </c>
      <c r="B10" s="101"/>
      <c r="C10" s="4"/>
      <c r="D10" s="4"/>
      <c r="E10" s="96"/>
    </row>
    <row r="11" spans="1:5" s="10" customFormat="1">
      <c r="A11" s="101" t="s">
        <v>330</v>
      </c>
      <c r="B11" s="101"/>
      <c r="C11" s="4"/>
      <c r="D11" s="4"/>
      <c r="E11" s="97"/>
    </row>
    <row r="12" spans="1:5" s="10" customFormat="1">
      <c r="A12" s="90" t="s">
        <v>278</v>
      </c>
      <c r="B12" s="90"/>
      <c r="C12" s="4"/>
      <c r="D12" s="4"/>
      <c r="E12" s="97"/>
    </row>
    <row r="13" spans="1:5" s="10" customFormat="1">
      <c r="A13" s="90" t="s">
        <v>278</v>
      </c>
      <c r="B13" s="90"/>
      <c r="C13" s="4"/>
      <c r="D13" s="4"/>
      <c r="E13" s="97"/>
    </row>
    <row r="14" spans="1:5" s="10" customFormat="1">
      <c r="A14" s="90" t="s">
        <v>278</v>
      </c>
      <c r="B14" s="90"/>
      <c r="C14" s="4"/>
      <c r="D14" s="4"/>
      <c r="E14" s="97"/>
    </row>
    <row r="15" spans="1:5" s="10" customFormat="1">
      <c r="A15" s="90" t="s">
        <v>278</v>
      </c>
      <c r="B15" s="90"/>
      <c r="C15" s="4"/>
      <c r="D15" s="4"/>
      <c r="E15" s="97"/>
    </row>
    <row r="16" spans="1:5" s="10" customFormat="1">
      <c r="A16" s="90" t="s">
        <v>278</v>
      </c>
      <c r="B16" s="90"/>
      <c r="C16" s="4"/>
      <c r="D16" s="4"/>
      <c r="E16" s="97"/>
    </row>
    <row r="17" spans="1:5" s="10" customFormat="1" ht="17.25" customHeight="1">
      <c r="A17" s="101" t="s">
        <v>331</v>
      </c>
      <c r="B17" s="90"/>
      <c r="C17" s="4"/>
      <c r="D17" s="4"/>
      <c r="E17" s="97"/>
    </row>
    <row r="18" spans="1:5" s="10" customFormat="1" ht="18" customHeight="1">
      <c r="A18" s="101" t="s">
        <v>332</v>
      </c>
      <c r="B18" s="90"/>
      <c r="C18" s="4"/>
      <c r="D18" s="4"/>
      <c r="E18" s="97"/>
    </row>
    <row r="19" spans="1:5" s="10" customFormat="1">
      <c r="A19" s="90" t="s">
        <v>278</v>
      </c>
      <c r="B19" s="90"/>
      <c r="C19" s="4"/>
      <c r="D19" s="4"/>
      <c r="E19" s="97"/>
    </row>
    <row r="20" spans="1:5" s="10" customFormat="1">
      <c r="A20" s="90" t="s">
        <v>278</v>
      </c>
      <c r="B20" s="90"/>
      <c r="C20" s="4"/>
      <c r="D20" s="4"/>
      <c r="E20" s="97"/>
    </row>
    <row r="21" spans="1:5" s="10" customFormat="1">
      <c r="A21" s="90" t="s">
        <v>278</v>
      </c>
      <c r="B21" s="90"/>
      <c r="C21" s="4"/>
      <c r="D21" s="4"/>
      <c r="E21" s="97"/>
    </row>
    <row r="22" spans="1:5" s="10" customFormat="1">
      <c r="A22" s="90" t="s">
        <v>278</v>
      </c>
      <c r="B22" s="90"/>
      <c r="C22" s="4"/>
      <c r="D22" s="4"/>
      <c r="E22" s="97"/>
    </row>
    <row r="23" spans="1:5" s="10" customFormat="1">
      <c r="A23" s="90" t="s">
        <v>278</v>
      </c>
      <c r="B23" s="90"/>
      <c r="C23" s="4"/>
      <c r="D23" s="4"/>
      <c r="E23" s="97"/>
    </row>
    <row r="24" spans="1:5" s="3" customFormat="1">
      <c r="A24" s="91"/>
      <c r="B24" s="91"/>
      <c r="C24" s="4"/>
      <c r="D24" s="4"/>
      <c r="E24" s="98"/>
    </row>
    <row r="25" spans="1:5">
      <c r="A25" s="102"/>
      <c r="B25" s="102" t="s">
        <v>335</v>
      </c>
      <c r="C25" s="89">
        <f>SUM(C10:C24)</f>
        <v>0</v>
      </c>
      <c r="D25" s="89">
        <f>SUM(D10:D24)</f>
        <v>0</v>
      </c>
      <c r="E25" s="99"/>
    </row>
    <row r="26" spans="1:5">
      <c r="A26" s="45"/>
      <c r="B26" s="45"/>
    </row>
    <row r="27" spans="1:5">
      <c r="A27" s="2" t="s">
        <v>435</v>
      </c>
      <c r="E27" s="5"/>
    </row>
    <row r="28" spans="1:5">
      <c r="A28" s="2" t="s">
        <v>419</v>
      </c>
    </row>
    <row r="29" spans="1:5">
      <c r="A29" s="223" t="s">
        <v>420</v>
      </c>
    </row>
    <row r="30" spans="1:5">
      <c r="A30" s="223"/>
    </row>
    <row r="31" spans="1:5">
      <c r="A31" s="223" t="s">
        <v>352</v>
      </c>
    </row>
    <row r="32" spans="1:5" s="23" customFormat="1" ht="12.75"/>
    <row r="33" spans="1:9">
      <c r="A33" s="72" t="s">
        <v>107</v>
      </c>
      <c r="E33" s="5"/>
    </row>
    <row r="34" spans="1:9">
      <c r="E34"/>
      <c r="F34"/>
      <c r="G34"/>
      <c r="H34"/>
      <c r="I34"/>
    </row>
    <row r="35" spans="1:9">
      <c r="D35" s="12"/>
      <c r="E35"/>
      <c r="F35"/>
      <c r="G35"/>
      <c r="H35"/>
      <c r="I35"/>
    </row>
    <row r="36" spans="1:9">
      <c r="A36" s="72"/>
      <c r="B36" s="72" t="s">
        <v>271</v>
      </c>
      <c r="D36" s="12"/>
      <c r="E36"/>
      <c r="F36"/>
      <c r="G36"/>
      <c r="H36"/>
      <c r="I36"/>
    </row>
    <row r="37" spans="1:9">
      <c r="B37" s="2" t="s">
        <v>270</v>
      </c>
      <c r="D37" s="12"/>
      <c r="E37"/>
      <c r="F37"/>
      <c r="G37"/>
      <c r="H37"/>
      <c r="I37"/>
    </row>
    <row r="38" spans="1:9" customFormat="1" ht="12.75">
      <c r="A38" s="68"/>
      <c r="B38" s="68" t="s">
        <v>139</v>
      </c>
    </row>
    <row r="39" spans="1:9" s="23" customFormat="1" ht="12.75"/>
  </sheetData>
  <mergeCells count="2">
    <mergeCell ref="C1:D1"/>
    <mergeCell ref="C2:D2"/>
  </mergeCells>
  <printOptions gridLines="1"/>
  <pageMargins left="0.19685039370078741" right="0.19685039370078741" top="0.19685039370078741" bottom="0.19685039370078741" header="0.15748031496062992" footer="0.15748031496062992"/>
  <pageSetup paperSize="9" scale="83" fitToHeight="0" orientation="portrait" r:id="rId1"/>
  <headerFooter alignWithMargins="0"/>
  <drawing r:id="rId2"/>
</worksheet>
</file>

<file path=xl/worksheets/sheet1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J37"/>
  <sheetViews>
    <sheetView view="pageBreakPreview" zoomScale="80" zoomScaleSheetLayoutView="80" workbookViewId="0">
      <selection activeCell="B9" sqref="B9"/>
    </sheetView>
  </sheetViews>
  <sheetFormatPr defaultRowHeight="12.75"/>
  <cols>
    <col min="1" max="1" width="5.42578125" style="192" customWidth="1"/>
    <col min="2" max="2" width="20.85546875" style="192" customWidth="1"/>
    <col min="3" max="3" width="26" style="192" customWidth="1"/>
    <col min="4" max="4" width="17" style="192" customWidth="1"/>
    <col min="5" max="5" width="18.140625" style="192" customWidth="1"/>
    <col min="6" max="6" width="14.7109375" style="192" customWidth="1"/>
    <col min="7" max="7" width="15.5703125" style="192" customWidth="1"/>
    <col min="8" max="8" width="14.7109375" style="192" customWidth="1"/>
    <col min="9" max="9" width="29.7109375" style="192" customWidth="1"/>
    <col min="10" max="10" width="0" style="192" hidden="1" customWidth="1"/>
    <col min="11" max="16384" width="9.140625" style="192"/>
  </cols>
  <sheetData>
    <row r="1" spans="1:10" ht="15">
      <c r="A1" s="77" t="s">
        <v>476</v>
      </c>
      <c r="B1" s="77"/>
      <c r="C1" s="80"/>
      <c r="D1" s="80"/>
      <c r="E1" s="80"/>
      <c r="F1" s="80"/>
      <c r="G1" s="290"/>
      <c r="H1" s="290"/>
      <c r="I1" s="565" t="s">
        <v>109</v>
      </c>
      <c r="J1" s="565"/>
    </row>
    <row r="2" spans="1:10" ht="15">
      <c r="A2" s="79" t="s">
        <v>140</v>
      </c>
      <c r="B2" s="77"/>
      <c r="C2" s="80"/>
      <c r="D2" s="80"/>
      <c r="E2" s="80"/>
      <c r="F2" s="80"/>
      <c r="G2" s="290"/>
      <c r="H2" s="290"/>
      <c r="I2" s="555" t="s">
        <v>815</v>
      </c>
      <c r="J2" s="556"/>
    </row>
    <row r="3" spans="1:10" ht="15">
      <c r="A3" s="79"/>
      <c r="B3" s="79"/>
      <c r="C3" s="77"/>
      <c r="D3" s="77"/>
      <c r="E3" s="77"/>
      <c r="F3" s="77"/>
      <c r="G3" s="290"/>
      <c r="H3" s="290"/>
      <c r="I3" s="290"/>
    </row>
    <row r="4" spans="1:10" ht="15">
      <c r="A4" s="80" t="s">
        <v>274</v>
      </c>
      <c r="B4" s="80"/>
      <c r="C4" s="80"/>
      <c r="D4" s="80"/>
      <c r="E4" s="80"/>
      <c r="F4" s="80"/>
      <c r="G4" s="79"/>
      <c r="H4" s="79"/>
      <c r="I4" s="79"/>
    </row>
    <row r="5" spans="1:10" ht="15">
      <c r="A5" s="83" t="str">
        <f>'ფორმა N1'!D4</f>
        <v>მპგ "ევროპული საქართველო-მოძრაობა თავისუფლებისთვის"</v>
      </c>
      <c r="B5" s="83"/>
      <c r="C5" s="83"/>
      <c r="D5" s="83"/>
      <c r="E5" s="83"/>
      <c r="F5" s="83"/>
      <c r="G5" s="84"/>
      <c r="H5" s="84"/>
      <c r="I5" s="84"/>
    </row>
    <row r="6" spans="1:10" ht="15">
      <c r="A6" s="80"/>
      <c r="B6" s="80"/>
      <c r="C6" s="80"/>
      <c r="D6" s="80"/>
      <c r="E6" s="80"/>
      <c r="F6" s="80"/>
      <c r="G6" s="79"/>
      <c r="H6" s="79"/>
      <c r="I6" s="79"/>
    </row>
    <row r="7" spans="1:10" ht="15">
      <c r="A7" s="289"/>
      <c r="B7" s="289"/>
      <c r="C7" s="289"/>
      <c r="D7" s="289"/>
      <c r="E7" s="289"/>
      <c r="F7" s="289"/>
      <c r="G7" s="81"/>
      <c r="H7" s="81"/>
      <c r="I7" s="81"/>
    </row>
    <row r="8" spans="1:10" ht="45">
      <c r="A8" s="93" t="s">
        <v>64</v>
      </c>
      <c r="B8" s="93" t="s">
        <v>340</v>
      </c>
      <c r="C8" s="93" t="s">
        <v>341</v>
      </c>
      <c r="D8" s="93" t="s">
        <v>227</v>
      </c>
      <c r="E8" s="93" t="s">
        <v>345</v>
      </c>
      <c r="F8" s="93" t="s">
        <v>349</v>
      </c>
      <c r="G8" s="82" t="s">
        <v>10</v>
      </c>
      <c r="H8" s="82" t="s">
        <v>9</v>
      </c>
      <c r="I8" s="82" t="s">
        <v>396</v>
      </c>
      <c r="J8" s="239" t="s">
        <v>348</v>
      </c>
    </row>
    <row r="9" spans="1:10" ht="15">
      <c r="A9" s="101">
        <v>1</v>
      </c>
      <c r="B9" s="101"/>
      <c r="C9" s="101"/>
      <c r="D9" s="101"/>
      <c r="E9" s="101"/>
      <c r="F9" s="101"/>
      <c r="G9" s="4"/>
      <c r="H9" s="4"/>
      <c r="I9" s="4"/>
      <c r="J9" s="239" t="s">
        <v>0</v>
      </c>
    </row>
    <row r="10" spans="1:10" ht="15">
      <c r="A10" s="101">
        <v>2</v>
      </c>
      <c r="B10" s="101"/>
      <c r="C10" s="101"/>
      <c r="D10" s="101"/>
      <c r="E10" s="101"/>
      <c r="F10" s="101"/>
      <c r="G10" s="4"/>
      <c r="H10" s="4"/>
      <c r="I10" s="4"/>
    </row>
    <row r="11" spans="1:10" ht="15">
      <c r="A11" s="101">
        <v>3</v>
      </c>
      <c r="B11" s="90"/>
      <c r="C11" s="90"/>
      <c r="D11" s="90"/>
      <c r="E11" s="90"/>
      <c r="F11" s="101"/>
      <c r="G11" s="4"/>
      <c r="H11" s="4"/>
      <c r="I11" s="4"/>
    </row>
    <row r="12" spans="1:10" ht="15">
      <c r="A12" s="101">
        <v>4</v>
      </c>
      <c r="B12" s="90"/>
      <c r="C12" s="90"/>
      <c r="D12" s="90"/>
      <c r="E12" s="90"/>
      <c r="F12" s="101"/>
      <c r="G12" s="4"/>
      <c r="H12" s="4"/>
      <c r="I12" s="4"/>
    </row>
    <row r="13" spans="1:10" ht="15">
      <c r="A13" s="101">
        <v>5</v>
      </c>
      <c r="B13" s="90"/>
      <c r="C13" s="90"/>
      <c r="D13" s="90"/>
      <c r="E13" s="90"/>
      <c r="F13" s="101"/>
      <c r="G13" s="4"/>
      <c r="H13" s="4"/>
      <c r="I13" s="4"/>
    </row>
    <row r="14" spans="1:10" ht="15">
      <c r="A14" s="101">
        <v>6</v>
      </c>
      <c r="B14" s="90"/>
      <c r="C14" s="90"/>
      <c r="D14" s="90"/>
      <c r="E14" s="90"/>
      <c r="F14" s="101"/>
      <c r="G14" s="4"/>
      <c r="H14" s="4"/>
      <c r="I14" s="4"/>
    </row>
    <row r="15" spans="1:10" ht="15">
      <c r="A15" s="101">
        <v>7</v>
      </c>
      <c r="B15" s="90"/>
      <c r="C15" s="90"/>
      <c r="D15" s="90"/>
      <c r="E15" s="90"/>
      <c r="F15" s="101"/>
      <c r="G15" s="4"/>
      <c r="H15" s="4"/>
      <c r="I15" s="4"/>
    </row>
    <row r="16" spans="1:10" ht="15">
      <c r="A16" s="101">
        <v>8</v>
      </c>
      <c r="B16" s="90"/>
      <c r="C16" s="90"/>
      <c r="D16" s="90"/>
      <c r="E16" s="90"/>
      <c r="F16" s="101"/>
      <c r="G16" s="4"/>
      <c r="H16" s="4"/>
      <c r="I16" s="4"/>
    </row>
    <row r="17" spans="1:9" ht="15">
      <c r="A17" s="101">
        <v>9</v>
      </c>
      <c r="B17" s="90"/>
      <c r="C17" s="90"/>
      <c r="D17" s="90"/>
      <c r="E17" s="90"/>
      <c r="F17" s="101"/>
      <c r="G17" s="4"/>
      <c r="H17" s="4"/>
      <c r="I17" s="4"/>
    </row>
    <row r="18" spans="1:9" ht="15">
      <c r="A18" s="101">
        <v>10</v>
      </c>
      <c r="B18" s="90"/>
      <c r="C18" s="90"/>
      <c r="D18" s="90"/>
      <c r="E18" s="90"/>
      <c r="F18" s="101"/>
      <c r="G18" s="4"/>
      <c r="H18" s="4"/>
      <c r="I18" s="4"/>
    </row>
    <row r="19" spans="1:9" ht="15">
      <c r="A19" s="101">
        <v>11</v>
      </c>
      <c r="B19" s="90"/>
      <c r="C19" s="90"/>
      <c r="D19" s="90"/>
      <c r="E19" s="90"/>
      <c r="F19" s="101"/>
      <c r="G19" s="4"/>
      <c r="H19" s="4"/>
      <c r="I19" s="4"/>
    </row>
    <row r="20" spans="1:9" ht="15">
      <c r="A20" s="101">
        <v>12</v>
      </c>
      <c r="B20" s="90"/>
      <c r="C20" s="90"/>
      <c r="D20" s="90"/>
      <c r="E20" s="90"/>
      <c r="F20" s="101"/>
      <c r="G20" s="4"/>
      <c r="H20" s="4"/>
      <c r="I20" s="4"/>
    </row>
    <row r="21" spans="1:9" ht="15">
      <c r="A21" s="101">
        <v>13</v>
      </c>
      <c r="B21" s="90"/>
      <c r="C21" s="90"/>
      <c r="D21" s="90"/>
      <c r="E21" s="90"/>
      <c r="F21" s="101"/>
      <c r="G21" s="4"/>
      <c r="H21" s="4"/>
      <c r="I21" s="4"/>
    </row>
    <row r="22" spans="1:9" ht="15">
      <c r="A22" s="101">
        <v>14</v>
      </c>
      <c r="B22" s="90"/>
      <c r="C22" s="90"/>
      <c r="D22" s="90"/>
      <c r="E22" s="90"/>
      <c r="F22" s="101"/>
      <c r="G22" s="4"/>
      <c r="H22" s="4"/>
      <c r="I22" s="4"/>
    </row>
    <row r="23" spans="1:9" ht="15">
      <c r="A23" s="101">
        <v>15</v>
      </c>
      <c r="B23" s="90"/>
      <c r="C23" s="90"/>
      <c r="D23" s="90"/>
      <c r="E23" s="90"/>
      <c r="F23" s="101"/>
      <c r="G23" s="4"/>
      <c r="H23" s="4"/>
      <c r="I23" s="4"/>
    </row>
    <row r="24" spans="1:9" ht="15">
      <c r="A24" s="90" t="s">
        <v>276</v>
      </c>
      <c r="B24" s="90"/>
      <c r="C24" s="90"/>
      <c r="D24" s="90"/>
      <c r="E24" s="90"/>
      <c r="F24" s="101"/>
      <c r="G24" s="4"/>
      <c r="H24" s="4"/>
      <c r="I24" s="4"/>
    </row>
    <row r="25" spans="1:9" ht="15">
      <c r="A25" s="90"/>
      <c r="B25" s="102"/>
      <c r="C25" s="102"/>
      <c r="D25" s="102"/>
      <c r="E25" s="102"/>
      <c r="F25" s="90" t="s">
        <v>456</v>
      </c>
      <c r="G25" s="89">
        <f>SUM(G9:G24)</f>
        <v>0</v>
      </c>
      <c r="H25" s="89">
        <f>SUM(H9:H24)</f>
        <v>0</v>
      </c>
      <c r="I25" s="89">
        <f>SUM(I9:I24)</f>
        <v>0</v>
      </c>
    </row>
    <row r="26" spans="1:9" ht="15">
      <c r="A26" s="237"/>
      <c r="B26" s="237"/>
      <c r="C26" s="237"/>
      <c r="D26" s="237"/>
      <c r="E26" s="237"/>
      <c r="F26" s="237"/>
      <c r="G26" s="237"/>
      <c r="H26" s="191"/>
      <c r="I26" s="191"/>
    </row>
    <row r="27" spans="1:9" ht="15">
      <c r="A27" s="238" t="s">
        <v>477</v>
      </c>
      <c r="B27" s="238"/>
      <c r="C27" s="237"/>
      <c r="D27" s="237"/>
      <c r="E27" s="237"/>
      <c r="F27" s="237"/>
      <c r="G27" s="237"/>
      <c r="H27" s="191"/>
      <c r="I27" s="191"/>
    </row>
    <row r="28" spans="1:9" ht="15">
      <c r="A28" s="238"/>
      <c r="B28" s="238"/>
      <c r="C28" s="237"/>
      <c r="D28" s="237"/>
      <c r="E28" s="237"/>
      <c r="F28" s="237"/>
      <c r="G28" s="237"/>
      <c r="H28" s="191"/>
      <c r="I28" s="191"/>
    </row>
    <row r="29" spans="1:9" ht="15">
      <c r="A29" s="238"/>
      <c r="B29" s="238"/>
      <c r="C29" s="191"/>
      <c r="D29" s="191"/>
      <c r="E29" s="191"/>
      <c r="F29" s="191"/>
      <c r="G29" s="191"/>
      <c r="H29" s="191"/>
      <c r="I29" s="191"/>
    </row>
    <row r="30" spans="1:9" ht="15">
      <c r="A30" s="238"/>
      <c r="B30" s="238"/>
      <c r="C30" s="191"/>
      <c r="D30" s="191"/>
      <c r="E30" s="191"/>
      <c r="F30" s="191"/>
      <c r="G30" s="191"/>
      <c r="H30" s="191"/>
      <c r="I30" s="191"/>
    </row>
    <row r="31" spans="1:9">
      <c r="A31" s="234"/>
      <c r="B31" s="234"/>
      <c r="C31" s="234"/>
      <c r="D31" s="234"/>
      <c r="E31" s="234"/>
      <c r="F31" s="234"/>
      <c r="G31" s="234"/>
      <c r="H31" s="234"/>
      <c r="I31" s="234"/>
    </row>
    <row r="32" spans="1:9" ht="15">
      <c r="A32" s="197" t="s">
        <v>107</v>
      </c>
      <c r="B32" s="197"/>
      <c r="C32" s="191"/>
      <c r="D32" s="191"/>
      <c r="E32" s="191"/>
      <c r="F32" s="191"/>
      <c r="G32" s="191"/>
      <c r="H32" s="191"/>
      <c r="I32" s="191"/>
    </row>
    <row r="33" spans="1:9" ht="15">
      <c r="A33" s="191"/>
      <c r="B33" s="191"/>
      <c r="C33" s="191"/>
      <c r="D33" s="191"/>
      <c r="E33" s="191"/>
      <c r="F33" s="191"/>
      <c r="G33" s="191"/>
      <c r="H33" s="191"/>
      <c r="I33" s="191"/>
    </row>
    <row r="34" spans="1:9" ht="15">
      <c r="A34" s="191"/>
      <c r="B34" s="191"/>
      <c r="C34" s="191"/>
      <c r="D34" s="191"/>
      <c r="E34" s="195"/>
      <c r="F34" s="195"/>
      <c r="G34" s="195"/>
      <c r="H34" s="191"/>
      <c r="I34" s="191"/>
    </row>
    <row r="35" spans="1:9" ht="15">
      <c r="A35" s="197"/>
      <c r="B35" s="197"/>
      <c r="C35" s="197" t="s">
        <v>395</v>
      </c>
      <c r="D35" s="197"/>
      <c r="E35" s="197"/>
      <c r="F35" s="197"/>
      <c r="G35" s="197"/>
      <c r="H35" s="191"/>
      <c r="I35" s="191"/>
    </row>
    <row r="36" spans="1:9" ht="15">
      <c r="A36" s="191"/>
      <c r="B36" s="191"/>
      <c r="C36" s="191" t="s">
        <v>394</v>
      </c>
      <c r="D36" s="191"/>
      <c r="E36" s="191"/>
      <c r="F36" s="191"/>
      <c r="G36" s="191"/>
      <c r="H36" s="191"/>
      <c r="I36" s="191"/>
    </row>
    <row r="37" spans="1:9">
      <c r="A37" s="199"/>
      <c r="B37" s="199"/>
      <c r="C37" s="199" t="s">
        <v>139</v>
      </c>
      <c r="D37" s="199"/>
      <c r="E37" s="199"/>
      <c r="F37" s="199"/>
      <c r="G37" s="199"/>
    </row>
  </sheetData>
  <mergeCells count="2">
    <mergeCell ref="I1:J1"/>
    <mergeCell ref="I2:J2"/>
  </mergeCells>
  <printOptions gridLines="1"/>
  <pageMargins left="0.25" right="0.25" top="0.75" bottom="0.75" header="0.3" footer="0.3"/>
  <pageSetup scale="84" fitToHeight="0" orientation="landscape" r:id="rId1"/>
  <drawing r:id="rId2"/>
</worksheet>
</file>

<file path=xl/worksheets/sheet1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I46"/>
  <sheetViews>
    <sheetView view="pageBreakPreview" zoomScale="80" zoomScaleSheetLayoutView="80" workbookViewId="0">
      <selection activeCell="H14" sqref="H14"/>
    </sheetView>
  </sheetViews>
  <sheetFormatPr defaultRowHeight="12.75"/>
  <cols>
    <col min="1" max="1" width="4.42578125" customWidth="1"/>
    <col min="2" max="2" width="18.140625" customWidth="1"/>
    <col min="3" max="3" width="20.28515625" customWidth="1"/>
    <col min="4" max="4" width="18.5703125" customWidth="1"/>
    <col min="5" max="5" width="14.7109375" customWidth="1"/>
    <col min="6" max="6" width="15.140625" customWidth="1"/>
    <col min="7" max="7" width="15" customWidth="1"/>
    <col min="8" max="8" width="12" customWidth="1"/>
  </cols>
  <sheetData>
    <row r="1" spans="1:9" ht="15">
      <c r="A1" s="77" t="s">
        <v>478</v>
      </c>
      <c r="B1" s="80"/>
      <c r="C1" s="80"/>
      <c r="D1" s="80"/>
      <c r="E1" s="80"/>
      <c r="F1" s="80"/>
      <c r="G1" s="565" t="s">
        <v>109</v>
      </c>
      <c r="H1" s="565"/>
      <c r="I1" s="379"/>
    </row>
    <row r="2" spans="1:9" ht="15">
      <c r="A2" s="79" t="s">
        <v>140</v>
      </c>
      <c r="B2" s="80"/>
      <c r="C2" s="80"/>
      <c r="D2" s="80"/>
      <c r="E2" s="80"/>
      <c r="F2" s="80"/>
      <c r="G2" s="555" t="s">
        <v>815</v>
      </c>
      <c r="H2" s="556"/>
      <c r="I2" s="79"/>
    </row>
    <row r="3" spans="1:9" ht="15">
      <c r="A3" s="79"/>
      <c r="B3" s="79"/>
      <c r="C3" s="79"/>
      <c r="D3" s="79"/>
      <c r="E3" s="79"/>
      <c r="F3" s="79"/>
      <c r="G3" s="290"/>
      <c r="H3" s="290"/>
      <c r="I3" s="379"/>
    </row>
    <row r="4" spans="1:9" ht="15">
      <c r="A4" s="80" t="s">
        <v>274</v>
      </c>
      <c r="B4" s="80"/>
      <c r="C4" s="80"/>
      <c r="D4" s="80"/>
      <c r="E4" s="80"/>
      <c r="F4" s="80"/>
      <c r="G4" s="79"/>
      <c r="H4" s="79"/>
      <c r="I4" s="79"/>
    </row>
    <row r="5" spans="1:9" ht="15">
      <c r="A5" s="83" t="str">
        <f>'ფორმა N1'!D4</f>
        <v>მპგ "ევროპული საქართველო-მოძრაობა თავისუფლებისთვის"</v>
      </c>
      <c r="B5" s="83"/>
      <c r="C5" s="83"/>
      <c r="D5" s="83"/>
      <c r="E5" s="83"/>
      <c r="F5" s="83"/>
      <c r="G5" s="84"/>
      <c r="H5" s="84"/>
      <c r="I5" s="84"/>
    </row>
    <row r="6" spans="1:9" ht="15">
      <c r="A6" s="80"/>
      <c r="B6" s="80"/>
      <c r="C6" s="80"/>
      <c r="D6" s="80"/>
      <c r="E6" s="80"/>
      <c r="F6" s="80"/>
      <c r="G6" s="79"/>
      <c r="H6" s="79"/>
      <c r="I6" s="79"/>
    </row>
    <row r="7" spans="1:9" ht="15">
      <c r="A7" s="289"/>
      <c r="B7" s="289"/>
      <c r="C7" s="289"/>
      <c r="D7" s="289"/>
      <c r="E7" s="289"/>
      <c r="F7" s="289"/>
      <c r="G7" s="81"/>
      <c r="H7" s="81"/>
      <c r="I7" s="379"/>
    </row>
    <row r="8" spans="1:9" ht="45">
      <c r="A8" s="375" t="s">
        <v>64</v>
      </c>
      <c r="B8" s="82" t="s">
        <v>340</v>
      </c>
      <c r="C8" s="93" t="s">
        <v>341</v>
      </c>
      <c r="D8" s="93" t="s">
        <v>227</v>
      </c>
      <c r="E8" s="93" t="s">
        <v>344</v>
      </c>
      <c r="F8" s="93" t="s">
        <v>343</v>
      </c>
      <c r="G8" s="93" t="s">
        <v>390</v>
      </c>
      <c r="H8" s="82" t="s">
        <v>10</v>
      </c>
      <c r="I8" s="82" t="s">
        <v>9</v>
      </c>
    </row>
    <row r="9" spans="1:9" ht="15">
      <c r="A9" s="376"/>
      <c r="B9" s="377"/>
      <c r="C9" s="101"/>
      <c r="D9" s="101"/>
      <c r="E9" s="101"/>
      <c r="F9" s="101"/>
      <c r="G9" s="101"/>
      <c r="H9" s="4"/>
      <c r="I9" s="4"/>
    </row>
    <row r="10" spans="1:9" ht="15">
      <c r="A10" s="376"/>
      <c r="B10" s="377"/>
      <c r="C10" s="101"/>
      <c r="D10" s="101"/>
      <c r="E10" s="101"/>
      <c r="F10" s="101"/>
      <c r="G10" s="101"/>
      <c r="H10" s="4"/>
      <c r="I10" s="4"/>
    </row>
    <row r="11" spans="1:9" ht="15">
      <c r="A11" s="376"/>
      <c r="B11" s="377"/>
      <c r="C11" s="90"/>
      <c r="D11" s="90"/>
      <c r="E11" s="90"/>
      <c r="F11" s="90"/>
      <c r="G11" s="90"/>
      <c r="H11" s="4"/>
      <c r="I11" s="4"/>
    </row>
    <row r="12" spans="1:9" ht="15">
      <c r="A12" s="376"/>
      <c r="B12" s="377"/>
      <c r="C12" s="90"/>
      <c r="D12" s="90"/>
      <c r="E12" s="90"/>
      <c r="F12" s="90"/>
      <c r="G12" s="90"/>
      <c r="H12" s="4"/>
      <c r="I12" s="4"/>
    </row>
    <row r="13" spans="1:9" ht="15">
      <c r="A13" s="376"/>
      <c r="B13" s="377"/>
      <c r="C13" s="90"/>
      <c r="D13" s="90"/>
      <c r="E13" s="90"/>
      <c r="F13" s="90"/>
      <c r="G13" s="90"/>
      <c r="H13" s="4"/>
      <c r="I13" s="4"/>
    </row>
    <row r="14" spans="1:9" ht="15">
      <c r="A14" s="376"/>
      <c r="B14" s="377"/>
      <c r="C14" s="90"/>
      <c r="D14" s="90"/>
      <c r="E14" s="90"/>
      <c r="F14" s="90"/>
      <c r="G14" s="90"/>
      <c r="H14" s="4"/>
      <c r="I14" s="4"/>
    </row>
    <row r="15" spans="1:9" ht="15">
      <c r="A15" s="376"/>
      <c r="B15" s="377"/>
      <c r="C15" s="90"/>
      <c r="D15" s="90"/>
      <c r="E15" s="90"/>
      <c r="F15" s="90"/>
      <c r="G15" s="90"/>
      <c r="H15" s="4"/>
      <c r="I15" s="4"/>
    </row>
    <row r="16" spans="1:9" ht="15">
      <c r="A16" s="376"/>
      <c r="B16" s="377"/>
      <c r="C16" s="90"/>
      <c r="D16" s="90"/>
      <c r="E16" s="90"/>
      <c r="F16" s="90"/>
      <c r="G16" s="90"/>
      <c r="H16" s="4"/>
      <c r="I16" s="4"/>
    </row>
    <row r="17" spans="1:9" ht="15">
      <c r="A17" s="376"/>
      <c r="B17" s="377"/>
      <c r="C17" s="90"/>
      <c r="D17" s="90"/>
      <c r="E17" s="90"/>
      <c r="F17" s="90"/>
      <c r="G17" s="90"/>
      <c r="H17" s="4"/>
      <c r="I17" s="4"/>
    </row>
    <row r="18" spans="1:9" ht="15">
      <c r="A18" s="376"/>
      <c r="B18" s="377"/>
      <c r="C18" s="90"/>
      <c r="D18" s="90"/>
      <c r="E18" s="90"/>
      <c r="F18" s="90"/>
      <c r="G18" s="90"/>
      <c r="H18" s="4"/>
      <c r="I18" s="4"/>
    </row>
    <row r="19" spans="1:9" ht="15">
      <c r="A19" s="376"/>
      <c r="B19" s="377"/>
      <c r="C19" s="90"/>
      <c r="D19" s="90"/>
      <c r="E19" s="90"/>
      <c r="F19" s="90"/>
      <c r="G19" s="90"/>
      <c r="H19" s="4"/>
      <c r="I19" s="4"/>
    </row>
    <row r="20" spans="1:9" ht="15">
      <c r="A20" s="376"/>
      <c r="B20" s="377"/>
      <c r="C20" s="90"/>
      <c r="D20" s="90"/>
      <c r="E20" s="90"/>
      <c r="F20" s="90"/>
      <c r="G20" s="90"/>
      <c r="H20" s="4"/>
      <c r="I20" s="4"/>
    </row>
    <row r="21" spans="1:9" ht="15">
      <c r="A21" s="376"/>
      <c r="B21" s="377"/>
      <c r="C21" s="90"/>
      <c r="D21" s="90"/>
      <c r="E21" s="90"/>
      <c r="F21" s="90"/>
      <c r="G21" s="90"/>
      <c r="H21" s="4"/>
      <c r="I21" s="4"/>
    </row>
    <row r="22" spans="1:9" ht="15">
      <c r="A22" s="376"/>
      <c r="B22" s="377"/>
      <c r="C22" s="90"/>
      <c r="D22" s="90"/>
      <c r="E22" s="90"/>
      <c r="F22" s="90"/>
      <c r="G22" s="90"/>
      <c r="H22" s="4"/>
      <c r="I22" s="4"/>
    </row>
    <row r="23" spans="1:9" ht="15">
      <c r="A23" s="376"/>
      <c r="B23" s="377"/>
      <c r="C23" s="90"/>
      <c r="D23" s="90"/>
      <c r="E23" s="90"/>
      <c r="F23" s="90"/>
      <c r="G23" s="90"/>
      <c r="H23" s="4"/>
      <c r="I23" s="4"/>
    </row>
    <row r="24" spans="1:9" ht="15">
      <c r="A24" s="376"/>
      <c r="B24" s="377"/>
      <c r="C24" s="90"/>
      <c r="D24" s="90"/>
      <c r="E24" s="90"/>
      <c r="F24" s="90"/>
      <c r="G24" s="90"/>
      <c r="H24" s="4"/>
      <c r="I24" s="4"/>
    </row>
    <row r="25" spans="1:9" ht="15">
      <c r="A25" s="376"/>
      <c r="B25" s="377"/>
      <c r="C25" s="90"/>
      <c r="D25" s="90"/>
      <c r="E25" s="90"/>
      <c r="F25" s="90"/>
      <c r="G25" s="90"/>
      <c r="H25" s="4"/>
      <c r="I25" s="4"/>
    </row>
    <row r="26" spans="1:9" ht="15">
      <c r="A26" s="376"/>
      <c r="B26" s="377"/>
      <c r="C26" s="90"/>
      <c r="D26" s="90"/>
      <c r="E26" s="90"/>
      <c r="F26" s="90"/>
      <c r="G26" s="90"/>
      <c r="H26" s="4"/>
      <c r="I26" s="4"/>
    </row>
    <row r="27" spans="1:9" ht="15">
      <c r="A27" s="376"/>
      <c r="B27" s="377"/>
      <c r="C27" s="90"/>
      <c r="D27" s="90"/>
      <c r="E27" s="90"/>
      <c r="F27" s="90"/>
      <c r="G27" s="90"/>
      <c r="H27" s="4"/>
      <c r="I27" s="4"/>
    </row>
    <row r="28" spans="1:9" ht="15">
      <c r="A28" s="376"/>
      <c r="B28" s="377"/>
      <c r="C28" s="90"/>
      <c r="D28" s="90"/>
      <c r="E28" s="90"/>
      <c r="F28" s="90"/>
      <c r="G28" s="90"/>
      <c r="H28" s="4"/>
      <c r="I28" s="4"/>
    </row>
    <row r="29" spans="1:9" ht="15">
      <c r="A29" s="376"/>
      <c r="B29" s="377"/>
      <c r="C29" s="90"/>
      <c r="D29" s="90"/>
      <c r="E29" s="90"/>
      <c r="F29" s="90"/>
      <c r="G29" s="90"/>
      <c r="H29" s="4"/>
      <c r="I29" s="4"/>
    </row>
    <row r="30" spans="1:9" ht="15">
      <c r="A30" s="376"/>
      <c r="B30" s="377"/>
      <c r="C30" s="90"/>
      <c r="D30" s="90"/>
      <c r="E30" s="90"/>
      <c r="F30" s="90"/>
      <c r="G30" s="90"/>
      <c r="H30" s="4"/>
      <c r="I30" s="4"/>
    </row>
    <row r="31" spans="1:9" ht="15">
      <c r="A31" s="376"/>
      <c r="B31" s="377"/>
      <c r="C31" s="90"/>
      <c r="D31" s="90"/>
      <c r="E31" s="90"/>
      <c r="F31" s="90"/>
      <c r="G31" s="90"/>
      <c r="H31" s="4"/>
      <c r="I31" s="4"/>
    </row>
    <row r="32" spans="1:9" ht="15">
      <c r="A32" s="376"/>
      <c r="B32" s="377"/>
      <c r="C32" s="90"/>
      <c r="D32" s="90"/>
      <c r="E32" s="90"/>
      <c r="F32" s="90"/>
      <c r="G32" s="90"/>
      <c r="H32" s="4"/>
      <c r="I32" s="4"/>
    </row>
    <row r="33" spans="1:9" ht="15">
      <c r="A33" s="376"/>
      <c r="B33" s="377"/>
      <c r="C33" s="90"/>
      <c r="D33" s="90"/>
      <c r="E33" s="90"/>
      <c r="F33" s="90"/>
      <c r="G33" s="90"/>
      <c r="H33" s="4"/>
      <c r="I33" s="4"/>
    </row>
    <row r="34" spans="1:9" ht="15">
      <c r="A34" s="376"/>
      <c r="B34" s="378"/>
      <c r="C34" s="102"/>
      <c r="D34" s="102"/>
      <c r="E34" s="102"/>
      <c r="F34" s="102"/>
      <c r="G34" s="102" t="s">
        <v>339</v>
      </c>
      <c r="H34" s="89">
        <f>SUM(H9:H33)</f>
        <v>0</v>
      </c>
      <c r="I34" s="89">
        <f>SUM(I9:I33)</f>
        <v>0</v>
      </c>
    </row>
    <row r="35" spans="1:9" ht="15">
      <c r="A35" s="45"/>
      <c r="B35" s="45"/>
      <c r="C35" s="45"/>
      <c r="D35" s="45"/>
      <c r="E35" s="45"/>
      <c r="F35" s="45"/>
      <c r="G35" s="2"/>
      <c r="H35" s="2"/>
    </row>
    <row r="36" spans="1:9" ht="15">
      <c r="A36" s="223" t="s">
        <v>479</v>
      </c>
      <c r="B36" s="45"/>
      <c r="C36" s="45"/>
      <c r="D36" s="45"/>
      <c r="E36" s="45"/>
      <c r="F36" s="45"/>
      <c r="G36" s="2"/>
      <c r="H36" s="2"/>
    </row>
    <row r="37" spans="1:9" ht="15">
      <c r="A37" s="223"/>
      <c r="B37" s="45"/>
      <c r="C37" s="45"/>
      <c r="D37" s="45"/>
      <c r="E37" s="45"/>
      <c r="F37" s="45"/>
      <c r="G37" s="2"/>
      <c r="H37" s="2"/>
    </row>
    <row r="38" spans="1:9" ht="15">
      <c r="A38" s="223"/>
      <c r="B38" s="2"/>
      <c r="C38" s="2"/>
      <c r="D38" s="2"/>
      <c r="E38" s="2"/>
      <c r="F38" s="2"/>
      <c r="G38" s="2"/>
      <c r="H38" s="2"/>
    </row>
    <row r="39" spans="1:9" ht="15">
      <c r="A39" s="223"/>
      <c r="B39" s="2"/>
      <c r="C39" s="2"/>
      <c r="D39" s="2"/>
      <c r="E39" s="2"/>
      <c r="F39" s="2"/>
      <c r="G39" s="2"/>
      <c r="H39" s="2"/>
    </row>
    <row r="40" spans="1:9">
      <c r="A40" s="23"/>
      <c r="B40" s="23"/>
      <c r="C40" s="23"/>
      <c r="D40" s="23"/>
      <c r="E40" s="23"/>
      <c r="F40" s="23"/>
      <c r="G40" s="23"/>
      <c r="H40" s="23"/>
    </row>
    <row r="41" spans="1:9" ht="15">
      <c r="A41" s="72" t="s">
        <v>107</v>
      </c>
      <c r="B41" s="2"/>
      <c r="C41" s="2"/>
      <c r="D41" s="2"/>
      <c r="E41" s="2"/>
      <c r="F41" s="2"/>
      <c r="G41" s="2"/>
      <c r="H41" s="2"/>
    </row>
    <row r="42" spans="1:9" ht="15">
      <c r="A42" s="2"/>
      <c r="B42" s="2"/>
      <c r="C42" s="2"/>
      <c r="D42" s="2"/>
      <c r="E42" s="2"/>
      <c r="F42" s="2"/>
      <c r="G42" s="2"/>
      <c r="H42" s="2"/>
    </row>
    <row r="43" spans="1:9" ht="15">
      <c r="A43" s="2"/>
      <c r="B43" s="2"/>
      <c r="C43" s="2"/>
      <c r="D43" s="2"/>
      <c r="E43" s="2"/>
      <c r="F43" s="2"/>
      <c r="G43" s="2"/>
      <c r="H43" s="12"/>
    </row>
    <row r="44" spans="1:9" ht="15">
      <c r="A44" s="72"/>
      <c r="B44" s="72" t="s">
        <v>271</v>
      </c>
      <c r="C44" s="72"/>
      <c r="D44" s="72"/>
      <c r="E44" s="72"/>
      <c r="F44" s="72"/>
      <c r="G44" s="2"/>
      <c r="H44" s="12"/>
    </row>
    <row r="45" spans="1:9" ht="15">
      <c r="A45" s="2"/>
      <c r="B45" s="2" t="s">
        <v>270</v>
      </c>
      <c r="C45" s="2"/>
      <c r="D45" s="2"/>
      <c r="E45" s="2"/>
      <c r="F45" s="2"/>
      <c r="G45" s="2"/>
      <c r="H45" s="12"/>
    </row>
    <row r="46" spans="1:9">
      <c r="A46" s="68"/>
      <c r="B46" s="68" t="s">
        <v>139</v>
      </c>
      <c r="C46" s="68"/>
      <c r="D46" s="68"/>
      <c r="E46" s="68"/>
      <c r="F46" s="68"/>
    </row>
  </sheetData>
  <mergeCells count="2">
    <mergeCell ref="G1:H1"/>
    <mergeCell ref="G2:H2"/>
  </mergeCells>
  <printOptions gridLines="1"/>
  <pageMargins left="0.25" right="0.25" top="0.75" bottom="0.75" header="0.3" footer="0.3"/>
  <pageSetup scale="81" fitToHeight="0" orientation="portrait" r:id="rId1"/>
  <drawing r:id="rId2"/>
</worksheet>
</file>

<file path=xl/worksheets/sheet1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J46"/>
  <sheetViews>
    <sheetView view="pageBreakPreview" zoomScale="80" zoomScaleSheetLayoutView="80" workbookViewId="0">
      <selection activeCell="G15" sqref="G15"/>
    </sheetView>
  </sheetViews>
  <sheetFormatPr defaultRowHeight="12.75"/>
  <cols>
    <col min="1" max="1" width="5.42578125" style="192" customWidth="1"/>
    <col min="2" max="2" width="13.140625" style="192" customWidth="1"/>
    <col min="3" max="3" width="15.140625" style="192" customWidth="1"/>
    <col min="4" max="4" width="18" style="192" customWidth="1"/>
    <col min="5" max="5" width="20.5703125" style="192" customWidth="1"/>
    <col min="6" max="6" width="21.28515625" style="192" customWidth="1"/>
    <col min="7" max="7" width="15.140625" style="192" customWidth="1"/>
    <col min="8" max="8" width="15.5703125" style="192" customWidth="1"/>
    <col min="9" max="9" width="13.42578125" style="192" customWidth="1"/>
    <col min="10" max="10" width="0" style="192" hidden="1" customWidth="1"/>
    <col min="11" max="16384" width="9.140625" style="192"/>
  </cols>
  <sheetData>
    <row r="1" spans="1:10" ht="15">
      <c r="A1" s="77" t="s">
        <v>480</v>
      </c>
      <c r="B1" s="77"/>
      <c r="C1" s="80"/>
      <c r="D1" s="80"/>
      <c r="E1" s="80"/>
      <c r="F1" s="80"/>
      <c r="G1" s="565" t="s">
        <v>109</v>
      </c>
      <c r="H1" s="565"/>
    </row>
    <row r="2" spans="1:10" ht="15">
      <c r="A2" s="79" t="s">
        <v>140</v>
      </c>
      <c r="B2" s="77"/>
      <c r="C2" s="80"/>
      <c r="D2" s="80"/>
      <c r="E2" s="80"/>
      <c r="F2" s="80"/>
      <c r="G2" s="555" t="s">
        <v>815</v>
      </c>
      <c r="H2" s="556"/>
    </row>
    <row r="3" spans="1:10" ht="15">
      <c r="A3" s="79"/>
      <c r="B3" s="79"/>
      <c r="C3" s="79"/>
      <c r="D3" s="79"/>
      <c r="E3" s="79"/>
      <c r="F3" s="79"/>
      <c r="G3" s="290"/>
      <c r="H3" s="290"/>
    </row>
    <row r="4" spans="1:10" ht="15">
      <c r="A4" s="80" t="s">
        <v>274</v>
      </c>
      <c r="B4" s="80"/>
      <c r="C4" s="80"/>
      <c r="D4" s="80"/>
      <c r="E4" s="80"/>
      <c r="F4" s="80"/>
      <c r="G4" s="79"/>
      <c r="H4" s="79"/>
    </row>
    <row r="5" spans="1:10" ht="15">
      <c r="A5" s="83" t="str">
        <f>'ფორმა N1'!D4</f>
        <v>მპგ "ევროპული საქართველო-მოძრაობა თავისუფლებისთვის"</v>
      </c>
      <c r="B5" s="83"/>
      <c r="C5" s="83"/>
      <c r="D5" s="83"/>
      <c r="E5" s="83"/>
      <c r="F5" s="83"/>
      <c r="G5" s="84"/>
      <c r="H5" s="84"/>
    </row>
    <row r="6" spans="1:10" ht="15">
      <c r="A6" s="80"/>
      <c r="B6" s="80"/>
      <c r="C6" s="80"/>
      <c r="D6" s="80"/>
      <c r="E6" s="80"/>
      <c r="F6" s="80"/>
      <c r="G6" s="79"/>
      <c r="H6" s="79"/>
    </row>
    <row r="7" spans="1:10" ht="15">
      <c r="A7" s="289"/>
      <c r="B7" s="289"/>
      <c r="C7" s="289"/>
      <c r="D7" s="289"/>
      <c r="E7" s="289"/>
      <c r="F7" s="289"/>
      <c r="G7" s="81"/>
      <c r="H7" s="81"/>
    </row>
    <row r="8" spans="1:10" ht="30">
      <c r="A8" s="93" t="s">
        <v>64</v>
      </c>
      <c r="B8" s="93" t="s">
        <v>340</v>
      </c>
      <c r="C8" s="93" t="s">
        <v>341</v>
      </c>
      <c r="D8" s="93" t="s">
        <v>227</v>
      </c>
      <c r="E8" s="93" t="s">
        <v>349</v>
      </c>
      <c r="F8" s="93" t="s">
        <v>342</v>
      </c>
      <c r="G8" s="82" t="s">
        <v>10</v>
      </c>
      <c r="H8" s="82" t="s">
        <v>9</v>
      </c>
      <c r="J8" s="239" t="s">
        <v>348</v>
      </c>
    </row>
    <row r="9" spans="1:10" ht="15">
      <c r="A9" s="101"/>
      <c r="B9" s="101"/>
      <c r="C9" s="101"/>
      <c r="D9" s="101"/>
      <c r="E9" s="101"/>
      <c r="F9" s="101"/>
      <c r="G9" s="4"/>
      <c r="H9" s="4"/>
      <c r="J9" s="239" t="s">
        <v>0</v>
      </c>
    </row>
    <row r="10" spans="1:10" ht="15">
      <c r="A10" s="101"/>
      <c r="B10" s="101"/>
      <c r="C10" s="101"/>
      <c r="D10" s="101"/>
      <c r="E10" s="101"/>
      <c r="F10" s="101"/>
      <c r="G10" s="4"/>
      <c r="H10" s="4"/>
    </row>
    <row r="11" spans="1:10" ht="15">
      <c r="A11" s="90"/>
      <c r="B11" s="90"/>
      <c r="C11" s="90"/>
      <c r="D11" s="90"/>
      <c r="E11" s="90"/>
      <c r="F11" s="90"/>
      <c r="G11" s="4"/>
      <c r="H11" s="4"/>
    </row>
    <row r="12" spans="1:10" ht="15">
      <c r="A12" s="90"/>
      <c r="B12" s="90"/>
      <c r="C12" s="90"/>
      <c r="D12" s="90"/>
      <c r="E12" s="90"/>
      <c r="F12" s="90"/>
      <c r="G12" s="4"/>
      <c r="H12" s="4"/>
    </row>
    <row r="13" spans="1:10" ht="15">
      <c r="A13" s="90"/>
      <c r="B13" s="90"/>
      <c r="C13" s="90"/>
      <c r="D13" s="90"/>
      <c r="E13" s="90"/>
      <c r="F13" s="90"/>
      <c r="G13" s="4"/>
      <c r="H13" s="4"/>
    </row>
    <row r="14" spans="1:10" ht="15">
      <c r="A14" s="90"/>
      <c r="B14" s="90"/>
      <c r="C14" s="90"/>
      <c r="D14" s="90"/>
      <c r="E14" s="90"/>
      <c r="F14" s="90"/>
      <c r="G14" s="4"/>
      <c r="H14" s="4"/>
    </row>
    <row r="15" spans="1:10" ht="15">
      <c r="A15" s="90"/>
      <c r="B15" s="90"/>
      <c r="C15" s="90"/>
      <c r="D15" s="90"/>
      <c r="E15" s="90"/>
      <c r="F15" s="90"/>
      <c r="G15" s="4"/>
      <c r="H15" s="4"/>
    </row>
    <row r="16" spans="1:10" ht="15">
      <c r="A16" s="90"/>
      <c r="B16" s="90"/>
      <c r="C16" s="90"/>
      <c r="D16" s="90"/>
      <c r="E16" s="90"/>
      <c r="F16" s="90"/>
      <c r="G16" s="4"/>
      <c r="H16" s="4"/>
    </row>
    <row r="17" spans="1:8" ht="15">
      <c r="A17" s="90"/>
      <c r="B17" s="90"/>
      <c r="C17" s="90"/>
      <c r="D17" s="90"/>
      <c r="E17" s="90"/>
      <c r="F17" s="90"/>
      <c r="G17" s="4"/>
      <c r="H17" s="4"/>
    </row>
    <row r="18" spans="1:8" ht="15">
      <c r="A18" s="90"/>
      <c r="B18" s="90"/>
      <c r="C18" s="90"/>
      <c r="D18" s="90"/>
      <c r="E18" s="90"/>
      <c r="F18" s="90"/>
      <c r="G18" s="4"/>
      <c r="H18" s="4"/>
    </row>
    <row r="19" spans="1:8" ht="15">
      <c r="A19" s="90"/>
      <c r="B19" s="90"/>
      <c r="C19" s="90"/>
      <c r="D19" s="90"/>
      <c r="E19" s="90"/>
      <c r="F19" s="90"/>
      <c r="G19" s="4"/>
      <c r="H19" s="4"/>
    </row>
    <row r="20" spans="1:8" ht="15">
      <c r="A20" s="90"/>
      <c r="B20" s="90"/>
      <c r="C20" s="90"/>
      <c r="D20" s="90"/>
      <c r="E20" s="90"/>
      <c r="F20" s="90"/>
      <c r="G20" s="4"/>
      <c r="H20" s="4"/>
    </row>
    <row r="21" spans="1:8" ht="15">
      <c r="A21" s="90"/>
      <c r="B21" s="90"/>
      <c r="C21" s="90"/>
      <c r="D21" s="90"/>
      <c r="E21" s="90"/>
      <c r="F21" s="90"/>
      <c r="G21" s="4"/>
      <c r="H21" s="4"/>
    </row>
    <row r="22" spans="1:8" ht="15">
      <c r="A22" s="90"/>
      <c r="B22" s="90"/>
      <c r="C22" s="90"/>
      <c r="D22" s="90"/>
      <c r="E22" s="90"/>
      <c r="F22" s="90"/>
      <c r="G22" s="4"/>
      <c r="H22" s="4"/>
    </row>
    <row r="23" spans="1:8" ht="15">
      <c r="A23" s="90"/>
      <c r="B23" s="90"/>
      <c r="C23" s="90"/>
      <c r="D23" s="90"/>
      <c r="E23" s="90"/>
      <c r="F23" s="90"/>
      <c r="G23" s="4"/>
      <c r="H23" s="4"/>
    </row>
    <row r="24" spans="1:8" ht="15">
      <c r="A24" s="90"/>
      <c r="B24" s="90"/>
      <c r="C24" s="90"/>
      <c r="D24" s="90"/>
      <c r="E24" s="90"/>
      <c r="F24" s="90"/>
      <c r="G24" s="4"/>
      <c r="H24" s="4"/>
    </row>
    <row r="25" spans="1:8" ht="15">
      <c r="A25" s="90"/>
      <c r="B25" s="90"/>
      <c r="C25" s="90"/>
      <c r="D25" s="90"/>
      <c r="E25" s="90"/>
      <c r="F25" s="90"/>
      <c r="G25" s="4"/>
      <c r="H25" s="4"/>
    </row>
    <row r="26" spans="1:8" ht="15">
      <c r="A26" s="90"/>
      <c r="B26" s="90"/>
      <c r="C26" s="90"/>
      <c r="D26" s="90"/>
      <c r="E26" s="90"/>
      <c r="F26" s="90"/>
      <c r="G26" s="4"/>
      <c r="H26" s="4"/>
    </row>
    <row r="27" spans="1:8" ht="15">
      <c r="A27" s="90"/>
      <c r="B27" s="90"/>
      <c r="C27" s="90"/>
      <c r="D27" s="90"/>
      <c r="E27" s="90"/>
      <c r="F27" s="90"/>
      <c r="G27" s="4"/>
      <c r="H27" s="4"/>
    </row>
    <row r="28" spans="1:8" ht="15">
      <c r="A28" s="90"/>
      <c r="B28" s="90"/>
      <c r="C28" s="90"/>
      <c r="D28" s="90"/>
      <c r="E28" s="90"/>
      <c r="F28" s="90"/>
      <c r="G28" s="4"/>
      <c r="H28" s="4"/>
    </row>
    <row r="29" spans="1:8" ht="15">
      <c r="A29" s="90"/>
      <c r="B29" s="90"/>
      <c r="C29" s="90"/>
      <c r="D29" s="90"/>
      <c r="E29" s="90"/>
      <c r="F29" s="90"/>
      <c r="G29" s="4"/>
      <c r="H29" s="4"/>
    </row>
    <row r="30" spans="1:8" ht="15">
      <c r="A30" s="90"/>
      <c r="B30" s="90"/>
      <c r="C30" s="90"/>
      <c r="D30" s="90"/>
      <c r="E30" s="90"/>
      <c r="F30" s="90"/>
      <c r="G30" s="4"/>
      <c r="H30" s="4"/>
    </row>
    <row r="31" spans="1:8" ht="15">
      <c r="A31" s="90"/>
      <c r="B31" s="90"/>
      <c r="C31" s="90"/>
      <c r="D31" s="90"/>
      <c r="E31" s="90"/>
      <c r="F31" s="90"/>
      <c r="G31" s="4"/>
      <c r="H31" s="4"/>
    </row>
    <row r="32" spans="1:8" ht="15">
      <c r="A32" s="90"/>
      <c r="B32" s="90"/>
      <c r="C32" s="90"/>
      <c r="D32" s="90"/>
      <c r="E32" s="90"/>
      <c r="F32" s="90"/>
      <c r="G32" s="4"/>
      <c r="H32" s="4"/>
    </row>
    <row r="33" spans="1:9" ht="15">
      <c r="A33" s="90"/>
      <c r="B33" s="90"/>
      <c r="C33" s="90"/>
      <c r="D33" s="90"/>
      <c r="E33" s="90"/>
      <c r="F33" s="90"/>
      <c r="G33" s="4"/>
      <c r="H33" s="4"/>
    </row>
    <row r="34" spans="1:9" ht="15">
      <c r="A34" s="90"/>
      <c r="B34" s="102"/>
      <c r="C34" s="102"/>
      <c r="D34" s="102"/>
      <c r="E34" s="102"/>
      <c r="F34" s="102" t="s">
        <v>347</v>
      </c>
      <c r="G34" s="89">
        <f>SUM(G9:G33)</f>
        <v>0</v>
      </c>
      <c r="H34" s="89">
        <f>SUM(H9:H33)</f>
        <v>0</v>
      </c>
    </row>
    <row r="35" spans="1:9" ht="15">
      <c r="A35" s="237"/>
      <c r="B35" s="237"/>
      <c r="C35" s="237"/>
      <c r="D35" s="237"/>
      <c r="E35" s="237"/>
      <c r="F35" s="237"/>
      <c r="G35" s="237"/>
      <c r="H35" s="191"/>
      <c r="I35" s="191"/>
    </row>
    <row r="36" spans="1:9" ht="15">
      <c r="A36" s="238" t="s">
        <v>481</v>
      </c>
      <c r="B36" s="238"/>
      <c r="C36" s="237"/>
      <c r="D36" s="237"/>
      <c r="E36" s="237"/>
      <c r="F36" s="237"/>
      <c r="G36" s="237"/>
      <c r="H36" s="191"/>
      <c r="I36" s="191"/>
    </row>
    <row r="37" spans="1:9" ht="15">
      <c r="A37" s="238"/>
      <c r="B37" s="238"/>
      <c r="C37" s="237"/>
      <c r="D37" s="237"/>
      <c r="E37" s="237"/>
      <c r="F37" s="237"/>
      <c r="G37" s="237"/>
      <c r="H37" s="191"/>
      <c r="I37" s="191"/>
    </row>
    <row r="38" spans="1:9" ht="15">
      <c r="A38" s="238"/>
      <c r="B38" s="238"/>
      <c r="C38" s="191"/>
      <c r="D38" s="191"/>
      <c r="E38" s="191"/>
      <c r="F38" s="191"/>
      <c r="G38" s="191"/>
      <c r="H38" s="191"/>
      <c r="I38" s="191"/>
    </row>
    <row r="39" spans="1:9" ht="15">
      <c r="A39" s="238"/>
      <c r="B39" s="238"/>
      <c r="C39" s="191"/>
      <c r="D39" s="191"/>
      <c r="E39" s="191"/>
      <c r="F39" s="191"/>
      <c r="G39" s="191"/>
      <c r="H39" s="191"/>
      <c r="I39" s="191"/>
    </row>
    <row r="40" spans="1:9">
      <c r="A40" s="234"/>
      <c r="B40" s="234"/>
      <c r="C40" s="234"/>
      <c r="D40" s="234"/>
      <c r="E40" s="234"/>
      <c r="F40" s="234"/>
      <c r="G40" s="234"/>
      <c r="H40" s="234"/>
      <c r="I40" s="234"/>
    </row>
    <row r="41" spans="1:9" ht="15">
      <c r="A41" s="197" t="s">
        <v>107</v>
      </c>
      <c r="B41" s="197"/>
      <c r="C41" s="191"/>
      <c r="D41" s="191"/>
      <c r="E41" s="191"/>
      <c r="F41" s="191"/>
      <c r="G41" s="191"/>
      <c r="H41" s="191"/>
      <c r="I41" s="191"/>
    </row>
    <row r="42" spans="1:9" ht="15">
      <c r="A42" s="191"/>
      <c r="B42" s="191"/>
      <c r="C42" s="191"/>
      <c r="D42" s="191"/>
      <c r="E42" s="191"/>
      <c r="F42" s="191"/>
      <c r="G42" s="191"/>
      <c r="H42" s="191"/>
      <c r="I42" s="191"/>
    </row>
    <row r="43" spans="1:9" ht="15">
      <c r="A43" s="191"/>
      <c r="B43" s="191"/>
      <c r="C43" s="191"/>
      <c r="D43" s="191"/>
      <c r="E43" s="191"/>
      <c r="F43" s="191"/>
      <c r="G43" s="191"/>
      <c r="H43" s="191"/>
      <c r="I43" s="198"/>
    </row>
    <row r="44" spans="1:9" ht="15">
      <c r="A44" s="197"/>
      <c r="B44" s="197"/>
      <c r="C44" s="197" t="s">
        <v>434</v>
      </c>
      <c r="D44" s="197"/>
      <c r="E44" s="237"/>
      <c r="F44" s="197"/>
      <c r="G44" s="197"/>
      <c r="H44" s="191"/>
      <c r="I44" s="198"/>
    </row>
    <row r="45" spans="1:9" ht="15">
      <c r="A45" s="191"/>
      <c r="B45" s="191"/>
      <c r="C45" s="191" t="s">
        <v>270</v>
      </c>
      <c r="D45" s="191"/>
      <c r="E45" s="191"/>
      <c r="F45" s="191"/>
      <c r="G45" s="191"/>
      <c r="H45" s="191"/>
      <c r="I45" s="198"/>
    </row>
    <row r="46" spans="1:9">
      <c r="A46" s="199"/>
      <c r="B46" s="199"/>
      <c r="C46" s="199" t="s">
        <v>139</v>
      </c>
      <c r="D46" s="199"/>
      <c r="E46" s="199"/>
      <c r="F46" s="199"/>
      <c r="G46" s="199"/>
    </row>
  </sheetData>
  <mergeCells count="2">
    <mergeCell ref="G1:H1"/>
    <mergeCell ref="G2:H2"/>
  </mergeCells>
  <printOptions gridLines="1"/>
  <pageMargins left="0.25" right="0.25" top="0.75" bottom="0.75" header="0.3" footer="0.3"/>
  <pageSetup scale="83" fitToHeight="0" orientation="portrait" r:id="rId1"/>
  <drawing r:id="rId2"/>
</worksheet>
</file>

<file path=xl/worksheets/sheet1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2:L48"/>
  <sheetViews>
    <sheetView view="pageBreakPreview" zoomScale="80" zoomScaleSheetLayoutView="80" workbookViewId="0">
      <selection activeCell="K15" sqref="K15"/>
    </sheetView>
  </sheetViews>
  <sheetFormatPr defaultRowHeight="12.75"/>
  <cols>
    <col min="1" max="1" width="5.42578125" style="192" customWidth="1"/>
    <col min="2" max="2" width="27.5703125" style="192" customWidth="1"/>
    <col min="3" max="3" width="19.28515625" style="192" customWidth="1"/>
    <col min="4" max="4" width="16.85546875" style="192" customWidth="1"/>
    <col min="5" max="5" width="13.140625" style="192" customWidth="1"/>
    <col min="6" max="6" width="17" style="192" customWidth="1"/>
    <col min="7" max="7" width="13.7109375" style="192" customWidth="1"/>
    <col min="8" max="8" width="19.42578125" style="192" bestFit="1" customWidth="1"/>
    <col min="9" max="9" width="18.5703125" style="192" bestFit="1" customWidth="1"/>
    <col min="10" max="10" width="16.7109375" style="192" customWidth="1"/>
    <col min="11" max="11" width="17.7109375" style="192" customWidth="1"/>
    <col min="12" max="12" width="12.85546875" style="192" customWidth="1"/>
    <col min="13" max="16384" width="9.140625" style="192"/>
  </cols>
  <sheetData>
    <row r="2" spans="1:12" ht="15">
      <c r="A2" s="570" t="s">
        <v>482</v>
      </c>
      <c r="B2" s="570"/>
      <c r="C2" s="570"/>
      <c r="D2" s="570"/>
      <c r="E2" s="366"/>
      <c r="F2" s="80"/>
      <c r="G2" s="80"/>
      <c r="H2" s="80"/>
      <c r="I2" s="80"/>
      <c r="J2" s="290"/>
      <c r="K2" s="291"/>
      <c r="L2" s="291" t="s">
        <v>109</v>
      </c>
    </row>
    <row r="3" spans="1:12" ht="15">
      <c r="A3" s="79" t="s">
        <v>140</v>
      </c>
      <c r="B3" s="77"/>
      <c r="C3" s="80"/>
      <c r="D3" s="80"/>
      <c r="E3" s="80"/>
      <c r="F3" s="80"/>
      <c r="G3" s="80"/>
      <c r="H3" s="80"/>
      <c r="I3" s="80"/>
      <c r="J3" s="290"/>
      <c r="K3" s="555" t="s">
        <v>815</v>
      </c>
      <c r="L3" s="556"/>
    </row>
    <row r="4" spans="1:12" ht="15">
      <c r="A4" s="79"/>
      <c r="B4" s="79"/>
      <c r="C4" s="77"/>
      <c r="D4" s="77"/>
      <c r="E4" s="77"/>
      <c r="F4" s="77"/>
      <c r="G4" s="77"/>
      <c r="H4" s="77"/>
      <c r="I4" s="77"/>
      <c r="J4" s="290"/>
      <c r="K4" s="290"/>
      <c r="L4" s="290"/>
    </row>
    <row r="5" spans="1:12" ht="15">
      <c r="A5" s="80" t="s">
        <v>274</v>
      </c>
      <c r="B5" s="80"/>
      <c r="C5" s="80"/>
      <c r="D5" s="80"/>
      <c r="E5" s="80"/>
      <c r="F5" s="80"/>
      <c r="G5" s="80"/>
      <c r="H5" s="80"/>
      <c r="I5" s="80"/>
      <c r="J5" s="79"/>
      <c r="K5" s="79"/>
      <c r="L5" s="79"/>
    </row>
    <row r="6" spans="1:12" ht="15">
      <c r="A6" s="83" t="str">
        <f>'ფორმა N1'!D4</f>
        <v>მპგ "ევროპული საქართველო-მოძრაობა თავისუფლებისთვის"</v>
      </c>
      <c r="B6" s="83"/>
      <c r="C6" s="83"/>
      <c r="D6" s="83"/>
      <c r="E6" s="83"/>
      <c r="F6" s="83"/>
      <c r="G6" s="83"/>
      <c r="H6" s="83"/>
      <c r="I6" s="83"/>
      <c r="J6" s="84"/>
      <c r="K6" s="84"/>
    </row>
    <row r="7" spans="1:12" ht="15">
      <c r="A7" s="80"/>
      <c r="B7" s="80"/>
      <c r="C7" s="80"/>
      <c r="D7" s="80"/>
      <c r="E7" s="80"/>
      <c r="F7" s="80"/>
      <c r="G7" s="80"/>
      <c r="H7" s="80"/>
      <c r="I7" s="80"/>
      <c r="J7" s="79"/>
      <c r="K7" s="79"/>
      <c r="L7" s="79"/>
    </row>
    <row r="8" spans="1:12" ht="15">
      <c r="A8" s="289"/>
      <c r="B8" s="289"/>
      <c r="C8" s="289"/>
      <c r="D8" s="289"/>
      <c r="E8" s="289"/>
      <c r="F8" s="289"/>
      <c r="G8" s="289"/>
      <c r="H8" s="289"/>
      <c r="I8" s="289"/>
      <c r="J8" s="81"/>
      <c r="K8" s="81"/>
      <c r="L8" s="81"/>
    </row>
    <row r="9" spans="1:12" ht="45">
      <c r="A9" s="93" t="s">
        <v>64</v>
      </c>
      <c r="B9" s="93" t="s">
        <v>483</v>
      </c>
      <c r="C9" s="93" t="s">
        <v>484</v>
      </c>
      <c r="D9" s="93" t="s">
        <v>485</v>
      </c>
      <c r="E9" s="93" t="s">
        <v>486</v>
      </c>
      <c r="F9" s="93" t="s">
        <v>487</v>
      </c>
      <c r="G9" s="93" t="s">
        <v>488</v>
      </c>
      <c r="H9" s="93" t="s">
        <v>489</v>
      </c>
      <c r="I9" s="93" t="s">
        <v>490</v>
      </c>
      <c r="J9" s="93" t="s">
        <v>491</v>
      </c>
      <c r="K9" s="93" t="s">
        <v>492</v>
      </c>
      <c r="L9" s="93" t="s">
        <v>318</v>
      </c>
    </row>
    <row r="10" spans="1:12" ht="15">
      <c r="A10" s="101">
        <v>1</v>
      </c>
      <c r="B10" s="367"/>
      <c r="C10" s="101"/>
      <c r="D10" s="101"/>
      <c r="E10" s="101"/>
      <c r="F10" s="101"/>
      <c r="G10" s="101"/>
      <c r="H10" s="101"/>
      <c r="I10" s="101"/>
      <c r="J10" s="4"/>
      <c r="K10" s="4"/>
      <c r="L10" s="101"/>
    </row>
    <row r="11" spans="1:12" ht="15">
      <c r="A11" s="101">
        <v>2</v>
      </c>
      <c r="B11" s="367"/>
      <c r="C11" s="101"/>
      <c r="D11" s="101"/>
      <c r="E11" s="101"/>
      <c r="F11" s="101"/>
      <c r="G11" s="101"/>
      <c r="H11" s="101"/>
      <c r="I11" s="101"/>
      <c r="J11" s="4"/>
      <c r="K11" s="4"/>
      <c r="L11" s="101"/>
    </row>
    <row r="12" spans="1:12" ht="15">
      <c r="A12" s="101">
        <v>3</v>
      </c>
      <c r="B12" s="367"/>
      <c r="C12" s="90"/>
      <c r="D12" s="90"/>
      <c r="E12" s="90"/>
      <c r="F12" s="90"/>
      <c r="G12" s="90"/>
      <c r="H12" s="90"/>
      <c r="I12" s="90"/>
      <c r="J12" s="4"/>
      <c r="K12" s="4"/>
      <c r="L12" s="90"/>
    </row>
    <row r="13" spans="1:12" ht="15">
      <c r="A13" s="101">
        <v>4</v>
      </c>
      <c r="B13" s="367"/>
      <c r="C13" s="90"/>
      <c r="D13" s="90"/>
      <c r="E13" s="90"/>
      <c r="F13" s="90"/>
      <c r="G13" s="90"/>
      <c r="H13" s="90"/>
      <c r="I13" s="90"/>
      <c r="J13" s="4"/>
      <c r="K13" s="4"/>
      <c r="L13" s="90"/>
    </row>
    <row r="14" spans="1:12" ht="15">
      <c r="A14" s="101">
        <v>5</v>
      </c>
      <c r="B14" s="367"/>
      <c r="C14" s="90"/>
      <c r="D14" s="90"/>
      <c r="E14" s="90"/>
      <c r="F14" s="90"/>
      <c r="G14" s="90"/>
      <c r="H14" s="90"/>
      <c r="I14" s="90"/>
      <c r="J14" s="4"/>
      <c r="K14" s="4"/>
      <c r="L14" s="90"/>
    </row>
    <row r="15" spans="1:12" ht="15">
      <c r="A15" s="101">
        <v>6</v>
      </c>
      <c r="B15" s="367"/>
      <c r="C15" s="90"/>
      <c r="D15" s="90"/>
      <c r="E15" s="90"/>
      <c r="F15" s="90"/>
      <c r="G15" s="90"/>
      <c r="H15" s="90"/>
      <c r="I15" s="90"/>
      <c r="J15" s="4"/>
      <c r="K15" s="4"/>
      <c r="L15" s="90"/>
    </row>
    <row r="16" spans="1:12" ht="15">
      <c r="A16" s="101">
        <v>7</v>
      </c>
      <c r="B16" s="367"/>
      <c r="C16" s="90"/>
      <c r="D16" s="90"/>
      <c r="E16" s="90"/>
      <c r="F16" s="90"/>
      <c r="G16" s="90"/>
      <c r="H16" s="90"/>
      <c r="I16" s="90"/>
      <c r="J16" s="4"/>
      <c r="K16" s="4"/>
      <c r="L16" s="90"/>
    </row>
    <row r="17" spans="1:12" ht="15">
      <c r="A17" s="101">
        <v>8</v>
      </c>
      <c r="B17" s="367"/>
      <c r="C17" s="90"/>
      <c r="D17" s="90"/>
      <c r="E17" s="90"/>
      <c r="F17" s="90"/>
      <c r="G17" s="90"/>
      <c r="H17" s="90"/>
      <c r="I17" s="90"/>
      <c r="J17" s="4"/>
      <c r="K17" s="4"/>
      <c r="L17" s="90"/>
    </row>
    <row r="18" spans="1:12" ht="15">
      <c r="A18" s="101">
        <v>9</v>
      </c>
      <c r="B18" s="367"/>
      <c r="C18" s="90"/>
      <c r="D18" s="90"/>
      <c r="E18" s="90"/>
      <c r="F18" s="90"/>
      <c r="G18" s="90"/>
      <c r="H18" s="90"/>
      <c r="I18" s="90"/>
      <c r="J18" s="4"/>
      <c r="K18" s="4"/>
      <c r="L18" s="90"/>
    </row>
    <row r="19" spans="1:12" ht="15">
      <c r="A19" s="101">
        <v>10</v>
      </c>
      <c r="B19" s="367"/>
      <c r="C19" s="90"/>
      <c r="D19" s="90"/>
      <c r="E19" s="90"/>
      <c r="F19" s="90"/>
      <c r="G19" s="90"/>
      <c r="H19" s="90"/>
      <c r="I19" s="90"/>
      <c r="J19" s="4"/>
      <c r="K19" s="4"/>
      <c r="L19" s="90"/>
    </row>
    <row r="20" spans="1:12" ht="15">
      <c r="A20" s="101">
        <v>11</v>
      </c>
      <c r="B20" s="367"/>
      <c r="C20" s="90"/>
      <c r="D20" s="90"/>
      <c r="E20" s="90"/>
      <c r="F20" s="90"/>
      <c r="G20" s="90"/>
      <c r="H20" s="90"/>
      <c r="I20" s="90"/>
      <c r="J20" s="4"/>
      <c r="K20" s="4"/>
      <c r="L20" s="90"/>
    </row>
    <row r="21" spans="1:12" ht="15">
      <c r="A21" s="101">
        <v>12</v>
      </c>
      <c r="B21" s="367"/>
      <c r="C21" s="90"/>
      <c r="D21" s="90"/>
      <c r="E21" s="90"/>
      <c r="F21" s="90"/>
      <c r="G21" s="90"/>
      <c r="H21" s="90"/>
      <c r="I21" s="90"/>
      <c r="J21" s="4"/>
      <c r="K21" s="4"/>
      <c r="L21" s="90"/>
    </row>
    <row r="22" spans="1:12" ht="15">
      <c r="A22" s="101">
        <v>13</v>
      </c>
      <c r="B22" s="367"/>
      <c r="C22" s="90"/>
      <c r="D22" s="90"/>
      <c r="E22" s="90"/>
      <c r="F22" s="90"/>
      <c r="G22" s="90"/>
      <c r="H22" s="90"/>
      <c r="I22" s="90"/>
      <c r="J22" s="4"/>
      <c r="K22" s="4"/>
      <c r="L22" s="90"/>
    </row>
    <row r="23" spans="1:12" ht="15">
      <c r="A23" s="101">
        <v>14</v>
      </c>
      <c r="B23" s="367"/>
      <c r="C23" s="90"/>
      <c r="D23" s="90"/>
      <c r="E23" s="90"/>
      <c r="F23" s="90"/>
      <c r="G23" s="90"/>
      <c r="H23" s="90"/>
      <c r="I23" s="90"/>
      <c r="J23" s="4"/>
      <c r="K23" s="4"/>
      <c r="L23" s="90"/>
    </row>
    <row r="24" spans="1:12" ht="15">
      <c r="A24" s="101">
        <v>15</v>
      </c>
      <c r="B24" s="367"/>
      <c r="C24" s="90"/>
      <c r="D24" s="90"/>
      <c r="E24" s="90"/>
      <c r="F24" s="90"/>
      <c r="G24" s="90"/>
      <c r="H24" s="90"/>
      <c r="I24" s="90"/>
      <c r="J24" s="4"/>
      <c r="K24" s="4"/>
      <c r="L24" s="90"/>
    </row>
    <row r="25" spans="1:12" ht="15">
      <c r="A25" s="101">
        <v>16</v>
      </c>
      <c r="B25" s="367"/>
      <c r="C25" s="90"/>
      <c r="D25" s="90"/>
      <c r="E25" s="90"/>
      <c r="F25" s="90"/>
      <c r="G25" s="90"/>
      <c r="H25" s="90"/>
      <c r="I25" s="90"/>
      <c r="J25" s="4"/>
      <c r="K25" s="4"/>
      <c r="L25" s="90"/>
    </row>
    <row r="26" spans="1:12" ht="15">
      <c r="A26" s="101">
        <v>17</v>
      </c>
      <c r="B26" s="367"/>
      <c r="C26" s="90"/>
      <c r="D26" s="90"/>
      <c r="E26" s="90"/>
      <c r="F26" s="90"/>
      <c r="G26" s="90"/>
      <c r="H26" s="90"/>
      <c r="I26" s="90"/>
      <c r="J26" s="4"/>
      <c r="K26" s="4"/>
      <c r="L26" s="90"/>
    </row>
    <row r="27" spans="1:12" ht="15">
      <c r="A27" s="101">
        <v>18</v>
      </c>
      <c r="B27" s="367"/>
      <c r="C27" s="90"/>
      <c r="D27" s="90"/>
      <c r="E27" s="90"/>
      <c r="F27" s="90"/>
      <c r="G27" s="90"/>
      <c r="H27" s="90"/>
      <c r="I27" s="90"/>
      <c r="J27" s="4"/>
      <c r="K27" s="4"/>
      <c r="L27" s="90"/>
    </row>
    <row r="28" spans="1:12" ht="15">
      <c r="A28" s="101">
        <v>19</v>
      </c>
      <c r="B28" s="367"/>
      <c r="C28" s="90"/>
      <c r="D28" s="90"/>
      <c r="E28" s="90"/>
      <c r="F28" s="90"/>
      <c r="G28" s="90"/>
      <c r="H28" s="90"/>
      <c r="I28" s="90"/>
      <c r="J28" s="4"/>
      <c r="K28" s="4"/>
      <c r="L28" s="90"/>
    </row>
    <row r="29" spans="1:12" ht="15">
      <c r="A29" s="101">
        <v>20</v>
      </c>
      <c r="B29" s="367"/>
      <c r="C29" s="90"/>
      <c r="D29" s="90"/>
      <c r="E29" s="90"/>
      <c r="F29" s="90"/>
      <c r="G29" s="90"/>
      <c r="H29" s="90"/>
      <c r="I29" s="90"/>
      <c r="J29" s="4"/>
      <c r="K29" s="4"/>
      <c r="L29" s="90"/>
    </row>
    <row r="30" spans="1:12" ht="15">
      <c r="A30" s="101">
        <v>21</v>
      </c>
      <c r="B30" s="367"/>
      <c r="C30" s="90"/>
      <c r="D30" s="90"/>
      <c r="E30" s="90"/>
      <c r="F30" s="90"/>
      <c r="G30" s="90"/>
      <c r="H30" s="90"/>
      <c r="I30" s="90"/>
      <c r="J30" s="4"/>
      <c r="K30" s="4"/>
      <c r="L30" s="90"/>
    </row>
    <row r="31" spans="1:12" ht="15">
      <c r="A31" s="101">
        <v>22</v>
      </c>
      <c r="B31" s="367"/>
      <c r="C31" s="90"/>
      <c r="D31" s="90"/>
      <c r="E31" s="90"/>
      <c r="F31" s="90"/>
      <c r="G31" s="90"/>
      <c r="H31" s="90"/>
      <c r="I31" s="90"/>
      <c r="J31" s="4"/>
      <c r="K31" s="4"/>
      <c r="L31" s="90"/>
    </row>
    <row r="32" spans="1:12" ht="15">
      <c r="A32" s="101">
        <v>23</v>
      </c>
      <c r="B32" s="367"/>
      <c r="C32" s="90"/>
      <c r="D32" s="90"/>
      <c r="E32" s="90"/>
      <c r="F32" s="90"/>
      <c r="G32" s="90"/>
      <c r="H32" s="90"/>
      <c r="I32" s="90"/>
      <c r="J32" s="4"/>
      <c r="K32" s="4"/>
      <c r="L32" s="90"/>
    </row>
    <row r="33" spans="1:12" ht="15">
      <c r="A33" s="101">
        <v>24</v>
      </c>
      <c r="B33" s="367"/>
      <c r="C33" s="90"/>
      <c r="D33" s="90"/>
      <c r="E33" s="90"/>
      <c r="F33" s="90"/>
      <c r="G33" s="90"/>
      <c r="H33" s="90"/>
      <c r="I33" s="90"/>
      <c r="J33" s="4"/>
      <c r="K33" s="4"/>
      <c r="L33" s="90"/>
    </row>
    <row r="34" spans="1:12" ht="15">
      <c r="A34" s="90" t="s">
        <v>276</v>
      </c>
      <c r="B34" s="367"/>
      <c r="C34" s="90"/>
      <c r="D34" s="90"/>
      <c r="E34" s="90"/>
      <c r="F34" s="90"/>
      <c r="G34" s="90"/>
      <c r="H34" s="90"/>
      <c r="I34" s="90"/>
      <c r="J34" s="4"/>
      <c r="K34" s="4"/>
      <c r="L34" s="90"/>
    </row>
    <row r="35" spans="1:12" ht="15">
      <c r="A35" s="90"/>
      <c r="B35" s="367"/>
      <c r="C35" s="102"/>
      <c r="D35" s="102"/>
      <c r="E35" s="102"/>
      <c r="F35" s="102"/>
      <c r="G35" s="90"/>
      <c r="H35" s="90"/>
      <c r="I35" s="90"/>
      <c r="J35" s="90" t="s">
        <v>493</v>
      </c>
      <c r="K35" s="89">
        <f>SUM(K10:K34)</f>
        <v>0</v>
      </c>
      <c r="L35" s="90"/>
    </row>
    <row r="36" spans="1:12" ht="15">
      <c r="A36" s="237"/>
      <c r="B36" s="237"/>
      <c r="C36" s="237"/>
      <c r="D36" s="237"/>
      <c r="E36" s="237"/>
      <c r="F36" s="237"/>
      <c r="G36" s="237"/>
      <c r="H36" s="237"/>
      <c r="I36" s="237"/>
      <c r="J36" s="237"/>
      <c r="K36" s="191"/>
    </row>
    <row r="37" spans="1:12" ht="15">
      <c r="A37" s="238" t="s">
        <v>494</v>
      </c>
      <c r="B37" s="238"/>
      <c r="C37" s="237"/>
      <c r="D37" s="237"/>
      <c r="E37" s="237"/>
      <c r="F37" s="237"/>
      <c r="G37" s="237"/>
      <c r="H37" s="237"/>
      <c r="I37" s="237"/>
      <c r="J37" s="237"/>
      <c r="K37" s="191"/>
    </row>
    <row r="38" spans="1:12" ht="15">
      <c r="A38" s="238" t="s">
        <v>495</v>
      </c>
      <c r="B38" s="238"/>
      <c r="C38" s="237"/>
      <c r="D38" s="237"/>
      <c r="E38" s="237"/>
      <c r="F38" s="237"/>
      <c r="G38" s="237"/>
      <c r="H38" s="237"/>
      <c r="I38" s="237"/>
      <c r="J38" s="237"/>
      <c r="K38" s="191"/>
    </row>
    <row r="39" spans="1:12" ht="15">
      <c r="A39" s="223" t="s">
        <v>496</v>
      </c>
      <c r="B39" s="238"/>
      <c r="C39" s="191"/>
      <c r="D39" s="191"/>
      <c r="E39" s="191"/>
      <c r="F39" s="191"/>
      <c r="G39" s="191"/>
      <c r="H39" s="191"/>
      <c r="I39" s="191"/>
      <c r="J39" s="191"/>
      <c r="K39" s="191"/>
    </row>
    <row r="40" spans="1:12" ht="15">
      <c r="A40" s="223" t="s">
        <v>497</v>
      </c>
      <c r="B40" s="238"/>
      <c r="C40" s="191"/>
      <c r="D40" s="191"/>
      <c r="E40" s="191"/>
      <c r="F40" s="191"/>
      <c r="G40" s="191"/>
      <c r="H40" s="191"/>
      <c r="I40" s="191"/>
      <c r="J40" s="191"/>
      <c r="K40" s="191"/>
    </row>
    <row r="41" spans="1:12" ht="15" customHeight="1">
      <c r="A41" s="575" t="s">
        <v>514</v>
      </c>
      <c r="B41" s="575"/>
      <c r="C41" s="575"/>
      <c r="D41" s="575"/>
      <c r="E41" s="575"/>
      <c r="F41" s="575"/>
      <c r="G41" s="575"/>
      <c r="H41" s="575"/>
      <c r="I41" s="575"/>
      <c r="J41" s="575"/>
      <c r="K41" s="575"/>
    </row>
    <row r="42" spans="1:12" ht="15" customHeight="1">
      <c r="A42" s="575"/>
      <c r="B42" s="575"/>
      <c r="C42" s="575"/>
      <c r="D42" s="575"/>
      <c r="E42" s="575"/>
      <c r="F42" s="575"/>
      <c r="G42" s="575"/>
      <c r="H42" s="575"/>
      <c r="I42" s="575"/>
      <c r="J42" s="575"/>
      <c r="K42" s="575"/>
    </row>
    <row r="43" spans="1:12" ht="12.75" customHeight="1">
      <c r="A43" s="394"/>
      <c r="B43" s="394"/>
      <c r="C43" s="394"/>
      <c r="D43" s="394"/>
      <c r="E43" s="394"/>
      <c r="F43" s="394"/>
      <c r="G43" s="394"/>
      <c r="H43" s="394"/>
      <c r="I43" s="394"/>
      <c r="J43" s="394"/>
      <c r="K43" s="394"/>
    </row>
    <row r="44" spans="1:12" ht="15">
      <c r="A44" s="571" t="s">
        <v>107</v>
      </c>
      <c r="B44" s="571"/>
      <c r="C44" s="368"/>
      <c r="D44" s="369"/>
      <c r="E44" s="369"/>
      <c r="F44" s="368"/>
      <c r="G44" s="368"/>
      <c r="H44" s="368"/>
      <c r="I44" s="368"/>
      <c r="J44" s="368"/>
      <c r="K44" s="191"/>
    </row>
    <row r="45" spans="1:12" ht="15">
      <c r="A45" s="368"/>
      <c r="B45" s="369"/>
      <c r="C45" s="368"/>
      <c r="D45" s="369"/>
      <c r="E45" s="369"/>
      <c r="F45" s="368"/>
      <c r="G45" s="368"/>
      <c r="H45" s="368"/>
      <c r="I45" s="368"/>
      <c r="J45" s="370"/>
      <c r="K45" s="191"/>
    </row>
    <row r="46" spans="1:12" ht="15" customHeight="1">
      <c r="A46" s="368"/>
      <c r="B46" s="369"/>
      <c r="C46" s="572" t="s">
        <v>268</v>
      </c>
      <c r="D46" s="572"/>
      <c r="E46" s="371"/>
      <c r="F46" s="372"/>
      <c r="G46" s="573" t="s">
        <v>498</v>
      </c>
      <c r="H46" s="573"/>
      <c r="I46" s="573"/>
      <c r="J46" s="373"/>
      <c r="K46" s="191"/>
    </row>
    <row r="47" spans="1:12" ht="15">
      <c r="A47" s="368"/>
      <c r="B47" s="369"/>
      <c r="C47" s="368"/>
      <c r="D47" s="369"/>
      <c r="E47" s="369"/>
      <c r="F47" s="368"/>
      <c r="G47" s="574"/>
      <c r="H47" s="574"/>
      <c r="I47" s="574"/>
      <c r="J47" s="373"/>
      <c r="K47" s="191"/>
    </row>
    <row r="48" spans="1:12" ht="15">
      <c r="A48" s="368"/>
      <c r="B48" s="369"/>
      <c r="C48" s="569" t="s">
        <v>139</v>
      </c>
      <c r="D48" s="569"/>
      <c r="E48" s="371"/>
      <c r="F48" s="372"/>
      <c r="G48" s="368"/>
      <c r="H48" s="368"/>
      <c r="I48" s="368"/>
      <c r="J48" s="368"/>
      <c r="K48" s="191"/>
    </row>
  </sheetData>
  <mergeCells count="7">
    <mergeCell ref="C48:D48"/>
    <mergeCell ref="A2:D2"/>
    <mergeCell ref="K3:L3"/>
    <mergeCell ref="A44:B44"/>
    <mergeCell ref="C46:D46"/>
    <mergeCell ref="G46:I47"/>
    <mergeCell ref="A41:K42"/>
  </mergeCells>
  <dataValidations count="1">
    <dataValidation type="list" allowBlank="1" showInputMessage="1" showErrorMessage="1" sqref="B10:B35">
      <formula1>"სატელევიზიო რეკლამის ხარჯი,ბეჭდური რეკლამი ხარჯი,ინტერნეტ-რეკლამს ხრჯი,ბრენდირებული აქსესუარებით რკლამის ხარჯი,სხვა სარეკლამო ხარჯები,ბილბორდი,ლაით ბოქსი,ქუჩაში დამონტაჟებული ეკრანი,სატრანსპორტო საშუალებებზე განთავსებული რეკლამა, რადიო რეკლამა"</formula1>
    </dataValidation>
  </dataValidations>
  <printOptions gridLines="1"/>
  <pageMargins left="0.19684820647419099" right="0.19684820647419099" top="0.19684820647419099" bottom="0.19684820647419099" header="0.15748031496063" footer="0.15748031496063"/>
  <pageSetup scale="69" fitToHeight="0" orientation="landscape" r:id="rId1"/>
</worksheet>
</file>

<file path=xl/worksheets/sheet1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Sheet5">
    <pageSetUpPr fitToPage="1"/>
  </sheetPr>
  <dimension ref="A1:I32"/>
  <sheetViews>
    <sheetView showGridLines="0" view="pageBreakPreview" zoomScale="80" zoomScaleNormal="100" zoomScaleSheetLayoutView="80" workbookViewId="0">
      <selection activeCell="B21" sqref="B21"/>
    </sheetView>
  </sheetViews>
  <sheetFormatPr defaultRowHeight="15"/>
  <cols>
    <col min="1" max="1" width="14.28515625" style="2" bestFit="1" customWidth="1"/>
    <col min="2" max="2" width="77.85546875" style="2" customWidth="1"/>
    <col min="3" max="3" width="14.7109375" style="2" customWidth="1"/>
    <col min="4" max="4" width="14.85546875" style="2" customWidth="1"/>
    <col min="5" max="16384" width="9.140625" style="2"/>
  </cols>
  <sheetData>
    <row r="1" spans="1:5">
      <c r="A1" s="77" t="s">
        <v>458</v>
      </c>
      <c r="B1" s="79"/>
      <c r="C1" s="567" t="s">
        <v>109</v>
      </c>
      <c r="D1" s="567"/>
    </row>
    <row r="2" spans="1:5">
      <c r="A2" s="77" t="s">
        <v>459</v>
      </c>
      <c r="B2" s="79"/>
      <c r="C2" s="555" t="s">
        <v>815</v>
      </c>
      <c r="D2" s="556"/>
    </row>
    <row r="3" spans="1:5">
      <c r="A3" s="79" t="s">
        <v>140</v>
      </c>
      <c r="B3" s="79"/>
      <c r="C3" s="78"/>
      <c r="D3" s="78"/>
    </row>
    <row r="4" spans="1:5">
      <c r="A4" s="77"/>
      <c r="B4" s="79"/>
      <c r="C4" s="78"/>
      <c r="D4" s="78"/>
    </row>
    <row r="5" spans="1:5">
      <c r="A5" s="80" t="str">
        <f>'ფორმა N2'!A4</f>
        <v>ანგარიშვალდებული პირის დასახელება:</v>
      </c>
      <c r="B5" s="80"/>
      <c r="C5" s="80"/>
      <c r="D5" s="79"/>
      <c r="E5" s="5"/>
    </row>
    <row r="6" spans="1:5">
      <c r="A6" s="121" t="str">
        <f>'ფორმა N1'!D4</f>
        <v>მპგ "ევროპული საქართველო-მოძრაობა თავისუფლებისთვის"</v>
      </c>
      <c r="B6" s="122"/>
      <c r="C6" s="122"/>
      <c r="D6" s="60"/>
      <c r="E6" s="5"/>
    </row>
    <row r="7" spans="1:5">
      <c r="A7" s="80"/>
      <c r="B7" s="80"/>
      <c r="C7" s="80"/>
      <c r="D7" s="79"/>
      <c r="E7" s="5"/>
    </row>
    <row r="8" spans="1:5" s="6" customFormat="1">
      <c r="A8" s="103"/>
      <c r="B8" s="103"/>
      <c r="C8" s="81"/>
      <c r="D8" s="81"/>
    </row>
    <row r="9" spans="1:5" s="6" customFormat="1" ht="30">
      <c r="A9" s="109" t="s">
        <v>64</v>
      </c>
      <c r="B9" s="82" t="s">
        <v>11</v>
      </c>
      <c r="C9" s="82" t="s">
        <v>10</v>
      </c>
      <c r="D9" s="82" t="s">
        <v>9</v>
      </c>
    </row>
    <row r="10" spans="1:5" s="7" customFormat="1">
      <c r="A10" s="13">
        <v>1</v>
      </c>
      <c r="B10" s="13" t="s">
        <v>108</v>
      </c>
      <c r="C10" s="85">
        <f>SUM(C11,C14,C17,C20:C22)</f>
        <v>150</v>
      </c>
      <c r="D10" s="85">
        <f>SUM(D11,D14,D17,D20:D22)</f>
        <v>150</v>
      </c>
    </row>
    <row r="11" spans="1:5" s="9" customFormat="1" ht="18">
      <c r="A11" s="14">
        <v>1.1000000000000001</v>
      </c>
      <c r="B11" s="14" t="s">
        <v>68</v>
      </c>
      <c r="C11" s="85">
        <f>SUM(C12:C13)</f>
        <v>0</v>
      </c>
      <c r="D11" s="85">
        <f>SUM(D12:D13)</f>
        <v>0</v>
      </c>
    </row>
    <row r="12" spans="1:5" s="9" customFormat="1" ht="18">
      <c r="A12" s="16" t="s">
        <v>30</v>
      </c>
      <c r="B12" s="16" t="s">
        <v>70</v>
      </c>
      <c r="C12" s="34"/>
      <c r="D12" s="35"/>
    </row>
    <row r="13" spans="1:5" s="9" customFormat="1" ht="18">
      <c r="A13" s="16" t="s">
        <v>31</v>
      </c>
      <c r="B13" s="16" t="s">
        <v>71</v>
      </c>
      <c r="C13" s="34"/>
      <c r="D13" s="35"/>
    </row>
    <row r="14" spans="1:5" s="3" customFormat="1">
      <c r="A14" s="14">
        <v>1.2</v>
      </c>
      <c r="B14" s="14" t="s">
        <v>69</v>
      </c>
      <c r="C14" s="85">
        <f>SUM(C15:C16)</f>
        <v>0</v>
      </c>
      <c r="D14" s="85">
        <f>SUM(D15:D16)</f>
        <v>0</v>
      </c>
    </row>
    <row r="15" spans="1:5">
      <c r="A15" s="16" t="s">
        <v>32</v>
      </c>
      <c r="B15" s="91" t="s">
        <v>72</v>
      </c>
      <c r="C15" s="488"/>
      <c r="D15" s="35"/>
    </row>
    <row r="16" spans="1:5">
      <c r="A16" s="16" t="s">
        <v>33</v>
      </c>
      <c r="B16" s="91" t="s">
        <v>73</v>
      </c>
      <c r="C16" s="34"/>
      <c r="D16" s="35"/>
    </row>
    <row r="17" spans="1:9">
      <c r="A17" s="14">
        <v>1.3</v>
      </c>
      <c r="B17" s="90" t="s">
        <v>74</v>
      </c>
      <c r="C17" s="85">
        <f>SUM(C18:C19)</f>
        <v>0</v>
      </c>
      <c r="D17" s="85">
        <f>SUM(D18:D19)</f>
        <v>0</v>
      </c>
    </row>
    <row r="18" spans="1:9">
      <c r="A18" s="16" t="s">
        <v>50</v>
      </c>
      <c r="B18" s="91" t="s">
        <v>75</v>
      </c>
      <c r="C18" s="34"/>
      <c r="D18" s="35"/>
    </row>
    <row r="19" spans="1:9">
      <c r="A19" s="16" t="s">
        <v>51</v>
      </c>
      <c r="B19" s="91" t="s">
        <v>76</v>
      </c>
      <c r="C19" s="34"/>
      <c r="D19" s="35"/>
    </row>
    <row r="20" spans="1:9">
      <c r="A20" s="14">
        <v>1.4</v>
      </c>
      <c r="B20" s="90" t="s">
        <v>77</v>
      </c>
      <c r="C20" s="34"/>
      <c r="D20" s="35"/>
    </row>
    <row r="21" spans="1:9">
      <c r="A21" s="14">
        <v>1.5</v>
      </c>
      <c r="B21" s="90" t="s">
        <v>78</v>
      </c>
      <c r="C21" s="34">
        <v>150</v>
      </c>
      <c r="D21" s="35">
        <v>150</v>
      </c>
    </row>
    <row r="22" spans="1:9">
      <c r="A22" s="14">
        <v>1.6</v>
      </c>
      <c r="B22" s="90" t="s">
        <v>8</v>
      </c>
      <c r="C22" s="34"/>
      <c r="D22" s="35"/>
    </row>
    <row r="25" spans="1:9" s="23" customFormat="1" ht="12.75"/>
    <row r="26" spans="1:9">
      <c r="A26" s="72" t="s">
        <v>107</v>
      </c>
      <c r="E26" s="5"/>
    </row>
    <row r="27" spans="1:9">
      <c r="E27"/>
      <c r="F27"/>
      <c r="G27"/>
      <c r="H27"/>
      <c r="I27"/>
    </row>
    <row r="28" spans="1:9">
      <c r="D28" s="12"/>
      <c r="E28"/>
      <c r="F28"/>
      <c r="G28"/>
      <c r="H28"/>
      <c r="I28"/>
    </row>
    <row r="29" spans="1:9">
      <c r="A29"/>
      <c r="B29" s="72" t="s">
        <v>271</v>
      </c>
      <c r="D29" s="12"/>
      <c r="E29"/>
      <c r="F29"/>
      <c r="G29"/>
      <c r="H29"/>
      <c r="I29"/>
    </row>
    <row r="30" spans="1:9">
      <c r="A30"/>
      <c r="B30" s="2" t="s">
        <v>270</v>
      </c>
      <c r="D30" s="12"/>
      <c r="E30"/>
      <c r="F30"/>
      <c r="G30"/>
      <c r="H30"/>
      <c r="I30"/>
    </row>
    <row r="31" spans="1:9" customFormat="1" ht="12.75">
      <c r="B31" s="68" t="s">
        <v>139</v>
      </c>
    </row>
    <row r="32" spans="1:9" s="23" customFormat="1" ht="12.75"/>
  </sheetData>
  <mergeCells count="2">
    <mergeCell ref="C1:D1"/>
    <mergeCell ref="C2:D2"/>
  </mergeCells>
  <pageMargins left="0.19685039370078741" right="0.19685039370078741" top="0.19685039370078741" bottom="0.19685039370078741" header="0.15748031496062992" footer="0.15748031496062992"/>
  <pageSetup paperSize="9" scale="84" orientation="portrait" r:id="rId1"/>
  <headerFooter alignWithMargins="0"/>
  <drawing r:id="rId2"/>
</worksheet>
</file>

<file path=xl/worksheets/sheet1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I30"/>
  <sheetViews>
    <sheetView showGridLines="0" view="pageBreakPreview" zoomScale="80" zoomScaleNormal="100" zoomScaleSheetLayoutView="80" workbookViewId="0">
      <selection activeCell="D14" sqref="D14"/>
    </sheetView>
  </sheetViews>
  <sheetFormatPr defaultRowHeight="15"/>
  <cols>
    <col min="1" max="1" width="8.85546875" style="2" customWidth="1"/>
    <col min="2" max="2" width="84.85546875" style="2" customWidth="1"/>
    <col min="3" max="3" width="13.7109375" style="2" customWidth="1"/>
    <col min="4" max="4" width="13.5703125" style="2" customWidth="1"/>
    <col min="5" max="5" width="0.7109375" style="2" customWidth="1"/>
    <col min="6" max="16384" width="9.140625" style="2"/>
  </cols>
  <sheetData>
    <row r="1" spans="1:5" s="6" customFormat="1">
      <c r="A1" s="77" t="s">
        <v>460</v>
      </c>
      <c r="B1" s="80"/>
      <c r="C1" s="565" t="s">
        <v>109</v>
      </c>
      <c r="D1" s="565"/>
      <c r="E1" s="94"/>
    </row>
    <row r="2" spans="1:5" s="6" customFormat="1">
      <c r="A2" s="77" t="s">
        <v>457</v>
      </c>
      <c r="B2" s="80"/>
      <c r="C2" s="555" t="s">
        <v>815</v>
      </c>
      <c r="D2" s="556"/>
      <c r="E2" s="94"/>
    </row>
    <row r="3" spans="1:5" s="6" customFormat="1">
      <c r="A3" s="79" t="s">
        <v>140</v>
      </c>
      <c r="B3" s="77"/>
      <c r="C3" s="167"/>
      <c r="D3" s="167"/>
      <c r="E3" s="94"/>
    </row>
    <row r="4" spans="1:5" s="6" customFormat="1">
      <c r="A4" s="79"/>
      <c r="B4" s="79"/>
      <c r="C4" s="167"/>
      <c r="D4" s="167"/>
      <c r="E4" s="94"/>
    </row>
    <row r="5" spans="1:5">
      <c r="A5" s="80" t="str">
        <f>'ფორმა N2'!A4</f>
        <v>ანგარიშვალდებული პირის დასახელება:</v>
      </c>
      <c r="B5" s="80"/>
      <c r="C5" s="79"/>
      <c r="D5" s="79"/>
      <c r="E5" s="95"/>
    </row>
    <row r="6" spans="1:5">
      <c r="A6" s="83" t="str">
        <f>'ფორმა N1'!D4</f>
        <v>მპგ "ევროპული საქართველო-მოძრაობა თავისუფლებისთვის"</v>
      </c>
      <c r="B6" s="83"/>
      <c r="C6" s="84"/>
      <c r="D6" s="84"/>
      <c r="E6" s="95"/>
    </row>
    <row r="7" spans="1:5">
      <c r="A7" s="80"/>
      <c r="B7" s="80"/>
      <c r="C7" s="79"/>
      <c r="D7" s="79"/>
      <c r="E7" s="95"/>
    </row>
    <row r="8" spans="1:5" s="6" customFormat="1">
      <c r="A8" s="166"/>
      <c r="B8" s="166"/>
      <c r="C8" s="81"/>
      <c r="D8" s="81"/>
      <c r="E8" s="94"/>
    </row>
    <row r="9" spans="1:5" s="6" customFormat="1" ht="30">
      <c r="A9" s="92" t="s">
        <v>64</v>
      </c>
      <c r="B9" s="92" t="s">
        <v>333</v>
      </c>
      <c r="C9" s="82" t="s">
        <v>10</v>
      </c>
      <c r="D9" s="82" t="s">
        <v>9</v>
      </c>
      <c r="E9" s="94"/>
    </row>
    <row r="10" spans="1:5" s="9" customFormat="1" ht="18">
      <c r="A10" s="101" t="s">
        <v>297</v>
      </c>
      <c r="B10" s="101"/>
      <c r="C10" s="4"/>
      <c r="D10" s="4"/>
      <c r="E10" s="96"/>
    </row>
    <row r="11" spans="1:5" s="10" customFormat="1">
      <c r="A11" s="101" t="s">
        <v>298</v>
      </c>
      <c r="B11" s="101"/>
      <c r="C11" s="4"/>
      <c r="D11" s="4"/>
      <c r="E11" s="97"/>
    </row>
    <row r="12" spans="1:5" s="10" customFormat="1">
      <c r="A12" s="101" t="s">
        <v>299</v>
      </c>
      <c r="B12" s="90"/>
      <c r="C12" s="4"/>
      <c r="D12" s="4"/>
      <c r="E12" s="97"/>
    </row>
    <row r="13" spans="1:5" s="10" customFormat="1">
      <c r="A13" s="90" t="s">
        <v>278</v>
      </c>
      <c r="B13" s="90"/>
      <c r="C13" s="4"/>
      <c r="D13" s="4"/>
      <c r="E13" s="97"/>
    </row>
    <row r="14" spans="1:5" s="10" customFormat="1">
      <c r="A14" s="90" t="s">
        <v>278</v>
      </c>
      <c r="B14" s="90"/>
      <c r="C14" s="4"/>
      <c r="D14" s="4"/>
      <c r="E14" s="97"/>
    </row>
    <row r="15" spans="1:5" s="10" customFormat="1">
      <c r="A15" s="90" t="s">
        <v>278</v>
      </c>
      <c r="B15" s="90"/>
      <c r="C15" s="4"/>
      <c r="D15" s="4"/>
      <c r="E15" s="97"/>
    </row>
    <row r="16" spans="1:5" s="10" customFormat="1">
      <c r="A16" s="90" t="s">
        <v>278</v>
      </c>
      <c r="B16" s="90"/>
      <c r="C16" s="4"/>
      <c r="D16" s="4"/>
      <c r="E16" s="97"/>
    </row>
    <row r="17" spans="1:9">
      <c r="A17" s="102"/>
      <c r="B17" s="102" t="s">
        <v>335</v>
      </c>
      <c r="C17" s="89">
        <f>SUM(C10:C16)</f>
        <v>0</v>
      </c>
      <c r="D17" s="89">
        <f>SUM(D10:D16)</f>
        <v>0</v>
      </c>
      <c r="E17" s="99"/>
    </row>
    <row r="18" spans="1:9">
      <c r="A18" s="45"/>
      <c r="B18" s="45"/>
    </row>
    <row r="19" spans="1:9">
      <c r="A19" s="2" t="s">
        <v>402</v>
      </c>
      <c r="E19" s="5"/>
    </row>
    <row r="20" spans="1:9">
      <c r="A20" s="2" t="s">
        <v>404</v>
      </c>
    </row>
    <row r="21" spans="1:9">
      <c r="A21" s="223"/>
    </row>
    <row r="22" spans="1:9">
      <c r="A22" s="223" t="s">
        <v>403</v>
      </c>
    </row>
    <row r="23" spans="1:9" s="23" customFormat="1" ht="12.75"/>
    <row r="24" spans="1:9">
      <c r="A24" s="72" t="s">
        <v>107</v>
      </c>
      <c r="E24" s="5"/>
    </row>
    <row r="25" spans="1:9">
      <c r="E25"/>
      <c r="F25"/>
      <c r="G25"/>
      <c r="H25"/>
      <c r="I25"/>
    </row>
    <row r="26" spans="1:9">
      <c r="D26" s="12"/>
      <c r="E26"/>
      <c r="F26"/>
      <c r="G26"/>
      <c r="H26"/>
      <c r="I26"/>
    </row>
    <row r="27" spans="1:9">
      <c r="A27" s="72"/>
      <c r="B27" s="72" t="s">
        <v>448</v>
      </c>
      <c r="D27" s="12"/>
      <c r="E27"/>
      <c r="F27"/>
      <c r="G27"/>
      <c r="H27"/>
      <c r="I27"/>
    </row>
    <row r="28" spans="1:9">
      <c r="B28" s="2" t="s">
        <v>449</v>
      </c>
      <c r="D28" s="12"/>
      <c r="E28"/>
      <c r="F28"/>
      <c r="G28"/>
      <c r="H28"/>
      <c r="I28"/>
    </row>
    <row r="29" spans="1:9" customFormat="1" ht="12.75">
      <c r="A29" s="68"/>
      <c r="B29" s="68" t="s">
        <v>139</v>
      </c>
    </row>
    <row r="30" spans="1:9" s="23" customFormat="1" ht="12.75"/>
  </sheetData>
  <mergeCells count="2">
    <mergeCell ref="C1:D1"/>
    <mergeCell ref="C2:D2"/>
  </mergeCells>
  <printOptions gridLines="1"/>
  <pageMargins left="0.19685039370078741" right="0.19685039370078741" top="0.19685039370078741" bottom="0.19685039370078741" header="0.15748031496062992" footer="0.15748031496062992"/>
  <pageSetup paperSize="9" scale="84" fitToHeight="0" orientation="portrait" r:id="rId1"/>
  <headerFooter alignWithMargins="0"/>
  <drawing r:id="rId2"/>
</worksheet>
</file>

<file path=xl/worksheets/sheet18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Sheet6"/>
  <dimension ref="A1:I93"/>
  <sheetViews>
    <sheetView showGridLines="0" view="pageBreakPreview" topLeftCell="A7" zoomScale="80" zoomScaleNormal="100" zoomScaleSheetLayoutView="80" workbookViewId="0">
      <selection activeCell="D47" sqref="D47"/>
    </sheetView>
  </sheetViews>
  <sheetFormatPr defaultRowHeight="15"/>
  <cols>
    <col min="1" max="1" width="12.85546875" style="30" customWidth="1"/>
    <col min="2" max="2" width="65.5703125" style="29" customWidth="1"/>
    <col min="3" max="4" width="14.85546875" style="2" customWidth="1"/>
    <col min="5" max="5" width="0.85546875" style="2" customWidth="1"/>
    <col min="6" max="16384" width="9.140625" style="2"/>
  </cols>
  <sheetData>
    <row r="1" spans="1:5">
      <c r="A1" s="77" t="s">
        <v>224</v>
      </c>
      <c r="B1" s="123"/>
      <c r="C1" s="577" t="s">
        <v>198</v>
      </c>
      <c r="D1" s="577"/>
      <c r="E1" s="108"/>
    </row>
    <row r="2" spans="1:5">
      <c r="A2" s="79" t="s">
        <v>140</v>
      </c>
      <c r="B2" s="123"/>
      <c r="C2" s="80"/>
      <c r="D2" s="233">
        <v>42968</v>
      </c>
      <c r="E2" s="108"/>
    </row>
    <row r="3" spans="1:5">
      <c r="A3" s="118"/>
      <c r="B3" s="123"/>
      <c r="C3" s="80"/>
      <c r="D3" s="80"/>
      <c r="E3" s="108"/>
    </row>
    <row r="4" spans="1:5">
      <c r="A4" s="79" t="str">
        <f>'ფორმა N2'!A4</f>
        <v>ანგარიშვალდებული პირის დასახელება:</v>
      </c>
      <c r="B4" s="79"/>
      <c r="C4" s="79"/>
      <c r="D4" s="79"/>
      <c r="E4" s="111"/>
    </row>
    <row r="5" spans="1:5">
      <c r="A5" s="121" t="str">
        <f>'ფორმა N1'!D4</f>
        <v>მპგ "ევროპული საქართველო-მოძრაობა თავისუფლებისთვის"</v>
      </c>
      <c r="B5" s="122"/>
      <c r="C5" s="122"/>
      <c r="D5" s="60"/>
      <c r="E5" s="111"/>
    </row>
    <row r="6" spans="1:5">
      <c r="A6" s="80"/>
      <c r="B6" s="79"/>
      <c r="C6" s="79"/>
      <c r="D6" s="79"/>
      <c r="E6" s="111"/>
    </row>
    <row r="7" spans="1:5">
      <c r="A7" s="117"/>
      <c r="B7" s="124"/>
      <c r="C7" s="125"/>
      <c r="D7" s="125"/>
      <c r="E7" s="108"/>
    </row>
    <row r="8" spans="1:5" ht="45">
      <c r="A8" s="126" t="s">
        <v>113</v>
      </c>
      <c r="B8" s="126" t="s">
        <v>190</v>
      </c>
      <c r="C8" s="126" t="s">
        <v>303</v>
      </c>
      <c r="D8" s="126" t="s">
        <v>257</v>
      </c>
      <c r="E8" s="108"/>
    </row>
    <row r="9" spans="1:5">
      <c r="A9" s="50"/>
      <c r="B9" s="51"/>
      <c r="C9" s="160"/>
      <c r="D9" s="160"/>
      <c r="E9" s="108"/>
    </row>
    <row r="10" spans="1:5">
      <c r="A10" s="52" t="s">
        <v>191</v>
      </c>
      <c r="B10" s="53"/>
      <c r="C10" s="127">
        <f>SUM(C11,C34)</f>
        <v>166630.99</v>
      </c>
      <c r="D10" s="127">
        <f>SUM(D11,D34)</f>
        <v>187195.95</v>
      </c>
      <c r="E10" s="108"/>
    </row>
    <row r="11" spans="1:5">
      <c r="A11" s="54" t="s">
        <v>192</v>
      </c>
      <c r="B11" s="55"/>
      <c r="C11" s="88">
        <f>SUM(C12:C32)</f>
        <v>46916.44</v>
      </c>
      <c r="D11" s="88">
        <f>SUM(D12:D32)</f>
        <v>63947.28</v>
      </c>
      <c r="E11" s="108"/>
    </row>
    <row r="12" spans="1:5">
      <c r="A12" s="58">
        <v>1110</v>
      </c>
      <c r="B12" s="57" t="s">
        <v>142</v>
      </c>
      <c r="C12" s="8"/>
      <c r="D12" s="8"/>
      <c r="E12" s="108"/>
    </row>
    <row r="13" spans="1:5">
      <c r="A13" s="58">
        <v>1120</v>
      </c>
      <c r="B13" s="57" t="s">
        <v>143</v>
      </c>
      <c r="C13" s="8"/>
      <c r="D13" s="8"/>
      <c r="E13" s="108"/>
    </row>
    <row r="14" spans="1:5">
      <c r="A14" s="58">
        <v>1211</v>
      </c>
      <c r="B14" s="57" t="s">
        <v>144</v>
      </c>
      <c r="C14" s="8">
        <v>6541.44</v>
      </c>
      <c r="D14" s="403">
        <v>20572.28</v>
      </c>
      <c r="E14" s="108"/>
    </row>
    <row r="15" spans="1:5">
      <c r="A15" s="58">
        <v>1212</v>
      </c>
      <c r="B15" s="57" t="s">
        <v>145</v>
      </c>
      <c r="C15" s="8"/>
      <c r="D15" s="8"/>
      <c r="E15" s="108"/>
    </row>
    <row r="16" spans="1:5">
      <c r="A16" s="58">
        <v>1213</v>
      </c>
      <c r="B16" s="57" t="s">
        <v>146</v>
      </c>
      <c r="C16" s="8"/>
      <c r="D16" s="8"/>
      <c r="E16" s="108"/>
    </row>
    <row r="17" spans="1:5">
      <c r="A17" s="58">
        <v>1214</v>
      </c>
      <c r="B17" s="57" t="s">
        <v>147</v>
      </c>
      <c r="C17" s="8"/>
      <c r="D17" s="8"/>
      <c r="E17" s="108"/>
    </row>
    <row r="18" spans="1:5">
      <c r="A18" s="58">
        <v>1215</v>
      </c>
      <c r="B18" s="57" t="s">
        <v>148</v>
      </c>
      <c r="C18" s="8"/>
      <c r="D18" s="8"/>
      <c r="E18" s="108"/>
    </row>
    <row r="19" spans="1:5">
      <c r="A19" s="58">
        <v>1300</v>
      </c>
      <c r="B19" s="57" t="s">
        <v>149</v>
      </c>
      <c r="C19" s="8"/>
      <c r="D19" s="8"/>
      <c r="E19" s="108"/>
    </row>
    <row r="20" spans="1:5">
      <c r="A20" s="58">
        <v>1410</v>
      </c>
      <c r="B20" s="57" t="s">
        <v>150</v>
      </c>
      <c r="C20" s="8"/>
      <c r="D20" s="8"/>
      <c r="E20" s="108"/>
    </row>
    <row r="21" spans="1:5">
      <c r="A21" s="58">
        <v>1421</v>
      </c>
      <c r="B21" s="57" t="s">
        <v>151</v>
      </c>
      <c r="C21" s="8"/>
      <c r="D21" s="8"/>
      <c r="E21" s="108"/>
    </row>
    <row r="22" spans="1:5">
      <c r="A22" s="58">
        <v>1422</v>
      </c>
      <c r="B22" s="57" t="s">
        <v>152</v>
      </c>
      <c r="C22" s="8"/>
      <c r="D22" s="8"/>
      <c r="E22" s="108"/>
    </row>
    <row r="23" spans="1:5">
      <c r="A23" s="58">
        <v>1423</v>
      </c>
      <c r="B23" s="57" t="s">
        <v>153</v>
      </c>
      <c r="C23" s="8"/>
      <c r="D23" s="8"/>
      <c r="E23" s="108"/>
    </row>
    <row r="24" spans="1:5">
      <c r="A24" s="58">
        <v>1431</v>
      </c>
      <c r="B24" s="57" t="s">
        <v>154</v>
      </c>
      <c r="C24" s="8"/>
      <c r="D24" s="8"/>
      <c r="E24" s="108"/>
    </row>
    <row r="25" spans="1:5">
      <c r="A25" s="58">
        <v>1432</v>
      </c>
      <c r="B25" s="57" t="s">
        <v>155</v>
      </c>
      <c r="C25" s="8"/>
      <c r="D25" s="8"/>
      <c r="E25" s="108"/>
    </row>
    <row r="26" spans="1:5">
      <c r="A26" s="58">
        <v>1433</v>
      </c>
      <c r="B26" s="57" t="s">
        <v>156</v>
      </c>
      <c r="C26" s="8"/>
      <c r="D26" s="8"/>
      <c r="E26" s="108"/>
    </row>
    <row r="27" spans="1:5">
      <c r="A27" s="58">
        <v>1441</v>
      </c>
      <c r="B27" s="57" t="s">
        <v>157</v>
      </c>
      <c r="C27" s="403">
        <v>375</v>
      </c>
      <c r="D27" s="403">
        <v>3375</v>
      </c>
      <c r="E27" s="108"/>
    </row>
    <row r="28" spans="1:5">
      <c r="A28" s="58">
        <v>1442</v>
      </c>
      <c r="B28" s="57" t="s">
        <v>158</v>
      </c>
      <c r="C28" s="8">
        <v>40000</v>
      </c>
      <c r="D28" s="8">
        <v>40000</v>
      </c>
      <c r="E28" s="108"/>
    </row>
    <row r="29" spans="1:5">
      <c r="A29" s="58">
        <v>1443</v>
      </c>
      <c r="B29" s="57" t="s">
        <v>159</v>
      </c>
      <c r="C29" s="8"/>
      <c r="D29" s="8"/>
      <c r="E29" s="108"/>
    </row>
    <row r="30" spans="1:5">
      <c r="A30" s="58">
        <v>1444</v>
      </c>
      <c r="B30" s="57" t="s">
        <v>160</v>
      </c>
      <c r="C30" s="8"/>
      <c r="D30" s="8"/>
      <c r="E30" s="108"/>
    </row>
    <row r="31" spans="1:5">
      <c r="A31" s="58">
        <v>1445</v>
      </c>
      <c r="B31" s="57" t="s">
        <v>161</v>
      </c>
      <c r="C31" s="8"/>
      <c r="D31" s="8"/>
      <c r="E31" s="108"/>
    </row>
    <row r="32" spans="1:5">
      <c r="A32" s="58">
        <v>1446</v>
      </c>
      <c r="B32" s="57" t="s">
        <v>162</v>
      </c>
      <c r="C32" s="8"/>
      <c r="D32" s="8"/>
      <c r="E32" s="108"/>
    </row>
    <row r="33" spans="1:5">
      <c r="A33" s="31"/>
      <c r="E33" s="108"/>
    </row>
    <row r="34" spans="1:5">
      <c r="A34" s="59" t="s">
        <v>193</v>
      </c>
      <c r="B34" s="57"/>
      <c r="C34" s="88">
        <f>SUM(C35:C42)</f>
        <v>119714.55</v>
      </c>
      <c r="D34" s="88">
        <f>SUM(D35:D42)</f>
        <v>123248.67</v>
      </c>
      <c r="E34" s="108"/>
    </row>
    <row r="35" spans="1:5">
      <c r="A35" s="58">
        <v>2110</v>
      </c>
      <c r="B35" s="57" t="s">
        <v>100</v>
      </c>
      <c r="C35" s="8"/>
      <c r="D35" s="8"/>
      <c r="E35" s="108"/>
    </row>
    <row r="36" spans="1:5">
      <c r="A36" s="58">
        <v>2120</v>
      </c>
      <c r="B36" s="57" t="s">
        <v>163</v>
      </c>
      <c r="C36" s="403">
        <v>12250</v>
      </c>
      <c r="D36" s="8">
        <v>12250</v>
      </c>
      <c r="E36" s="108"/>
    </row>
    <row r="37" spans="1:5">
      <c r="A37" s="58">
        <v>2130</v>
      </c>
      <c r="B37" s="57" t="s">
        <v>101</v>
      </c>
      <c r="C37" s="403">
        <v>107464.55</v>
      </c>
      <c r="D37" s="403">
        <v>110998.67</v>
      </c>
      <c r="E37" s="108"/>
    </row>
    <row r="38" spans="1:5">
      <c r="A38" s="58">
        <v>2140</v>
      </c>
      <c r="B38" s="57" t="s">
        <v>412</v>
      </c>
      <c r="C38" s="8"/>
      <c r="D38" s="8"/>
      <c r="E38" s="108"/>
    </row>
    <row r="39" spans="1:5">
      <c r="A39" s="58">
        <v>2150</v>
      </c>
      <c r="B39" s="57" t="s">
        <v>416</v>
      </c>
      <c r="C39" s="8"/>
      <c r="D39" s="8"/>
      <c r="E39" s="108"/>
    </row>
    <row r="40" spans="1:5">
      <c r="A40" s="58">
        <v>2220</v>
      </c>
      <c r="B40" s="57" t="s">
        <v>102</v>
      </c>
      <c r="C40" s="8"/>
      <c r="D40" s="8"/>
      <c r="E40" s="108"/>
    </row>
    <row r="41" spans="1:5">
      <c r="A41" s="58">
        <v>2300</v>
      </c>
      <c r="B41" s="57" t="s">
        <v>164</v>
      </c>
      <c r="C41" s="8"/>
      <c r="D41" s="8"/>
      <c r="E41" s="108"/>
    </row>
    <row r="42" spans="1:5">
      <c r="A42" s="58">
        <v>2400</v>
      </c>
      <c r="B42" s="57" t="s">
        <v>165</v>
      </c>
      <c r="C42" s="8"/>
      <c r="D42" s="8"/>
      <c r="E42" s="108"/>
    </row>
    <row r="43" spans="1:5">
      <c r="A43" s="32"/>
      <c r="E43" s="108"/>
    </row>
    <row r="44" spans="1:5">
      <c r="A44" s="56" t="s">
        <v>197</v>
      </c>
      <c r="B44" s="57"/>
      <c r="C44" s="88">
        <f>SUM(C45,C64)</f>
        <v>57217.61</v>
      </c>
      <c r="D44" s="88">
        <f>SUM(D45,D64)</f>
        <v>2598</v>
      </c>
      <c r="E44" s="108"/>
    </row>
    <row r="45" spans="1:5">
      <c r="A45" s="59" t="s">
        <v>194</v>
      </c>
      <c r="B45" s="57"/>
      <c r="C45" s="88">
        <f>SUM(C46:C61)</f>
        <v>57217.61</v>
      </c>
      <c r="D45" s="88">
        <f>SUM(D46:D61)</f>
        <v>2598</v>
      </c>
      <c r="E45" s="108"/>
    </row>
    <row r="46" spans="1:5">
      <c r="A46" s="58">
        <v>3100</v>
      </c>
      <c r="B46" s="57" t="s">
        <v>166</v>
      </c>
      <c r="C46" s="8"/>
      <c r="D46" s="8"/>
      <c r="E46" s="108"/>
    </row>
    <row r="47" spans="1:5">
      <c r="A47" s="58">
        <v>3210</v>
      </c>
      <c r="B47" s="57" t="s">
        <v>167</v>
      </c>
      <c r="C47" s="8">
        <v>56497.45</v>
      </c>
      <c r="D47" s="403">
        <v>2598</v>
      </c>
      <c r="E47" s="108"/>
    </row>
    <row r="48" spans="1:5">
      <c r="A48" s="58">
        <v>3221</v>
      </c>
      <c r="B48" s="57" t="s">
        <v>168</v>
      </c>
      <c r="C48" s="8"/>
      <c r="D48" s="403"/>
      <c r="E48" s="108"/>
    </row>
    <row r="49" spans="1:5">
      <c r="A49" s="58">
        <v>3222</v>
      </c>
      <c r="B49" s="57" t="s">
        <v>169</v>
      </c>
      <c r="C49" s="403">
        <v>720.16</v>
      </c>
      <c r="D49" s="403">
        <v>0</v>
      </c>
      <c r="E49" s="108"/>
    </row>
    <row r="50" spans="1:5">
      <c r="A50" s="58">
        <v>3223</v>
      </c>
      <c r="B50" s="57" t="s">
        <v>170</v>
      </c>
      <c r="C50" s="8"/>
      <c r="D50" s="8"/>
      <c r="E50" s="108"/>
    </row>
    <row r="51" spans="1:5">
      <c r="A51" s="58">
        <v>3224</v>
      </c>
      <c r="B51" s="57" t="s">
        <v>171</v>
      </c>
      <c r="C51" s="8"/>
      <c r="D51" s="8"/>
      <c r="E51" s="108"/>
    </row>
    <row r="52" spans="1:5">
      <c r="A52" s="58">
        <v>3231</v>
      </c>
      <c r="B52" s="57" t="s">
        <v>172</v>
      </c>
      <c r="C52" s="8"/>
      <c r="D52" s="8"/>
      <c r="E52" s="108"/>
    </row>
    <row r="53" spans="1:5">
      <c r="A53" s="58">
        <v>3232</v>
      </c>
      <c r="B53" s="57" t="s">
        <v>173</v>
      </c>
      <c r="C53" s="8"/>
      <c r="D53" s="8"/>
      <c r="E53" s="108"/>
    </row>
    <row r="54" spans="1:5">
      <c r="A54" s="58">
        <v>3234</v>
      </c>
      <c r="B54" s="57" t="s">
        <v>174</v>
      </c>
      <c r="C54" s="8"/>
      <c r="D54" s="8"/>
      <c r="E54" s="108"/>
    </row>
    <row r="55" spans="1:5" ht="30">
      <c r="A55" s="58">
        <v>3236</v>
      </c>
      <c r="B55" s="57" t="s">
        <v>189</v>
      </c>
      <c r="C55" s="8"/>
      <c r="D55" s="8"/>
      <c r="E55" s="108"/>
    </row>
    <row r="56" spans="1:5" ht="45">
      <c r="A56" s="58">
        <v>3237</v>
      </c>
      <c r="B56" s="57" t="s">
        <v>175</v>
      </c>
      <c r="C56" s="8"/>
      <c r="D56" s="8"/>
      <c r="E56" s="108"/>
    </row>
    <row r="57" spans="1:5">
      <c r="A57" s="58">
        <v>3241</v>
      </c>
      <c r="B57" s="57" t="s">
        <v>176</v>
      </c>
      <c r="C57" s="8"/>
      <c r="D57" s="8"/>
      <c r="E57" s="108"/>
    </row>
    <row r="58" spans="1:5">
      <c r="A58" s="58">
        <v>3242</v>
      </c>
      <c r="B58" s="57" t="s">
        <v>177</v>
      </c>
      <c r="C58" s="8"/>
      <c r="D58" s="8"/>
      <c r="E58" s="108"/>
    </row>
    <row r="59" spans="1:5">
      <c r="A59" s="58">
        <v>3243</v>
      </c>
      <c r="B59" s="57" t="s">
        <v>178</v>
      </c>
      <c r="C59" s="8"/>
      <c r="D59" s="8"/>
      <c r="E59" s="108"/>
    </row>
    <row r="60" spans="1:5">
      <c r="A60" s="58">
        <v>3245</v>
      </c>
      <c r="B60" s="57" t="s">
        <v>179</v>
      </c>
      <c r="C60" s="8"/>
      <c r="D60" s="8"/>
      <c r="E60" s="108"/>
    </row>
    <row r="61" spans="1:5">
      <c r="A61" s="58">
        <v>3246</v>
      </c>
      <c r="B61" s="57" t="s">
        <v>180</v>
      </c>
      <c r="C61" s="8"/>
      <c r="D61" s="8"/>
      <c r="E61" s="108"/>
    </row>
    <row r="62" spans="1:5">
      <c r="A62" s="32"/>
      <c r="E62" s="108"/>
    </row>
    <row r="63" spans="1:5">
      <c r="A63" s="33"/>
      <c r="E63" s="108"/>
    </row>
    <row r="64" spans="1:5">
      <c r="A64" s="59" t="s">
        <v>195</v>
      </c>
      <c r="B64" s="57"/>
      <c r="C64" s="88">
        <f>SUM(C65:C67)</f>
        <v>0</v>
      </c>
      <c r="D64" s="88">
        <f>SUM(D65:D67)</f>
        <v>0</v>
      </c>
      <c r="E64" s="108"/>
    </row>
    <row r="65" spans="1:5">
      <c r="A65" s="58">
        <v>5100</v>
      </c>
      <c r="B65" s="57" t="s">
        <v>255</v>
      </c>
      <c r="C65" s="8"/>
      <c r="D65" s="8"/>
      <c r="E65" s="108"/>
    </row>
    <row r="66" spans="1:5">
      <c r="A66" s="58">
        <v>5220</v>
      </c>
      <c r="B66" s="57" t="s">
        <v>436</v>
      </c>
      <c r="C66" s="8"/>
      <c r="D66" s="8"/>
      <c r="E66" s="108"/>
    </row>
    <row r="67" spans="1:5">
      <c r="A67" s="58">
        <v>5230</v>
      </c>
      <c r="B67" s="57" t="s">
        <v>437</v>
      </c>
      <c r="C67" s="8"/>
      <c r="D67" s="8"/>
      <c r="E67" s="108"/>
    </row>
    <row r="68" spans="1:5">
      <c r="A68" s="32"/>
      <c r="E68" s="108"/>
    </row>
    <row r="69" spans="1:5">
      <c r="A69" s="2"/>
      <c r="E69" s="108"/>
    </row>
    <row r="70" spans="1:5">
      <c r="A70" s="56" t="s">
        <v>196</v>
      </c>
      <c r="B70" s="57"/>
      <c r="C70" s="8"/>
      <c r="D70" s="8"/>
      <c r="E70" s="108"/>
    </row>
    <row r="71" spans="1:5" ht="30">
      <c r="A71" s="58">
        <v>1</v>
      </c>
      <c r="B71" s="57" t="s">
        <v>181</v>
      </c>
      <c r="C71" s="8"/>
      <c r="D71" s="8"/>
      <c r="E71" s="108"/>
    </row>
    <row r="72" spans="1:5">
      <c r="A72" s="58">
        <v>2</v>
      </c>
      <c r="B72" s="57" t="s">
        <v>182</v>
      </c>
      <c r="C72" s="8"/>
      <c r="D72" s="8"/>
      <c r="E72" s="108"/>
    </row>
    <row r="73" spans="1:5">
      <c r="A73" s="58">
        <v>3</v>
      </c>
      <c r="B73" s="57" t="s">
        <v>183</v>
      </c>
      <c r="C73" s="8"/>
      <c r="D73" s="8"/>
      <c r="E73" s="108"/>
    </row>
    <row r="74" spans="1:5">
      <c r="A74" s="58">
        <v>4</v>
      </c>
      <c r="B74" s="57" t="s">
        <v>367</v>
      </c>
      <c r="C74" s="8"/>
      <c r="D74" s="8"/>
      <c r="E74" s="108"/>
    </row>
    <row r="75" spans="1:5">
      <c r="A75" s="58">
        <v>5</v>
      </c>
      <c r="B75" s="57" t="s">
        <v>184</v>
      </c>
      <c r="C75" s="8"/>
      <c r="D75" s="8"/>
      <c r="E75" s="108"/>
    </row>
    <row r="76" spans="1:5">
      <c r="A76" s="58">
        <v>6</v>
      </c>
      <c r="B76" s="57" t="s">
        <v>185</v>
      </c>
      <c r="C76" s="8"/>
      <c r="D76" s="8"/>
      <c r="E76" s="108"/>
    </row>
    <row r="77" spans="1:5">
      <c r="A77" s="58">
        <v>7</v>
      </c>
      <c r="B77" s="57" t="s">
        <v>186</v>
      </c>
      <c r="C77" s="8"/>
      <c r="D77" s="8"/>
      <c r="E77" s="108"/>
    </row>
    <row r="78" spans="1:5">
      <c r="A78" s="58">
        <v>8</v>
      </c>
      <c r="B78" s="57" t="s">
        <v>187</v>
      </c>
      <c r="C78" s="8"/>
      <c r="D78" s="8"/>
      <c r="E78" s="108"/>
    </row>
    <row r="79" spans="1:5">
      <c r="A79" s="58">
        <v>9</v>
      </c>
      <c r="B79" s="57" t="s">
        <v>188</v>
      </c>
      <c r="C79" s="8"/>
      <c r="D79" s="8"/>
      <c r="E79" s="108"/>
    </row>
    <row r="83" spans="1:9">
      <c r="A83" s="2"/>
      <c r="B83" s="2"/>
    </row>
    <row r="84" spans="1:9">
      <c r="A84" s="72" t="s">
        <v>107</v>
      </c>
      <c r="B84" s="2"/>
      <c r="E84" s="5"/>
    </row>
    <row r="85" spans="1:9">
      <c r="A85" s="2"/>
      <c r="B85" s="2"/>
      <c r="E85"/>
      <c r="F85"/>
      <c r="G85"/>
      <c r="H85"/>
      <c r="I85"/>
    </row>
    <row r="86" spans="1:9">
      <c r="A86" s="2"/>
      <c r="B86" s="2"/>
      <c r="D86" s="12"/>
      <c r="E86"/>
      <c r="F86"/>
      <c r="G86"/>
      <c r="H86"/>
      <c r="I86"/>
    </row>
    <row r="87" spans="1:9">
      <c r="A87"/>
      <c r="B87" s="72" t="s">
        <v>448</v>
      </c>
      <c r="D87" s="12"/>
      <c r="E87"/>
      <c r="F87"/>
      <c r="G87"/>
      <c r="H87"/>
      <c r="I87"/>
    </row>
    <row r="88" spans="1:9">
      <c r="A88"/>
      <c r="B88" s="2" t="s">
        <v>449</v>
      </c>
      <c r="D88" s="12"/>
      <c r="E88"/>
      <c r="F88"/>
      <c r="G88"/>
      <c r="H88"/>
      <c r="I88"/>
    </row>
    <row r="89" spans="1:9" customFormat="1" ht="12.75">
      <c r="B89" s="68" t="s">
        <v>139</v>
      </c>
    </row>
    <row r="90" spans="1:9" customFormat="1" ht="12.75"/>
    <row r="91" spans="1:9" customFormat="1" ht="12.75"/>
    <row r="92" spans="1:9" customFormat="1" ht="12.75"/>
    <row r="93" spans="1:9" customFormat="1" ht="12.75"/>
  </sheetData>
  <mergeCells count="1">
    <mergeCell ref="C1:D1"/>
  </mergeCells>
  <printOptions gridLines="1"/>
  <pageMargins left="0.31496062992126" right="0.31496062992126" top="0.74803149606299202" bottom="0.74803149606299202" header="0.31496062992126" footer="0.31496062992126"/>
  <pageSetup paperSize="9" scale="92" fitToHeight="2" orientation="portrait" r:id="rId1"/>
  <rowBreaks count="1" manualBreakCount="1">
    <brk id="43" max="3" man="1"/>
  </rowBreaks>
  <drawing r:id="rId2"/>
</worksheet>
</file>

<file path=xl/worksheets/sheet19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Sheet7">
    <pageSetUpPr fitToPage="1"/>
  </sheetPr>
  <dimension ref="A1:K25"/>
  <sheetViews>
    <sheetView showGridLines="0" view="pageBreakPreview" zoomScale="80" zoomScaleNormal="100" zoomScaleSheetLayoutView="80" workbookViewId="0">
      <selection activeCell="H12" sqref="H12"/>
    </sheetView>
  </sheetViews>
  <sheetFormatPr defaultRowHeight="15"/>
  <cols>
    <col min="1" max="1" width="4.85546875" style="2" customWidth="1"/>
    <col min="2" max="2" width="31.42578125" style="2" customWidth="1"/>
    <col min="3" max="3" width="25.85546875" style="2" bestFit="1" customWidth="1"/>
    <col min="4" max="4" width="8.42578125" style="2" customWidth="1"/>
    <col min="5" max="5" width="13.5703125" style="2" customWidth="1"/>
    <col min="6" max="6" width="12.42578125" style="2" customWidth="1"/>
    <col min="7" max="8" width="13.85546875" style="2" customWidth="1"/>
    <col min="9" max="9" width="13.7109375" style="2" customWidth="1"/>
    <col min="10" max="10" width="15" style="2" customWidth="1"/>
    <col min="11" max="11" width="0.85546875" style="2" customWidth="1"/>
    <col min="12" max="16384" width="9.140625" style="2"/>
  </cols>
  <sheetData>
    <row r="1" spans="1:11">
      <c r="A1" s="77" t="s">
        <v>454</v>
      </c>
      <c r="B1" s="79"/>
      <c r="C1" s="79"/>
      <c r="D1" s="79"/>
      <c r="E1" s="79"/>
      <c r="F1" s="79"/>
      <c r="G1" s="79"/>
      <c r="H1" s="79"/>
      <c r="I1" s="565" t="s">
        <v>109</v>
      </c>
      <c r="J1" s="565"/>
      <c r="K1" s="108"/>
    </row>
    <row r="2" spans="1:11">
      <c r="A2" s="79" t="s">
        <v>140</v>
      </c>
      <c r="B2" s="79"/>
      <c r="C2" s="79"/>
      <c r="D2" s="79"/>
      <c r="E2" s="79"/>
      <c r="F2" s="79"/>
      <c r="G2" s="79"/>
      <c r="H2" s="79"/>
      <c r="I2" s="555" t="s">
        <v>815</v>
      </c>
      <c r="J2" s="556"/>
      <c r="K2" s="108"/>
    </row>
    <row r="3" spans="1:11">
      <c r="A3" s="79"/>
      <c r="B3" s="79"/>
      <c r="C3" s="79"/>
      <c r="D3" s="79"/>
      <c r="E3" s="79"/>
      <c r="F3" s="79"/>
      <c r="G3" s="79"/>
      <c r="H3" s="79"/>
      <c r="I3" s="78"/>
      <c r="J3" s="78"/>
      <c r="K3" s="108"/>
    </row>
    <row r="4" spans="1:11">
      <c r="A4" s="79" t="str">
        <f>'ფორმა N2'!A4</f>
        <v>ანგარიშვალდებული პირის დასახელება:</v>
      </c>
      <c r="B4" s="79"/>
      <c r="C4" s="79"/>
      <c r="D4" s="79"/>
      <c r="E4" s="79"/>
      <c r="F4" s="128"/>
      <c r="G4" s="79"/>
      <c r="H4" s="79"/>
      <c r="I4" s="79"/>
      <c r="J4" s="79"/>
      <c r="K4" s="108"/>
    </row>
    <row r="5" spans="1:11">
      <c r="A5" s="230" t="str">
        <f>'ფორმა N1'!D4</f>
        <v>მპგ "ევროპული საქართველო-მოძრაობა თავისუფლებისთვის"</v>
      </c>
      <c r="B5" s="390"/>
      <c r="C5" s="390"/>
      <c r="D5" s="390"/>
      <c r="E5" s="390"/>
      <c r="F5" s="391"/>
      <c r="G5" s="390"/>
      <c r="H5" s="390"/>
      <c r="I5" s="390"/>
      <c r="J5" s="390"/>
      <c r="K5" s="108"/>
    </row>
    <row r="6" spans="1:11">
      <c r="A6" s="80"/>
      <c r="B6" s="80"/>
      <c r="C6" s="79"/>
      <c r="D6" s="79"/>
      <c r="E6" s="79"/>
      <c r="F6" s="128"/>
      <c r="G6" s="79"/>
      <c r="H6" s="79"/>
      <c r="I6" s="79"/>
      <c r="J6" s="79"/>
      <c r="K6" s="108"/>
    </row>
    <row r="7" spans="1:11">
      <c r="A7" s="129"/>
      <c r="B7" s="125"/>
      <c r="C7" s="125"/>
      <c r="D7" s="125"/>
      <c r="E7" s="125"/>
      <c r="F7" s="125"/>
      <c r="G7" s="125"/>
      <c r="H7" s="125"/>
      <c r="I7" s="125"/>
      <c r="J7" s="125"/>
      <c r="K7" s="108"/>
    </row>
    <row r="8" spans="1:11" s="27" customFormat="1" ht="45">
      <c r="A8" s="131" t="s">
        <v>64</v>
      </c>
      <c r="B8" s="131" t="s">
        <v>111</v>
      </c>
      <c r="C8" s="132" t="s">
        <v>113</v>
      </c>
      <c r="D8" s="132" t="s">
        <v>275</v>
      </c>
      <c r="E8" s="132" t="s">
        <v>112</v>
      </c>
      <c r="F8" s="130" t="s">
        <v>256</v>
      </c>
      <c r="G8" s="130" t="s">
        <v>294</v>
      </c>
      <c r="H8" s="130" t="s">
        <v>295</v>
      </c>
      <c r="I8" s="130" t="s">
        <v>257</v>
      </c>
      <c r="J8" s="133" t="s">
        <v>114</v>
      </c>
      <c r="K8" s="108"/>
    </row>
    <row r="9" spans="1:11" s="27" customFormat="1">
      <c r="A9" s="164">
        <v>1</v>
      </c>
      <c r="B9" s="164">
        <v>2</v>
      </c>
      <c r="C9" s="165">
        <v>3</v>
      </c>
      <c r="D9" s="165">
        <v>4</v>
      </c>
      <c r="E9" s="165">
        <v>5</v>
      </c>
      <c r="F9" s="165">
        <v>6</v>
      </c>
      <c r="G9" s="165">
        <v>7</v>
      </c>
      <c r="H9" s="165">
        <v>8</v>
      </c>
      <c r="I9" s="165">
        <v>9</v>
      </c>
      <c r="J9" s="165">
        <v>10</v>
      </c>
      <c r="K9" s="108"/>
    </row>
    <row r="10" spans="1:11" s="27" customFormat="1" ht="15.75">
      <c r="A10" s="161">
        <v>1</v>
      </c>
      <c r="B10" s="64" t="s">
        <v>534</v>
      </c>
      <c r="C10" s="162" t="s">
        <v>535</v>
      </c>
      <c r="D10" s="163" t="s">
        <v>221</v>
      </c>
      <c r="E10" s="159">
        <v>9566.75</v>
      </c>
      <c r="F10" s="28">
        <v>6541.44</v>
      </c>
      <c r="G10" s="28">
        <v>156294</v>
      </c>
      <c r="H10" s="28">
        <v>142263</v>
      </c>
      <c r="I10" s="28">
        <v>20572.28</v>
      </c>
      <c r="J10" s="28" t="s">
        <v>765</v>
      </c>
      <c r="K10" s="108"/>
    </row>
    <row r="11" spans="1:11">
      <c r="A11" s="107"/>
      <c r="B11" s="107"/>
      <c r="C11" s="107"/>
      <c r="D11" s="107"/>
      <c r="E11" s="107"/>
      <c r="F11" s="107"/>
      <c r="G11" s="107"/>
      <c r="H11" s="107"/>
      <c r="I11" s="107"/>
      <c r="J11" s="107"/>
    </row>
    <row r="12" spans="1:11">
      <c r="A12" s="107"/>
      <c r="B12" s="107"/>
      <c r="C12" s="107"/>
      <c r="D12" s="107"/>
      <c r="E12" s="107"/>
      <c r="F12" s="107"/>
      <c r="G12" s="107"/>
      <c r="H12" s="107"/>
      <c r="I12" s="107"/>
      <c r="J12" s="107"/>
    </row>
    <row r="13" spans="1:11">
      <c r="A13" s="107"/>
      <c r="B13" s="107"/>
      <c r="C13" s="107"/>
      <c r="D13" s="107"/>
      <c r="E13" s="107"/>
      <c r="F13" s="107"/>
      <c r="G13" s="107"/>
      <c r="H13" s="107"/>
      <c r="I13" s="107"/>
      <c r="J13" s="107"/>
    </row>
    <row r="14" spans="1:11">
      <c r="A14" s="107"/>
      <c r="B14" s="107"/>
      <c r="C14" s="107"/>
      <c r="D14" s="107"/>
      <c r="E14" s="107"/>
      <c r="F14" s="107"/>
      <c r="G14" s="107"/>
      <c r="H14" s="107"/>
      <c r="I14" s="107"/>
      <c r="J14" s="107"/>
    </row>
    <row r="15" spans="1:11">
      <c r="A15" s="107"/>
      <c r="B15" s="242" t="s">
        <v>107</v>
      </c>
      <c r="C15" s="107"/>
      <c r="D15" s="107"/>
      <c r="E15" s="107"/>
      <c r="F15" s="243"/>
      <c r="G15" s="107"/>
      <c r="H15" s="107"/>
      <c r="I15" s="107"/>
      <c r="J15" s="107"/>
    </row>
    <row r="16" spans="1:11">
      <c r="A16" s="107"/>
      <c r="B16" s="107"/>
      <c r="C16" s="107"/>
      <c r="D16" s="107"/>
      <c r="E16" s="107"/>
      <c r="F16" s="104"/>
      <c r="G16" s="104"/>
      <c r="H16" s="104"/>
      <c r="I16" s="104"/>
      <c r="J16" s="104"/>
    </row>
    <row r="17" spans="1:10">
      <c r="A17" s="107"/>
      <c r="B17" s="107"/>
      <c r="C17" s="287"/>
      <c r="D17" s="107"/>
      <c r="E17" s="107"/>
      <c r="F17" s="287"/>
      <c r="G17" s="288"/>
      <c r="H17" s="288"/>
      <c r="I17" s="104"/>
      <c r="J17" s="104"/>
    </row>
    <row r="18" spans="1:10">
      <c r="A18" s="104"/>
      <c r="B18" s="107"/>
      <c r="C18" s="244" t="s">
        <v>268</v>
      </c>
      <c r="D18" s="244"/>
      <c r="E18" s="107"/>
      <c r="F18" s="107" t="s">
        <v>273</v>
      </c>
      <c r="G18" s="104"/>
      <c r="H18" s="104"/>
      <c r="I18" s="104"/>
      <c r="J18" s="104"/>
    </row>
    <row r="19" spans="1:10">
      <c r="A19" s="104"/>
      <c r="B19" s="107"/>
      <c r="C19" s="245" t="s">
        <v>139</v>
      </c>
      <c r="D19" s="107"/>
      <c r="E19" s="107"/>
      <c r="F19" s="107" t="s">
        <v>269</v>
      </c>
      <c r="G19" s="104"/>
      <c r="H19" s="104"/>
      <c r="I19" s="104"/>
      <c r="J19" s="104"/>
    </row>
    <row r="20" spans="1:10" customFormat="1">
      <c r="A20" s="104"/>
      <c r="B20" s="107"/>
      <c r="C20" s="107"/>
      <c r="D20" s="245"/>
      <c r="E20" s="104"/>
      <c r="F20" s="104"/>
      <c r="G20" s="104"/>
      <c r="H20" s="104"/>
      <c r="I20" s="104"/>
      <c r="J20" s="104"/>
    </row>
    <row r="21" spans="1:10" customFormat="1" ht="12.75">
      <c r="A21" s="104"/>
      <c r="B21" s="104"/>
      <c r="C21" s="104"/>
      <c r="D21" s="104"/>
      <c r="E21" s="104"/>
      <c r="F21" s="104"/>
      <c r="G21" s="104"/>
      <c r="H21" s="104"/>
      <c r="I21" s="104"/>
      <c r="J21" s="104"/>
    </row>
    <row r="22" spans="1:10" customFormat="1" ht="12.75"/>
    <row r="23" spans="1:10" customFormat="1" ht="12.75"/>
    <row r="24" spans="1:10" customFormat="1" ht="12.75"/>
    <row r="25" spans="1:10" customFormat="1" ht="12.75"/>
  </sheetData>
  <mergeCells count="2">
    <mergeCell ref="I1:J1"/>
    <mergeCell ref="I2:J2"/>
  </mergeCells>
  <dataValidations count="3">
    <dataValidation type="list" allowBlank="1" showInputMessage="1" showErrorMessage="1" errorTitle="ბანკის ველის შევსების წესი" error="აირჩიეთ ჩამოთვლილთაგან ერთ-ერთი ბანკი" sqref="B10">
      <formula1>"ვითიბი, ინვესტბანკი, კორ სტანდარტ ბანკი, ზირაათბანკი, ბანკი ქართუ, საქართველოს ბანკი, ბითიეი, თიბისი, ლიბერთი, პროკრედიტ ბანკი, ბანკი რესპუბლიკა, პრივატბანკი, ბაზისბანკი, პროგრეს ბანკი, ხალიკ ბანკი, კონსტანტა, ეიჩესბისი, აზერბ. საქართვ, კავკ. განვი. ბანკი"</formula1>
    </dataValidation>
    <dataValidation allowBlank="1" showInputMessage="1" showErrorMessage="1" error="თვე/დღე/წელი" prompt="თვე/დღე/წელი" sqref="E10"/>
    <dataValidation allowBlank="1" showInputMessage="1" showErrorMessage="1" prompt="თვე/დღე/წელი" sqref="J10"/>
  </dataValidations>
  <printOptions gridLines="1"/>
  <pageMargins left="0.25" right="0.25" top="0.75" bottom="0.75" header="0.3" footer="0.3"/>
  <pageSetup paperSize="9" scale="95" fitToHeight="0" orientation="landscape" r:id="rId1"/>
</worksheet>
</file>

<file path=xl/worksheets/sheet20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J53"/>
  <sheetViews>
    <sheetView view="pageBreakPreview" zoomScale="80" zoomScaleNormal="100" zoomScaleSheetLayoutView="80" workbookViewId="0">
      <selection activeCell="G2" sqref="G2:H2"/>
    </sheetView>
  </sheetViews>
  <sheetFormatPr defaultRowHeight="15"/>
  <cols>
    <col min="1" max="1" width="12" style="191" customWidth="1"/>
    <col min="2" max="2" width="13.28515625" style="191" customWidth="1"/>
    <col min="3" max="3" width="21.42578125" style="191" customWidth="1"/>
    <col min="4" max="4" width="17.85546875" style="191" customWidth="1"/>
    <col min="5" max="5" width="12.7109375" style="191" customWidth="1"/>
    <col min="6" max="6" width="36.85546875" style="191" customWidth="1"/>
    <col min="7" max="7" width="22.28515625" style="191" customWidth="1"/>
    <col min="8" max="8" width="0.5703125" style="191" customWidth="1"/>
    <col min="9" max="16384" width="9.140625" style="191"/>
  </cols>
  <sheetData>
    <row r="1" spans="1:8">
      <c r="A1" s="77" t="s">
        <v>370</v>
      </c>
      <c r="B1" s="79"/>
      <c r="C1" s="79"/>
      <c r="D1" s="79"/>
      <c r="E1" s="79"/>
      <c r="F1" s="79"/>
      <c r="G1" s="170" t="s">
        <v>109</v>
      </c>
      <c r="H1" s="171"/>
    </row>
    <row r="2" spans="1:8">
      <c r="A2" s="79" t="s">
        <v>140</v>
      </c>
      <c r="B2" s="79"/>
      <c r="C2" s="79"/>
      <c r="D2" s="79"/>
      <c r="E2" s="79"/>
      <c r="F2" s="79"/>
      <c r="G2" s="555" t="s">
        <v>815</v>
      </c>
      <c r="H2" s="556"/>
    </row>
    <row r="3" spans="1:8">
      <c r="A3" s="79"/>
      <c r="B3" s="79"/>
      <c r="C3" s="79"/>
      <c r="D3" s="79"/>
      <c r="E3" s="79"/>
      <c r="F3" s="79"/>
      <c r="G3" s="105"/>
      <c r="H3" s="171"/>
    </row>
    <row r="4" spans="1:8">
      <c r="A4" s="80" t="str">
        <f>'[2]ფორმა N2'!A4</f>
        <v>ანგარიშვალდებული პირის დასახელება:</v>
      </c>
      <c r="B4" s="79"/>
      <c r="C4" s="79"/>
      <c r="D4" s="79"/>
      <c r="E4" s="79"/>
      <c r="F4" s="79"/>
      <c r="G4" s="79"/>
      <c r="H4" s="107"/>
    </row>
    <row r="5" spans="1:8">
      <c r="A5" s="230" t="str">
        <f>'ფორმა N1'!D4</f>
        <v>მპგ "ევროპული საქართველო-მოძრაობა თავისუფლებისთვის"</v>
      </c>
      <c r="B5" s="230"/>
      <c r="C5" s="230"/>
      <c r="D5" s="230"/>
      <c r="E5" s="230"/>
      <c r="F5" s="230"/>
      <c r="G5" s="230"/>
      <c r="H5" s="107"/>
    </row>
    <row r="6" spans="1:8">
      <c r="A6" s="80"/>
      <c r="B6" s="79"/>
      <c r="C6" s="79"/>
      <c r="D6" s="79"/>
      <c r="E6" s="79"/>
      <c r="F6" s="79"/>
      <c r="G6" s="79"/>
      <c r="H6" s="107"/>
    </row>
    <row r="7" spans="1:8">
      <c r="A7" s="79"/>
      <c r="B7" s="79"/>
      <c r="C7" s="79"/>
      <c r="D7" s="79"/>
      <c r="E7" s="79"/>
      <c r="F7" s="79"/>
      <c r="G7" s="79"/>
      <c r="H7" s="108"/>
    </row>
    <row r="8" spans="1:8" ht="45.75" customHeight="1">
      <c r="A8" s="173" t="s">
        <v>313</v>
      </c>
      <c r="B8" s="173" t="s">
        <v>141</v>
      </c>
      <c r="C8" s="174" t="s">
        <v>368</v>
      </c>
      <c r="D8" s="174" t="s">
        <v>369</v>
      </c>
      <c r="E8" s="174" t="s">
        <v>275</v>
      </c>
      <c r="F8" s="173" t="s">
        <v>320</v>
      </c>
      <c r="G8" s="174" t="s">
        <v>314</v>
      </c>
      <c r="H8" s="108"/>
    </row>
    <row r="9" spans="1:8">
      <c r="A9" s="175" t="s">
        <v>315</v>
      </c>
      <c r="B9" s="176"/>
      <c r="C9" s="177"/>
      <c r="D9" s="178"/>
      <c r="E9" s="178"/>
      <c r="F9" s="178"/>
      <c r="G9" s="179"/>
      <c r="H9" s="108"/>
    </row>
    <row r="10" spans="1:8" ht="15.75">
      <c r="A10" s="176">
        <v>1</v>
      </c>
      <c r="B10" s="159"/>
      <c r="C10" s="180"/>
      <c r="D10" s="181"/>
      <c r="E10" s="181"/>
      <c r="F10" s="181"/>
      <c r="G10" s="182" t="str">
        <f>IF(ISBLANK(B10),"",G9+C10-D10)</f>
        <v/>
      </c>
      <c r="H10" s="108"/>
    </row>
    <row r="11" spans="1:8" ht="15.75">
      <c r="A11" s="176">
        <v>2</v>
      </c>
      <c r="B11" s="159"/>
      <c r="C11" s="180"/>
      <c r="D11" s="181"/>
      <c r="E11" s="181"/>
      <c r="F11" s="181"/>
      <c r="G11" s="182" t="str">
        <f t="shared" ref="G11:G38" si="0">IF(ISBLANK(B11),"",G10+C11-D11)</f>
        <v/>
      </c>
      <c r="H11" s="108"/>
    </row>
    <row r="12" spans="1:8" ht="15.75">
      <c r="A12" s="176">
        <v>3</v>
      </c>
      <c r="B12" s="159"/>
      <c r="C12" s="180"/>
      <c r="D12" s="181"/>
      <c r="E12" s="181"/>
      <c r="F12" s="181"/>
      <c r="G12" s="182" t="str">
        <f t="shared" si="0"/>
        <v/>
      </c>
      <c r="H12" s="108"/>
    </row>
    <row r="13" spans="1:8" ht="15.75">
      <c r="A13" s="176">
        <v>4</v>
      </c>
      <c r="B13" s="159"/>
      <c r="C13" s="180"/>
      <c r="D13" s="181"/>
      <c r="E13" s="181"/>
      <c r="F13" s="181"/>
      <c r="G13" s="182" t="str">
        <f t="shared" si="0"/>
        <v/>
      </c>
      <c r="H13" s="108"/>
    </row>
    <row r="14" spans="1:8" ht="15.75">
      <c r="A14" s="176">
        <v>5</v>
      </c>
      <c r="B14" s="159"/>
      <c r="C14" s="180"/>
      <c r="D14" s="181"/>
      <c r="E14" s="181"/>
      <c r="F14" s="181"/>
      <c r="G14" s="182" t="str">
        <f t="shared" si="0"/>
        <v/>
      </c>
      <c r="H14" s="108"/>
    </row>
    <row r="15" spans="1:8" ht="15.75">
      <c r="A15" s="176">
        <v>6</v>
      </c>
      <c r="B15" s="159"/>
      <c r="C15" s="180"/>
      <c r="D15" s="181"/>
      <c r="E15" s="181"/>
      <c r="F15" s="181"/>
      <c r="G15" s="182" t="str">
        <f t="shared" si="0"/>
        <v/>
      </c>
      <c r="H15" s="108"/>
    </row>
    <row r="16" spans="1:8" ht="15.75">
      <c r="A16" s="176">
        <v>7</v>
      </c>
      <c r="B16" s="159"/>
      <c r="C16" s="180"/>
      <c r="D16" s="181"/>
      <c r="E16" s="181"/>
      <c r="F16" s="181"/>
      <c r="G16" s="182" t="str">
        <f t="shared" si="0"/>
        <v/>
      </c>
      <c r="H16" s="108"/>
    </row>
    <row r="17" spans="1:8" ht="15.75">
      <c r="A17" s="176">
        <v>8</v>
      </c>
      <c r="B17" s="159"/>
      <c r="C17" s="180"/>
      <c r="D17" s="181"/>
      <c r="E17" s="181"/>
      <c r="F17" s="181"/>
      <c r="G17" s="182" t="str">
        <f t="shared" si="0"/>
        <v/>
      </c>
      <c r="H17" s="108"/>
    </row>
    <row r="18" spans="1:8" ht="15.75">
      <c r="A18" s="176">
        <v>9</v>
      </c>
      <c r="B18" s="159"/>
      <c r="C18" s="180"/>
      <c r="D18" s="181"/>
      <c r="E18" s="181"/>
      <c r="F18" s="181"/>
      <c r="G18" s="182" t="str">
        <f t="shared" si="0"/>
        <v/>
      </c>
      <c r="H18" s="108"/>
    </row>
    <row r="19" spans="1:8" ht="15.75">
      <c r="A19" s="176">
        <v>10</v>
      </c>
      <c r="B19" s="159"/>
      <c r="C19" s="180"/>
      <c r="D19" s="181"/>
      <c r="E19" s="181"/>
      <c r="F19" s="181"/>
      <c r="G19" s="182" t="str">
        <f t="shared" si="0"/>
        <v/>
      </c>
      <c r="H19" s="108"/>
    </row>
    <row r="20" spans="1:8" ht="15.75">
      <c r="A20" s="176">
        <v>11</v>
      </c>
      <c r="B20" s="159"/>
      <c r="C20" s="180"/>
      <c r="D20" s="181"/>
      <c r="E20" s="181"/>
      <c r="F20" s="181"/>
      <c r="G20" s="182" t="str">
        <f t="shared" si="0"/>
        <v/>
      </c>
      <c r="H20" s="108"/>
    </row>
    <row r="21" spans="1:8" ht="15.75">
      <c r="A21" s="176">
        <v>12</v>
      </c>
      <c r="B21" s="159"/>
      <c r="C21" s="180"/>
      <c r="D21" s="181"/>
      <c r="E21" s="181"/>
      <c r="F21" s="181"/>
      <c r="G21" s="182" t="str">
        <f t="shared" si="0"/>
        <v/>
      </c>
      <c r="H21" s="108"/>
    </row>
    <row r="22" spans="1:8" ht="15.75">
      <c r="A22" s="176">
        <v>13</v>
      </c>
      <c r="B22" s="159"/>
      <c r="C22" s="180"/>
      <c r="D22" s="181"/>
      <c r="E22" s="181"/>
      <c r="F22" s="181"/>
      <c r="G22" s="182" t="str">
        <f t="shared" si="0"/>
        <v/>
      </c>
      <c r="H22" s="108"/>
    </row>
    <row r="23" spans="1:8" ht="15.75">
      <c r="A23" s="176">
        <v>14</v>
      </c>
      <c r="B23" s="159"/>
      <c r="C23" s="180"/>
      <c r="D23" s="181"/>
      <c r="E23" s="181"/>
      <c r="F23" s="181"/>
      <c r="G23" s="182" t="str">
        <f t="shared" si="0"/>
        <v/>
      </c>
      <c r="H23" s="108"/>
    </row>
    <row r="24" spans="1:8" ht="15.75">
      <c r="A24" s="176">
        <v>15</v>
      </c>
      <c r="B24" s="159"/>
      <c r="C24" s="180"/>
      <c r="D24" s="181"/>
      <c r="E24" s="181"/>
      <c r="F24" s="181"/>
      <c r="G24" s="182" t="str">
        <f t="shared" si="0"/>
        <v/>
      </c>
      <c r="H24" s="108"/>
    </row>
    <row r="25" spans="1:8" ht="15.75">
      <c r="A25" s="176">
        <v>16</v>
      </c>
      <c r="B25" s="159"/>
      <c r="C25" s="180"/>
      <c r="D25" s="181"/>
      <c r="E25" s="181"/>
      <c r="F25" s="181"/>
      <c r="G25" s="182" t="str">
        <f t="shared" si="0"/>
        <v/>
      </c>
      <c r="H25" s="108"/>
    </row>
    <row r="26" spans="1:8" ht="15.75">
      <c r="A26" s="176">
        <v>17</v>
      </c>
      <c r="B26" s="159"/>
      <c r="C26" s="180"/>
      <c r="D26" s="181"/>
      <c r="E26" s="181"/>
      <c r="F26" s="181"/>
      <c r="G26" s="182" t="str">
        <f t="shared" si="0"/>
        <v/>
      </c>
      <c r="H26" s="108"/>
    </row>
    <row r="27" spans="1:8" ht="15.75">
      <c r="A27" s="176">
        <v>18</v>
      </c>
      <c r="B27" s="159"/>
      <c r="C27" s="180"/>
      <c r="D27" s="181"/>
      <c r="E27" s="181"/>
      <c r="F27" s="181"/>
      <c r="G27" s="182" t="str">
        <f t="shared" si="0"/>
        <v/>
      </c>
      <c r="H27" s="108"/>
    </row>
    <row r="28" spans="1:8" ht="15.75">
      <c r="A28" s="176">
        <v>19</v>
      </c>
      <c r="B28" s="159"/>
      <c r="C28" s="180"/>
      <c r="D28" s="181"/>
      <c r="E28" s="181"/>
      <c r="F28" s="181"/>
      <c r="G28" s="182" t="str">
        <f t="shared" si="0"/>
        <v/>
      </c>
      <c r="H28" s="108"/>
    </row>
    <row r="29" spans="1:8" ht="15.75">
      <c r="A29" s="176">
        <v>20</v>
      </c>
      <c r="B29" s="159"/>
      <c r="C29" s="180"/>
      <c r="D29" s="181"/>
      <c r="E29" s="181"/>
      <c r="F29" s="181"/>
      <c r="G29" s="182" t="str">
        <f t="shared" si="0"/>
        <v/>
      </c>
      <c r="H29" s="108"/>
    </row>
    <row r="30" spans="1:8" ht="15.75">
      <c r="A30" s="176">
        <v>21</v>
      </c>
      <c r="B30" s="159"/>
      <c r="C30" s="183"/>
      <c r="D30" s="184"/>
      <c r="E30" s="184"/>
      <c r="F30" s="184"/>
      <c r="G30" s="182" t="str">
        <f t="shared" si="0"/>
        <v/>
      </c>
      <c r="H30" s="108"/>
    </row>
    <row r="31" spans="1:8" ht="15.75">
      <c r="A31" s="176">
        <v>22</v>
      </c>
      <c r="B31" s="159"/>
      <c r="C31" s="183"/>
      <c r="D31" s="184"/>
      <c r="E31" s="184"/>
      <c r="F31" s="184"/>
      <c r="G31" s="182" t="str">
        <f t="shared" si="0"/>
        <v/>
      </c>
      <c r="H31" s="108"/>
    </row>
    <row r="32" spans="1:8" ht="15.75">
      <c r="A32" s="176">
        <v>23</v>
      </c>
      <c r="B32" s="159"/>
      <c r="C32" s="183"/>
      <c r="D32" s="184"/>
      <c r="E32" s="184"/>
      <c r="F32" s="184"/>
      <c r="G32" s="182" t="str">
        <f t="shared" si="0"/>
        <v/>
      </c>
      <c r="H32" s="108"/>
    </row>
    <row r="33" spans="1:10" ht="15.75">
      <c r="A33" s="176">
        <v>24</v>
      </c>
      <c r="B33" s="159"/>
      <c r="C33" s="183"/>
      <c r="D33" s="184"/>
      <c r="E33" s="184"/>
      <c r="F33" s="184"/>
      <c r="G33" s="182" t="str">
        <f t="shared" si="0"/>
        <v/>
      </c>
      <c r="H33" s="108"/>
    </row>
    <row r="34" spans="1:10" ht="15.75">
      <c r="A34" s="176">
        <v>25</v>
      </c>
      <c r="B34" s="159"/>
      <c r="C34" s="183"/>
      <c r="D34" s="184"/>
      <c r="E34" s="184"/>
      <c r="F34" s="184"/>
      <c r="G34" s="182" t="str">
        <f t="shared" si="0"/>
        <v/>
      </c>
      <c r="H34" s="108"/>
    </row>
    <row r="35" spans="1:10" ht="15.75">
      <c r="A35" s="176">
        <v>26</v>
      </c>
      <c r="B35" s="159"/>
      <c r="C35" s="183"/>
      <c r="D35" s="184"/>
      <c r="E35" s="184"/>
      <c r="F35" s="184"/>
      <c r="G35" s="182" t="str">
        <f t="shared" si="0"/>
        <v/>
      </c>
      <c r="H35" s="108"/>
    </row>
    <row r="36" spans="1:10" ht="15.75">
      <c r="A36" s="176">
        <v>27</v>
      </c>
      <c r="B36" s="159"/>
      <c r="C36" s="183"/>
      <c r="D36" s="184"/>
      <c r="E36" s="184"/>
      <c r="F36" s="184"/>
      <c r="G36" s="182" t="str">
        <f t="shared" si="0"/>
        <v/>
      </c>
      <c r="H36" s="108"/>
    </row>
    <row r="37" spans="1:10" ht="15.75">
      <c r="A37" s="176">
        <v>28</v>
      </c>
      <c r="B37" s="159"/>
      <c r="C37" s="183"/>
      <c r="D37" s="184"/>
      <c r="E37" s="184"/>
      <c r="F37" s="184"/>
      <c r="G37" s="182" t="str">
        <f t="shared" si="0"/>
        <v/>
      </c>
      <c r="H37" s="108"/>
    </row>
    <row r="38" spans="1:10" ht="15.75">
      <c r="A38" s="176">
        <v>29</v>
      </c>
      <c r="B38" s="159"/>
      <c r="C38" s="183"/>
      <c r="D38" s="184"/>
      <c r="E38" s="184"/>
      <c r="F38" s="184"/>
      <c r="G38" s="182" t="str">
        <f t="shared" si="0"/>
        <v/>
      </c>
      <c r="H38" s="108"/>
    </row>
    <row r="39" spans="1:10" ht="15.75">
      <c r="A39" s="176" t="s">
        <v>278</v>
      </c>
      <c r="B39" s="159"/>
      <c r="C39" s="183"/>
      <c r="D39" s="184"/>
      <c r="E39" s="184"/>
      <c r="F39" s="184"/>
      <c r="G39" s="182" t="str">
        <f>IF(ISBLANK(B39),"",#REF!+C39-D39)</f>
        <v/>
      </c>
      <c r="H39" s="108"/>
    </row>
    <row r="40" spans="1:10">
      <c r="A40" s="185" t="s">
        <v>316</v>
      </c>
      <c r="B40" s="186"/>
      <c r="C40" s="187"/>
      <c r="D40" s="188"/>
      <c r="E40" s="188"/>
      <c r="F40" s="189"/>
      <c r="G40" s="190" t="str">
        <f>G39</f>
        <v/>
      </c>
      <c r="H40" s="108"/>
    </row>
    <row r="44" spans="1:10">
      <c r="B44" s="193" t="s">
        <v>107</v>
      </c>
      <c r="F44" s="194"/>
    </row>
    <row r="45" spans="1:10">
      <c r="F45" s="192"/>
      <c r="G45" s="192"/>
      <c r="H45" s="192"/>
      <c r="I45" s="192"/>
      <c r="J45" s="192"/>
    </row>
    <row r="46" spans="1:10">
      <c r="C46" s="195"/>
      <c r="F46" s="195"/>
      <c r="G46" s="196"/>
      <c r="H46" s="192"/>
      <c r="I46" s="192"/>
      <c r="J46" s="192"/>
    </row>
    <row r="47" spans="1:10">
      <c r="A47" s="192"/>
      <c r="C47" s="197" t="s">
        <v>268</v>
      </c>
      <c r="F47" s="198" t="s">
        <v>273</v>
      </c>
      <c r="G47" s="196"/>
      <c r="H47" s="192"/>
      <c r="I47" s="192"/>
      <c r="J47" s="192"/>
    </row>
    <row r="48" spans="1:10">
      <c r="A48" s="192"/>
      <c r="C48" s="199" t="s">
        <v>139</v>
      </c>
      <c r="F48" s="191" t="s">
        <v>269</v>
      </c>
      <c r="G48" s="192"/>
      <c r="H48" s="192"/>
      <c r="I48" s="192"/>
      <c r="J48" s="192"/>
    </row>
    <row r="49" spans="2:2" s="192" customFormat="1">
      <c r="B49" s="191"/>
    </row>
    <row r="50" spans="2:2" s="192" customFormat="1" ht="12.75"/>
    <row r="51" spans="2:2" s="192" customFormat="1" ht="12.75"/>
    <row r="52" spans="2:2" s="192" customFormat="1" ht="12.75"/>
    <row r="53" spans="2:2" s="192" customFormat="1" ht="12.75"/>
  </sheetData>
  <mergeCells count="1">
    <mergeCell ref="G2:H2"/>
  </mergeCells>
  <dataValidations count="1">
    <dataValidation allowBlank="1" showInputMessage="1" showErrorMessage="1" prompt="თვე/დღე/წელი" sqref="B10:B39"/>
  </dataValidations>
  <printOptions gridLines="1"/>
  <pageMargins left="0.7" right="0.7" top="0.75" bottom="0.75" header="0.3" footer="0.3"/>
  <pageSetup scale="67" fitToHeight="0" orientation="portrait" r:id="rId1"/>
</worksheet>
</file>

<file path=xl/worksheets/sheet2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Sheet8">
    <pageSetUpPr fitToPage="1"/>
  </sheetPr>
  <dimension ref="A1:L53"/>
  <sheetViews>
    <sheetView showGridLines="0" view="pageBreakPreview" zoomScale="80" zoomScaleNormal="100" zoomScaleSheetLayoutView="80" workbookViewId="0">
      <selection activeCell="N21" sqref="N21"/>
    </sheetView>
  </sheetViews>
  <sheetFormatPr defaultRowHeight="12.75"/>
  <cols>
    <col min="1" max="1" width="53.5703125" style="25" customWidth="1"/>
    <col min="2" max="2" width="10.7109375" style="25" customWidth="1"/>
    <col min="3" max="3" width="12.42578125" style="25" customWidth="1"/>
    <col min="4" max="4" width="10.42578125" style="25" customWidth="1"/>
    <col min="5" max="5" width="13.140625" style="25" customWidth="1"/>
    <col min="6" max="6" width="10.42578125" style="25" customWidth="1"/>
    <col min="7" max="8" width="10.5703125" style="25" customWidth="1"/>
    <col min="9" max="9" width="9.85546875" style="25" customWidth="1"/>
    <col min="10" max="10" width="12.7109375" style="25" customWidth="1"/>
    <col min="11" max="11" width="0.7109375" style="25" customWidth="1"/>
    <col min="12" max="16384" width="9.140625" style="25"/>
  </cols>
  <sheetData>
    <row r="1" spans="1:12" s="23" customFormat="1" ht="15">
      <c r="A1" s="139" t="s">
        <v>304</v>
      </c>
      <c r="B1" s="140"/>
      <c r="C1" s="140"/>
      <c r="D1" s="140"/>
      <c r="E1" s="140"/>
      <c r="F1" s="81"/>
      <c r="G1" s="81"/>
      <c r="H1" s="81"/>
      <c r="I1" s="567" t="s">
        <v>109</v>
      </c>
      <c r="J1" s="567"/>
      <c r="K1" s="146"/>
    </row>
    <row r="2" spans="1:12" s="23" customFormat="1" ht="15">
      <c r="A2" s="108" t="s">
        <v>140</v>
      </c>
      <c r="B2" s="140"/>
      <c r="C2" s="140"/>
      <c r="D2" s="140"/>
      <c r="E2" s="140"/>
      <c r="F2" s="141"/>
      <c r="G2" s="142"/>
      <c r="H2" s="142"/>
      <c r="I2" s="555" t="s">
        <v>815</v>
      </c>
      <c r="J2" s="556"/>
      <c r="K2" s="146"/>
    </row>
    <row r="3" spans="1:12" s="23" customFormat="1" ht="15">
      <c r="A3" s="140"/>
      <c r="B3" s="140"/>
      <c r="C3" s="140"/>
      <c r="D3" s="140"/>
      <c r="E3" s="140"/>
      <c r="F3" s="141"/>
      <c r="G3" s="142"/>
      <c r="H3" s="142"/>
      <c r="I3" s="143"/>
      <c r="J3" s="78"/>
      <c r="K3" s="146"/>
    </row>
    <row r="4" spans="1:12" s="2" customFormat="1" ht="15">
      <c r="A4" s="79" t="str">
        <f>'ფორმა N2'!A4</f>
        <v>ანგარიშვალდებული პირის დასახელება:</v>
      </c>
      <c r="B4" s="79"/>
      <c r="C4" s="79"/>
      <c r="D4" s="79"/>
      <c r="E4" s="79"/>
      <c r="F4" s="80"/>
      <c r="G4" s="80"/>
      <c r="H4" s="80"/>
      <c r="I4" s="128"/>
      <c r="J4" s="79"/>
      <c r="K4" s="108"/>
      <c r="L4" s="23"/>
    </row>
    <row r="5" spans="1:12" s="2" customFormat="1" ht="15">
      <c r="A5" s="121" t="str">
        <f>'ფორმა N1'!D4</f>
        <v>მპგ "ევროპული საქართველო-მოძრაობა თავისუფლებისთვის"</v>
      </c>
      <c r="B5" s="122"/>
      <c r="C5" s="122"/>
      <c r="D5" s="122"/>
      <c r="E5" s="122"/>
      <c r="F5" s="60"/>
      <c r="G5" s="60"/>
      <c r="H5" s="60"/>
      <c r="I5" s="134"/>
      <c r="J5" s="60"/>
      <c r="K5" s="108"/>
    </row>
    <row r="6" spans="1:12" s="23" customFormat="1" ht="13.5">
      <c r="A6" s="144"/>
      <c r="B6" s="145"/>
      <c r="C6" s="145"/>
      <c r="D6" s="140"/>
      <c r="E6" s="140"/>
      <c r="F6" s="140"/>
      <c r="G6" s="140"/>
      <c r="H6" s="140"/>
      <c r="I6" s="140"/>
      <c r="J6" s="140"/>
      <c r="K6" s="146"/>
    </row>
    <row r="7" spans="1:12" ht="45">
      <c r="A7" s="135"/>
      <c r="B7" s="578" t="s">
        <v>220</v>
      </c>
      <c r="C7" s="578"/>
      <c r="D7" s="578" t="s">
        <v>292</v>
      </c>
      <c r="E7" s="578"/>
      <c r="F7" s="578" t="s">
        <v>293</v>
      </c>
      <c r="G7" s="578"/>
      <c r="H7" s="158" t="s">
        <v>279</v>
      </c>
      <c r="I7" s="578" t="s">
        <v>223</v>
      </c>
      <c r="J7" s="578"/>
      <c r="K7" s="147"/>
    </row>
    <row r="8" spans="1:12" ht="15">
      <c r="A8" s="136" t="s">
        <v>115</v>
      </c>
      <c r="B8" s="137" t="s">
        <v>222</v>
      </c>
      <c r="C8" s="138" t="s">
        <v>221</v>
      </c>
      <c r="D8" s="137" t="s">
        <v>222</v>
      </c>
      <c r="E8" s="138" t="s">
        <v>221</v>
      </c>
      <c r="F8" s="137" t="s">
        <v>222</v>
      </c>
      <c r="G8" s="138" t="s">
        <v>221</v>
      </c>
      <c r="H8" s="138" t="s">
        <v>221</v>
      </c>
      <c r="I8" s="137" t="s">
        <v>222</v>
      </c>
      <c r="J8" s="138" t="s">
        <v>221</v>
      </c>
      <c r="K8" s="147"/>
    </row>
    <row r="9" spans="1:12" ht="15">
      <c r="A9" s="61" t="s">
        <v>116</v>
      </c>
      <c r="B9" s="85">
        <f>SUM(B10,B14,B17)</f>
        <v>1</v>
      </c>
      <c r="C9" s="85">
        <f>SUM(C10,C14,C17)</f>
        <v>121203.57</v>
      </c>
      <c r="D9" s="85">
        <f t="shared" ref="D9:J9" si="0">SUM(D10,D14,D17)</f>
        <v>0</v>
      </c>
      <c r="E9" s="85">
        <f>SUM(E10,E14,E17)</f>
        <v>3534.12</v>
      </c>
      <c r="F9" s="85">
        <f t="shared" si="0"/>
        <v>0</v>
      </c>
      <c r="G9" s="85">
        <f>SUM(G10,G14,G17)</f>
        <v>0</v>
      </c>
      <c r="H9" s="85">
        <f>SUM(H10,H14,H17)</f>
        <v>0</v>
      </c>
      <c r="I9" s="85">
        <f>SUM(I10,I14,I17)</f>
        <v>1</v>
      </c>
      <c r="J9" s="85">
        <f t="shared" si="0"/>
        <v>124737.69</v>
      </c>
      <c r="K9" s="147"/>
    </row>
    <row r="10" spans="1:12" ht="15">
      <c r="A10" s="62" t="s">
        <v>117</v>
      </c>
      <c r="B10" s="135">
        <f>SUM(B11:B13)</f>
        <v>0</v>
      </c>
      <c r="C10" s="135">
        <f>SUM(C11:C13)</f>
        <v>0</v>
      </c>
      <c r="D10" s="135">
        <f t="shared" ref="D10:J10" si="1">SUM(D11:D13)</f>
        <v>0</v>
      </c>
      <c r="E10" s="135">
        <f>SUM(E11:E13)</f>
        <v>0</v>
      </c>
      <c r="F10" s="135">
        <f t="shared" si="1"/>
        <v>0</v>
      </c>
      <c r="G10" s="135">
        <f>SUM(G11:G13)</f>
        <v>0</v>
      </c>
      <c r="H10" s="135">
        <f>SUM(H11:H13)</f>
        <v>0</v>
      </c>
      <c r="I10" s="135">
        <f>SUM(I11:I13)</f>
        <v>0</v>
      </c>
      <c r="J10" s="135">
        <f t="shared" si="1"/>
        <v>0</v>
      </c>
      <c r="K10" s="147"/>
    </row>
    <row r="11" spans="1:12" ht="15">
      <c r="A11" s="62" t="s">
        <v>118</v>
      </c>
      <c r="B11" s="26"/>
      <c r="C11" s="26"/>
      <c r="D11" s="26"/>
      <c r="E11" s="26"/>
      <c r="F11" s="26"/>
      <c r="G11" s="26"/>
      <c r="H11" s="26"/>
      <c r="I11" s="26"/>
      <c r="J11" s="26"/>
      <c r="K11" s="147"/>
    </row>
    <row r="12" spans="1:12" ht="15">
      <c r="A12" s="62" t="s">
        <v>119</v>
      </c>
      <c r="B12" s="26"/>
      <c r="C12" s="26"/>
      <c r="D12" s="26"/>
      <c r="E12" s="26"/>
      <c r="F12" s="26"/>
      <c r="G12" s="26"/>
      <c r="H12" s="26"/>
      <c r="I12" s="26"/>
      <c r="J12" s="26"/>
      <c r="K12" s="147"/>
    </row>
    <row r="13" spans="1:12" ht="15">
      <c r="A13" s="62" t="s">
        <v>120</v>
      </c>
      <c r="B13" s="26"/>
      <c r="C13" s="26"/>
      <c r="D13" s="26"/>
      <c r="E13" s="26"/>
      <c r="F13" s="26"/>
      <c r="G13" s="26"/>
      <c r="H13" s="26"/>
      <c r="I13" s="26"/>
      <c r="J13" s="26"/>
      <c r="K13" s="147"/>
    </row>
    <row r="14" spans="1:12" ht="15">
      <c r="A14" s="62" t="s">
        <v>121</v>
      </c>
      <c r="B14" s="135">
        <f>SUM(B15:B16)</f>
        <v>1</v>
      </c>
      <c r="C14" s="135">
        <f>SUM(C15:C16)</f>
        <v>12250</v>
      </c>
      <c r="D14" s="135">
        <f t="shared" ref="D14:J14" si="2">SUM(D15:D16)</f>
        <v>0</v>
      </c>
      <c r="E14" s="135">
        <f>SUM(E15:E16)</f>
        <v>0</v>
      </c>
      <c r="F14" s="135">
        <f t="shared" si="2"/>
        <v>0</v>
      </c>
      <c r="G14" s="135">
        <f>SUM(G15:G16)</f>
        <v>0</v>
      </c>
      <c r="H14" s="135">
        <f>SUM(H15:H16)</f>
        <v>0</v>
      </c>
      <c r="I14" s="135">
        <f>SUM(I15:I16)</f>
        <v>1</v>
      </c>
      <c r="J14" s="135">
        <f t="shared" si="2"/>
        <v>12250</v>
      </c>
      <c r="K14" s="147"/>
    </row>
    <row r="15" spans="1:12" ht="15">
      <c r="A15" s="405" t="s">
        <v>122</v>
      </c>
      <c r="B15" s="26">
        <v>1</v>
      </c>
      <c r="C15" s="404">
        <v>12250</v>
      </c>
      <c r="D15" s="26">
        <v>0</v>
      </c>
      <c r="E15" s="26">
        <v>0</v>
      </c>
      <c r="F15" s="26">
        <v>0</v>
      </c>
      <c r="G15" s="26">
        <v>0</v>
      </c>
      <c r="H15" s="26">
        <v>0</v>
      </c>
      <c r="I15" s="26">
        <v>1</v>
      </c>
      <c r="J15" s="404">
        <v>12250</v>
      </c>
      <c r="K15" s="147"/>
    </row>
    <row r="16" spans="1:12" ht="15">
      <c r="A16" s="405" t="s">
        <v>123</v>
      </c>
      <c r="B16" s="26"/>
      <c r="C16" s="26"/>
      <c r="D16" s="26"/>
      <c r="E16" s="26"/>
      <c r="F16" s="26"/>
      <c r="G16" s="26"/>
      <c r="H16" s="26"/>
      <c r="I16" s="26"/>
      <c r="J16" s="26"/>
      <c r="K16" s="147"/>
    </row>
    <row r="17" spans="1:11" ht="15">
      <c r="A17" s="405" t="s">
        <v>124</v>
      </c>
      <c r="B17" s="135">
        <v>0</v>
      </c>
      <c r="C17" s="135">
        <f>SUM(C18:C19,C22,C23)</f>
        <v>108953.57</v>
      </c>
      <c r="D17" s="135">
        <v>0</v>
      </c>
      <c r="E17" s="135">
        <f>SUM(E18:E19,E22,E23)</f>
        <v>3534.12</v>
      </c>
      <c r="F17" s="135">
        <f t="shared" ref="F17:J17" si="3">SUM(F18:F19,F22,F23)</f>
        <v>0</v>
      </c>
      <c r="G17" s="135">
        <f>SUM(G18:G19,G22,G23)</f>
        <v>0</v>
      </c>
      <c r="H17" s="135">
        <f>SUM(H18:H19,H22,H23)</f>
        <v>0</v>
      </c>
      <c r="I17" s="135">
        <v>0</v>
      </c>
      <c r="J17" s="135">
        <f t="shared" si="3"/>
        <v>112487.69</v>
      </c>
      <c r="K17" s="147"/>
    </row>
    <row r="18" spans="1:11" ht="15">
      <c r="A18" s="405" t="s">
        <v>125</v>
      </c>
      <c r="B18" s="26"/>
      <c r="C18" s="26"/>
      <c r="D18" s="26"/>
      <c r="E18" s="26"/>
      <c r="F18" s="26"/>
      <c r="G18" s="26"/>
      <c r="H18" s="26"/>
      <c r="I18" s="26"/>
      <c r="J18" s="26"/>
      <c r="K18" s="147"/>
    </row>
    <row r="19" spans="1:11" ht="15">
      <c r="A19" s="405" t="s">
        <v>126</v>
      </c>
      <c r="B19" s="135">
        <v>0</v>
      </c>
      <c r="C19" s="135">
        <f>SUM(C20:C21)</f>
        <v>1489.02</v>
      </c>
      <c r="D19" s="135">
        <f t="shared" ref="D19:J19" si="4">SUM(D20:D21)</f>
        <v>0</v>
      </c>
      <c r="E19" s="135">
        <f>SUM(E20:E21)</f>
        <v>0</v>
      </c>
      <c r="F19" s="135">
        <f t="shared" si="4"/>
        <v>0</v>
      </c>
      <c r="G19" s="135">
        <f>SUM(G20:G21)</f>
        <v>0</v>
      </c>
      <c r="H19" s="135">
        <f>SUM(H20:H21)</f>
        <v>0</v>
      </c>
      <c r="I19" s="135">
        <v>0</v>
      </c>
      <c r="J19" s="135">
        <f t="shared" si="4"/>
        <v>1489.02</v>
      </c>
      <c r="K19" s="147"/>
    </row>
    <row r="20" spans="1:11" ht="15">
      <c r="A20" s="405" t="s">
        <v>127</v>
      </c>
      <c r="B20" s="26"/>
      <c r="C20" s="26"/>
      <c r="D20" s="26"/>
      <c r="E20" s="26"/>
      <c r="F20" s="26"/>
      <c r="G20" s="26"/>
      <c r="H20" s="26"/>
      <c r="I20" s="26"/>
      <c r="J20" s="26"/>
      <c r="K20" s="147"/>
    </row>
    <row r="21" spans="1:11" ht="15">
      <c r="A21" s="405" t="s">
        <v>128</v>
      </c>
      <c r="B21" s="26">
        <v>0</v>
      </c>
      <c r="C21" s="405">
        <v>1489.02</v>
      </c>
      <c r="D21" s="26">
        <v>0</v>
      </c>
      <c r="E21" s="26">
        <v>0</v>
      </c>
      <c r="F21" s="26">
        <v>0</v>
      </c>
      <c r="G21" s="26">
        <v>0</v>
      </c>
      <c r="H21" s="26">
        <v>0</v>
      </c>
      <c r="I21" s="26">
        <v>0</v>
      </c>
      <c r="J21" s="405">
        <v>1489.02</v>
      </c>
      <c r="K21" s="147"/>
    </row>
    <row r="22" spans="1:11" ht="15">
      <c r="A22" s="62" t="s">
        <v>129</v>
      </c>
      <c r="B22" s="26"/>
      <c r="C22" s="26"/>
      <c r="D22" s="26"/>
      <c r="E22" s="26"/>
      <c r="F22" s="26"/>
      <c r="G22" s="26"/>
      <c r="H22" s="26"/>
      <c r="I22" s="26"/>
      <c r="J22" s="26"/>
      <c r="K22" s="147"/>
    </row>
    <row r="23" spans="1:11" ht="15">
      <c r="A23" s="405" t="s">
        <v>130</v>
      </c>
      <c r="B23" s="26">
        <v>0</v>
      </c>
      <c r="C23" s="26">
        <v>107464.55</v>
      </c>
      <c r="D23" s="404">
        <v>0</v>
      </c>
      <c r="E23" s="404">
        <v>3534.12</v>
      </c>
      <c r="F23" s="404">
        <v>0</v>
      </c>
      <c r="G23" s="404">
        <v>0</v>
      </c>
      <c r="H23" s="404">
        <v>0</v>
      </c>
      <c r="I23" s="404">
        <v>0</v>
      </c>
      <c r="J23" s="404">
        <v>110998.67</v>
      </c>
      <c r="K23" s="147"/>
    </row>
    <row r="24" spans="1:11" ht="15">
      <c r="A24" s="61" t="s">
        <v>131</v>
      </c>
      <c r="B24" s="85">
        <f>SUM(B25:B31)</f>
        <v>0</v>
      </c>
      <c r="C24" s="85">
        <f t="shared" ref="C24:J24" si="5">SUM(C25:C31)</f>
        <v>0</v>
      </c>
      <c r="D24" s="85">
        <f t="shared" si="5"/>
        <v>0</v>
      </c>
      <c r="E24" s="85">
        <f t="shared" si="5"/>
        <v>0</v>
      </c>
      <c r="F24" s="85">
        <f t="shared" si="5"/>
        <v>0</v>
      </c>
      <c r="G24" s="85">
        <f t="shared" si="5"/>
        <v>0</v>
      </c>
      <c r="H24" s="85">
        <f t="shared" si="5"/>
        <v>0</v>
      </c>
      <c r="I24" s="85">
        <f t="shared" si="5"/>
        <v>0</v>
      </c>
      <c r="J24" s="85">
        <f t="shared" si="5"/>
        <v>0</v>
      </c>
      <c r="K24" s="147"/>
    </row>
    <row r="25" spans="1:11" ht="15">
      <c r="A25" s="62" t="s">
        <v>258</v>
      </c>
      <c r="B25" s="26"/>
      <c r="C25" s="26"/>
      <c r="D25" s="26"/>
      <c r="E25" s="26"/>
      <c r="F25" s="26"/>
      <c r="G25" s="26"/>
      <c r="H25" s="26"/>
      <c r="I25" s="26"/>
      <c r="J25" s="26"/>
      <c r="K25" s="147"/>
    </row>
    <row r="26" spans="1:11" ht="15">
      <c r="A26" s="62" t="s">
        <v>259</v>
      </c>
      <c r="B26" s="26"/>
      <c r="C26" s="26"/>
      <c r="D26" s="26"/>
      <c r="E26" s="26"/>
      <c r="F26" s="26"/>
      <c r="G26" s="26"/>
      <c r="H26" s="26"/>
      <c r="I26" s="26"/>
      <c r="J26" s="26"/>
      <c r="K26" s="147"/>
    </row>
    <row r="27" spans="1:11" ht="15">
      <c r="A27" s="62" t="s">
        <v>260</v>
      </c>
      <c r="B27" s="26"/>
      <c r="C27" s="26"/>
      <c r="D27" s="26"/>
      <c r="E27" s="26"/>
      <c r="F27" s="26"/>
      <c r="G27" s="26"/>
      <c r="H27" s="26"/>
      <c r="I27" s="26"/>
      <c r="J27" s="26"/>
      <c r="K27" s="147"/>
    </row>
    <row r="28" spans="1:11" ht="15">
      <c r="A28" s="62" t="s">
        <v>261</v>
      </c>
      <c r="B28" s="26"/>
      <c r="C28" s="26"/>
      <c r="D28" s="26"/>
      <c r="E28" s="26"/>
      <c r="F28" s="26"/>
      <c r="G28" s="26"/>
      <c r="H28" s="26"/>
      <c r="I28" s="26"/>
      <c r="J28" s="26"/>
      <c r="K28" s="147"/>
    </row>
    <row r="29" spans="1:11" ht="15">
      <c r="A29" s="62" t="s">
        <v>262</v>
      </c>
      <c r="B29" s="26"/>
      <c r="C29" s="26"/>
      <c r="D29" s="26"/>
      <c r="E29" s="26"/>
      <c r="F29" s="26"/>
      <c r="G29" s="26"/>
      <c r="H29" s="26"/>
      <c r="I29" s="26"/>
      <c r="J29" s="26"/>
      <c r="K29" s="147"/>
    </row>
    <row r="30" spans="1:11" ht="15">
      <c r="A30" s="62" t="s">
        <v>263</v>
      </c>
      <c r="B30" s="26"/>
      <c r="C30" s="26"/>
      <c r="D30" s="26"/>
      <c r="E30" s="26"/>
      <c r="F30" s="26"/>
      <c r="G30" s="26"/>
      <c r="H30" s="26"/>
      <c r="I30" s="26"/>
      <c r="J30" s="26"/>
      <c r="K30" s="147"/>
    </row>
    <row r="31" spans="1:11" ht="15">
      <c r="A31" s="62" t="s">
        <v>264</v>
      </c>
      <c r="B31" s="26"/>
      <c r="C31" s="26"/>
      <c r="D31" s="26"/>
      <c r="E31" s="26"/>
      <c r="F31" s="26"/>
      <c r="G31" s="26"/>
      <c r="H31" s="26"/>
      <c r="I31" s="26"/>
      <c r="J31" s="26"/>
      <c r="K31" s="147"/>
    </row>
    <row r="32" spans="1:11" ht="15">
      <c r="A32" s="61" t="s">
        <v>132</v>
      </c>
      <c r="B32" s="85">
        <f>SUM(B33:B35)</f>
        <v>0</v>
      </c>
      <c r="C32" s="85">
        <f>SUM(C33:C35)</f>
        <v>0</v>
      </c>
      <c r="D32" s="85">
        <f t="shared" ref="D32:J32" si="6">SUM(D33:D35)</f>
        <v>0</v>
      </c>
      <c r="E32" s="85">
        <f>SUM(E33:E35)</f>
        <v>0</v>
      </c>
      <c r="F32" s="85">
        <f t="shared" si="6"/>
        <v>0</v>
      </c>
      <c r="G32" s="85">
        <f>SUM(G33:G35)</f>
        <v>0</v>
      </c>
      <c r="H32" s="85">
        <f>SUM(H33:H35)</f>
        <v>0</v>
      </c>
      <c r="I32" s="85">
        <f>SUM(I33:I35)</f>
        <v>0</v>
      </c>
      <c r="J32" s="85">
        <f t="shared" si="6"/>
        <v>0</v>
      </c>
      <c r="K32" s="147"/>
    </row>
    <row r="33" spans="1:11" ht="15">
      <c r="A33" s="62" t="s">
        <v>265</v>
      </c>
      <c r="B33" s="26"/>
      <c r="C33" s="26"/>
      <c r="D33" s="26"/>
      <c r="E33" s="26"/>
      <c r="F33" s="26"/>
      <c r="G33" s="26"/>
      <c r="H33" s="26"/>
      <c r="I33" s="26"/>
      <c r="J33" s="26"/>
      <c r="K33" s="147"/>
    </row>
    <row r="34" spans="1:11" ht="15">
      <c r="A34" s="62" t="s">
        <v>266</v>
      </c>
      <c r="B34" s="26"/>
      <c r="C34" s="26"/>
      <c r="D34" s="26"/>
      <c r="E34" s="26"/>
      <c r="F34" s="26"/>
      <c r="G34" s="26"/>
      <c r="H34" s="26"/>
      <c r="I34" s="26"/>
      <c r="J34" s="26"/>
      <c r="K34" s="147"/>
    </row>
    <row r="35" spans="1:11" ht="15">
      <c r="A35" s="62" t="s">
        <v>267</v>
      </c>
      <c r="B35" s="26"/>
      <c r="C35" s="26"/>
      <c r="D35" s="26"/>
      <c r="E35" s="26"/>
      <c r="F35" s="26"/>
      <c r="G35" s="26"/>
      <c r="H35" s="26"/>
      <c r="I35" s="26"/>
      <c r="J35" s="26"/>
      <c r="K35" s="147"/>
    </row>
    <row r="36" spans="1:11" ht="15">
      <c r="A36" s="61" t="s">
        <v>133</v>
      </c>
      <c r="B36" s="85">
        <f t="shared" ref="B36:J36" si="7">SUM(B37:B39,B42)</f>
        <v>0</v>
      </c>
      <c r="C36" s="85">
        <f t="shared" si="7"/>
        <v>0</v>
      </c>
      <c r="D36" s="85">
        <f t="shared" si="7"/>
        <v>0</v>
      </c>
      <c r="E36" s="85">
        <f t="shared" si="7"/>
        <v>0</v>
      </c>
      <c r="F36" s="85">
        <f t="shared" si="7"/>
        <v>0</v>
      </c>
      <c r="G36" s="85">
        <f t="shared" si="7"/>
        <v>0</v>
      </c>
      <c r="H36" s="85">
        <f t="shared" si="7"/>
        <v>0</v>
      </c>
      <c r="I36" s="85">
        <f t="shared" si="7"/>
        <v>0</v>
      </c>
      <c r="J36" s="85">
        <f t="shared" si="7"/>
        <v>0</v>
      </c>
      <c r="K36" s="147"/>
    </row>
    <row r="37" spans="1:11" ht="15">
      <c r="A37" s="62" t="s">
        <v>134</v>
      </c>
      <c r="B37" s="26"/>
      <c r="C37" s="26"/>
      <c r="D37" s="26"/>
      <c r="E37" s="26"/>
      <c r="F37" s="26"/>
      <c r="G37" s="26"/>
      <c r="H37" s="26"/>
      <c r="I37" s="26"/>
      <c r="J37" s="26"/>
      <c r="K37" s="147"/>
    </row>
    <row r="38" spans="1:11" ht="15">
      <c r="A38" s="62" t="s">
        <v>135</v>
      </c>
      <c r="B38" s="26"/>
      <c r="C38" s="26"/>
      <c r="D38" s="26"/>
      <c r="E38" s="26"/>
      <c r="F38" s="26"/>
      <c r="G38" s="26"/>
      <c r="H38" s="26"/>
      <c r="I38" s="26"/>
      <c r="J38" s="26"/>
      <c r="K38" s="147"/>
    </row>
    <row r="39" spans="1:11" ht="15">
      <c r="A39" s="62" t="s">
        <v>136</v>
      </c>
      <c r="B39" s="135">
        <f t="shared" ref="B39:J39" si="8">SUM(B40:B41)</f>
        <v>0</v>
      </c>
      <c r="C39" s="135">
        <f t="shared" si="8"/>
        <v>0</v>
      </c>
      <c r="D39" s="135">
        <f t="shared" si="8"/>
        <v>0</v>
      </c>
      <c r="E39" s="135">
        <f t="shared" si="8"/>
        <v>0</v>
      </c>
      <c r="F39" s="135">
        <f t="shared" si="8"/>
        <v>0</v>
      </c>
      <c r="G39" s="135">
        <f t="shared" si="8"/>
        <v>0</v>
      </c>
      <c r="H39" s="135">
        <f t="shared" si="8"/>
        <v>0</v>
      </c>
      <c r="I39" s="135">
        <f t="shared" si="8"/>
        <v>0</v>
      </c>
      <c r="J39" s="135">
        <f t="shared" si="8"/>
        <v>0</v>
      </c>
      <c r="K39" s="147"/>
    </row>
    <row r="40" spans="1:11" ht="30">
      <c r="A40" s="62" t="s">
        <v>438</v>
      </c>
      <c r="B40" s="26"/>
      <c r="C40" s="26"/>
      <c r="D40" s="26"/>
      <c r="E40" s="26"/>
      <c r="F40" s="26"/>
      <c r="G40" s="26"/>
      <c r="H40" s="26"/>
      <c r="I40" s="26"/>
      <c r="J40" s="26"/>
      <c r="K40" s="147"/>
    </row>
    <row r="41" spans="1:11" ht="15">
      <c r="A41" s="62" t="s">
        <v>137</v>
      </c>
      <c r="B41" s="26"/>
      <c r="C41" s="26"/>
      <c r="D41" s="26"/>
      <c r="E41" s="26"/>
      <c r="F41" s="26"/>
      <c r="G41" s="26"/>
      <c r="H41" s="26"/>
      <c r="I41" s="26"/>
      <c r="J41" s="26"/>
      <c r="K41" s="147"/>
    </row>
    <row r="42" spans="1:11" ht="15">
      <c r="A42" s="62" t="s">
        <v>138</v>
      </c>
      <c r="B42" s="26"/>
      <c r="C42" s="26"/>
      <c r="D42" s="26"/>
      <c r="E42" s="26"/>
      <c r="F42" s="26"/>
      <c r="G42" s="26"/>
      <c r="H42" s="26"/>
      <c r="I42" s="26"/>
      <c r="J42" s="26"/>
      <c r="K42" s="147"/>
    </row>
    <row r="43" spans="1:11" ht="15">
      <c r="A43" s="24"/>
      <c r="B43" s="24"/>
      <c r="C43" s="24"/>
      <c r="D43" s="24"/>
      <c r="E43" s="24"/>
      <c r="F43" s="24"/>
      <c r="G43" s="24"/>
      <c r="H43" s="24"/>
      <c r="I43" s="24"/>
      <c r="J43" s="24"/>
    </row>
    <row r="44" spans="1:11" s="23" customFormat="1"/>
    <row r="45" spans="1:11" s="23" customFormat="1">
      <c r="A45" s="25"/>
    </row>
    <row r="46" spans="1:11" s="2" customFormat="1" ht="15">
      <c r="A46" s="74" t="s">
        <v>107</v>
      </c>
      <c r="D46" s="5"/>
    </row>
    <row r="47" spans="1:11" s="2" customFormat="1" ht="15">
      <c r="D47"/>
      <c r="E47"/>
      <c r="F47"/>
      <c r="G47"/>
      <c r="I47"/>
    </row>
    <row r="48" spans="1:11" s="2" customFormat="1" ht="15">
      <c r="B48" s="73"/>
      <c r="C48" s="73"/>
      <c r="F48" s="73"/>
      <c r="G48" s="76"/>
      <c r="H48" s="73"/>
      <c r="I48"/>
      <c r="J48"/>
    </row>
    <row r="49" spans="1:10" s="2" customFormat="1" ht="15">
      <c r="B49" s="72" t="s">
        <v>268</v>
      </c>
      <c r="F49" s="12" t="s">
        <v>273</v>
      </c>
      <c r="G49" s="75"/>
      <c r="I49"/>
      <c r="J49"/>
    </row>
    <row r="50" spans="1:10" s="2" customFormat="1" ht="15">
      <c r="B50" s="68" t="s">
        <v>139</v>
      </c>
      <c r="F50" s="2" t="s">
        <v>269</v>
      </c>
      <c r="G50"/>
      <c r="I50"/>
      <c r="J50"/>
    </row>
    <row r="51" spans="1:10" customFormat="1" ht="15">
      <c r="A51" s="2"/>
      <c r="B51" s="25"/>
      <c r="H51" s="25"/>
    </row>
    <row r="52" spans="1:10" s="2" customFormat="1" ht="15">
      <c r="A52" s="11"/>
      <c r="B52" s="11"/>
      <c r="C52" s="11"/>
    </row>
    <row r="53" spans="1:10" ht="15">
      <c r="A53" s="24"/>
      <c r="B53" s="24"/>
      <c r="C53" s="24"/>
      <c r="D53" s="24"/>
      <c r="E53" s="24"/>
      <c r="F53" s="24"/>
      <c r="G53" s="24"/>
      <c r="H53" s="24"/>
      <c r="I53" s="24"/>
      <c r="J53" s="24"/>
    </row>
  </sheetData>
  <mergeCells count="6">
    <mergeCell ref="B7:C7"/>
    <mergeCell ref="D7:E7"/>
    <mergeCell ref="F7:G7"/>
    <mergeCell ref="I7:J7"/>
    <mergeCell ref="I1:J1"/>
    <mergeCell ref="I2:J2"/>
  </mergeCells>
  <pageMargins left="0.25" right="0.25" top="0.75" bottom="0.75" header="0.3" footer="0.3"/>
  <pageSetup paperSize="9" scale="61" orientation="landscape" r:id="rId1"/>
  <rowBreaks count="1" manualBreakCount="1">
    <brk id="31" max="10" man="1"/>
  </rowBreaks>
</worksheet>
</file>

<file path=xl/worksheets/sheet2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Sheet12">
    <pageSetUpPr fitToPage="1"/>
  </sheetPr>
  <dimension ref="A1:L35"/>
  <sheetViews>
    <sheetView showGridLines="0" view="pageBreakPreview" zoomScale="80" zoomScaleNormal="100" zoomScaleSheetLayoutView="80" workbookViewId="0">
      <selection activeCell="K16" sqref="K16"/>
    </sheetView>
  </sheetViews>
  <sheetFormatPr defaultRowHeight="12.75"/>
  <cols>
    <col min="1" max="1" width="4.7109375" style="25" customWidth="1"/>
    <col min="2" max="2" width="24.28515625" style="25" customWidth="1"/>
    <col min="3" max="3" width="25.28515625" style="25" customWidth="1"/>
    <col min="4" max="4" width="20" style="25" customWidth="1"/>
    <col min="5" max="5" width="14.140625" style="23" customWidth="1"/>
    <col min="6" max="6" width="23.7109375" style="23" customWidth="1"/>
    <col min="7" max="7" width="19" style="23" customWidth="1"/>
    <col min="8" max="8" width="28" style="23" customWidth="1"/>
    <col min="9" max="9" width="1" style="23" customWidth="1"/>
    <col min="10" max="10" width="9.85546875" style="66" customWidth="1"/>
    <col min="11" max="11" width="12.7109375" style="66" customWidth="1"/>
    <col min="12" max="12" width="9.140625" style="67"/>
    <col min="13" max="16384" width="9.140625" style="25"/>
  </cols>
  <sheetData>
    <row r="1" spans="1:12" s="23" customFormat="1" ht="15">
      <c r="A1" s="139" t="s">
        <v>305</v>
      </c>
      <c r="B1" s="140"/>
      <c r="C1" s="140"/>
      <c r="D1" s="140"/>
      <c r="E1" s="140"/>
      <c r="F1" s="140"/>
      <c r="G1" s="146"/>
      <c r="H1" s="103" t="s">
        <v>198</v>
      </c>
      <c r="I1" s="146"/>
      <c r="J1" s="69"/>
      <c r="K1" s="69"/>
      <c r="L1" s="69"/>
    </row>
    <row r="2" spans="1:12" s="23" customFormat="1" ht="15">
      <c r="A2" s="108" t="s">
        <v>140</v>
      </c>
      <c r="B2" s="140"/>
      <c r="C2" s="140"/>
      <c r="D2" s="140"/>
      <c r="E2" s="140"/>
      <c r="F2" s="140"/>
      <c r="G2" s="148"/>
      <c r="H2" s="172">
        <v>42968</v>
      </c>
      <c r="I2" s="148"/>
      <c r="J2" s="69"/>
      <c r="K2" s="69"/>
      <c r="L2" s="69"/>
    </row>
    <row r="3" spans="1:12" s="23" customFormat="1" ht="15">
      <c r="A3" s="140"/>
      <c r="B3" s="140"/>
      <c r="C3" s="140"/>
      <c r="D3" s="140"/>
      <c r="E3" s="140"/>
      <c r="F3" s="140"/>
      <c r="G3" s="148"/>
      <c r="H3" s="143"/>
      <c r="I3" s="148"/>
      <c r="J3" s="69"/>
      <c r="K3" s="69"/>
      <c r="L3" s="69"/>
    </row>
    <row r="4" spans="1:12" s="2" customFormat="1" ht="15">
      <c r="A4" s="79" t="str">
        <f>'ფორმა N2'!A4</f>
        <v>ანგარიშვალდებული პირის დასახელება:</v>
      </c>
      <c r="B4" s="79"/>
      <c r="C4" s="79"/>
      <c r="D4" s="79"/>
      <c r="E4" s="140"/>
      <c r="F4" s="140"/>
      <c r="G4" s="140"/>
      <c r="H4" s="140"/>
      <c r="I4" s="146"/>
      <c r="J4" s="66"/>
      <c r="K4" s="66"/>
      <c r="L4" s="23"/>
    </row>
    <row r="5" spans="1:12" s="2" customFormat="1" ht="15">
      <c r="A5" s="121" t="str">
        <f>'ფორმა N1'!D4</f>
        <v>მპგ "ევროპული საქართველო-მოძრაობა თავისუფლებისთვის"</v>
      </c>
      <c r="B5" s="122"/>
      <c r="C5" s="122"/>
      <c r="D5" s="122"/>
      <c r="E5" s="150"/>
      <c r="F5" s="151"/>
      <c r="G5" s="151"/>
      <c r="H5" s="151"/>
      <c r="I5" s="146"/>
      <c r="J5" s="66"/>
      <c r="K5" s="66"/>
      <c r="L5" s="12"/>
    </row>
    <row r="6" spans="1:12" s="23" customFormat="1" ht="13.5">
      <c r="A6" s="144"/>
      <c r="B6" s="145"/>
      <c r="C6" s="145"/>
      <c r="D6" s="145"/>
      <c r="E6" s="140"/>
      <c r="F6" s="140"/>
      <c r="G6" s="140"/>
      <c r="H6" s="140"/>
      <c r="I6" s="146"/>
      <c r="J6" s="66"/>
      <c r="K6" s="66"/>
      <c r="L6" s="66"/>
    </row>
    <row r="7" spans="1:12" ht="30">
      <c r="A7" s="136" t="s">
        <v>64</v>
      </c>
      <c r="B7" s="136" t="s">
        <v>379</v>
      </c>
      <c r="C7" s="138" t="s">
        <v>380</v>
      </c>
      <c r="D7" s="138" t="s">
        <v>235</v>
      </c>
      <c r="E7" s="138" t="s">
        <v>240</v>
      </c>
      <c r="F7" s="138" t="s">
        <v>241</v>
      </c>
      <c r="G7" s="138" t="s">
        <v>242</v>
      </c>
      <c r="H7" s="138" t="s">
        <v>243</v>
      </c>
      <c r="I7" s="146"/>
    </row>
    <row r="8" spans="1:12" ht="15">
      <c r="A8" s="136">
        <v>1</v>
      </c>
      <c r="B8" s="136">
        <v>2</v>
      </c>
      <c r="C8" s="138">
        <v>3</v>
      </c>
      <c r="D8" s="136">
        <v>4</v>
      </c>
      <c r="E8" s="138">
        <v>5</v>
      </c>
      <c r="F8" s="136">
        <v>6</v>
      </c>
      <c r="G8" s="138">
        <v>7</v>
      </c>
      <c r="H8" s="138">
        <v>8</v>
      </c>
      <c r="I8" s="146"/>
    </row>
    <row r="9" spans="1:12" ht="15">
      <c r="A9" s="70">
        <v>1</v>
      </c>
      <c r="B9" s="26"/>
      <c r="C9" s="26"/>
      <c r="D9" s="26"/>
      <c r="E9" s="26"/>
      <c r="F9" s="26"/>
      <c r="G9" s="159"/>
      <c r="H9" s="26"/>
      <c r="I9" s="146"/>
    </row>
    <row r="10" spans="1:12" ht="15">
      <c r="A10" s="70">
        <v>2</v>
      </c>
      <c r="B10" s="26"/>
      <c r="C10" s="26"/>
      <c r="D10" s="26"/>
      <c r="E10" s="26"/>
      <c r="F10" s="26"/>
      <c r="G10" s="159"/>
      <c r="H10" s="26"/>
      <c r="I10" s="146"/>
    </row>
    <row r="11" spans="1:12" ht="15">
      <c r="A11" s="70">
        <v>3</v>
      </c>
      <c r="B11" s="26"/>
      <c r="C11" s="26"/>
      <c r="D11" s="26"/>
      <c r="E11" s="26"/>
      <c r="F11" s="26"/>
      <c r="G11" s="159"/>
      <c r="H11" s="26"/>
      <c r="I11" s="146"/>
    </row>
    <row r="12" spans="1:12" ht="15">
      <c r="A12" s="70">
        <v>4</v>
      </c>
      <c r="B12" s="26"/>
      <c r="C12" s="26"/>
      <c r="D12" s="26"/>
      <c r="E12" s="26"/>
      <c r="F12" s="26"/>
      <c r="G12" s="159"/>
      <c r="H12" s="26"/>
      <c r="I12" s="146"/>
    </row>
    <row r="13" spans="1:12" ht="15">
      <c r="A13" s="70">
        <v>5</v>
      </c>
      <c r="B13" s="26"/>
      <c r="C13" s="26"/>
      <c r="D13" s="26"/>
      <c r="E13" s="26"/>
      <c r="F13" s="26"/>
      <c r="G13" s="159"/>
      <c r="H13" s="26"/>
      <c r="I13" s="146"/>
    </row>
    <row r="14" spans="1:12" ht="15">
      <c r="A14" s="70">
        <v>6</v>
      </c>
      <c r="B14" s="26"/>
      <c r="C14" s="26"/>
      <c r="D14" s="26"/>
      <c r="E14" s="26"/>
      <c r="F14" s="26"/>
      <c r="G14" s="159"/>
      <c r="H14" s="26"/>
      <c r="I14" s="146"/>
    </row>
    <row r="15" spans="1:12" s="23" customFormat="1" ht="15">
      <c r="A15" s="70">
        <v>7</v>
      </c>
      <c r="B15" s="26"/>
      <c r="C15" s="26"/>
      <c r="D15" s="26"/>
      <c r="E15" s="26"/>
      <c r="F15" s="26"/>
      <c r="G15" s="159"/>
      <c r="H15" s="26"/>
      <c r="I15" s="146"/>
      <c r="J15" s="66"/>
      <c r="K15" s="66"/>
      <c r="L15" s="66"/>
    </row>
    <row r="16" spans="1:12" s="23" customFormat="1" ht="15">
      <c r="A16" s="70">
        <v>8</v>
      </c>
      <c r="B16" s="26"/>
      <c r="C16" s="26"/>
      <c r="D16" s="26"/>
      <c r="E16" s="26"/>
      <c r="F16" s="26"/>
      <c r="G16" s="159"/>
      <c r="H16" s="26"/>
      <c r="I16" s="146"/>
      <c r="J16" s="66"/>
      <c r="K16" s="66"/>
      <c r="L16" s="66"/>
    </row>
    <row r="17" spans="1:12" s="23" customFormat="1" ht="15">
      <c r="A17" s="70">
        <v>9</v>
      </c>
      <c r="B17" s="26"/>
      <c r="C17" s="26"/>
      <c r="D17" s="26"/>
      <c r="E17" s="26"/>
      <c r="F17" s="26"/>
      <c r="G17" s="159"/>
      <c r="H17" s="26"/>
      <c r="I17" s="146"/>
      <c r="J17" s="66"/>
      <c r="K17" s="66"/>
      <c r="L17" s="66"/>
    </row>
    <row r="18" spans="1:12" s="23" customFormat="1" ht="15">
      <c r="A18" s="70">
        <v>10</v>
      </c>
      <c r="B18" s="26"/>
      <c r="C18" s="26"/>
      <c r="D18" s="26"/>
      <c r="E18" s="26"/>
      <c r="F18" s="26"/>
      <c r="G18" s="159"/>
      <c r="H18" s="26"/>
      <c r="I18" s="146"/>
      <c r="J18" s="66"/>
      <c r="K18" s="66"/>
      <c r="L18" s="66"/>
    </row>
    <row r="19" spans="1:12" s="23" customFormat="1" ht="15">
      <c r="A19" s="70">
        <v>11</v>
      </c>
      <c r="B19" s="26"/>
      <c r="C19" s="26"/>
      <c r="D19" s="26"/>
      <c r="E19" s="26"/>
      <c r="F19" s="26"/>
      <c r="G19" s="159"/>
      <c r="H19" s="26"/>
      <c r="I19" s="146"/>
      <c r="J19" s="66"/>
      <c r="K19" s="66"/>
      <c r="L19" s="66"/>
    </row>
    <row r="20" spans="1:12" s="23" customFormat="1" ht="15">
      <c r="A20" s="70">
        <v>12</v>
      </c>
      <c r="B20" s="26"/>
      <c r="C20" s="26"/>
      <c r="D20" s="26"/>
      <c r="E20" s="26"/>
      <c r="F20" s="26"/>
      <c r="G20" s="159"/>
      <c r="H20" s="26"/>
      <c r="I20" s="146"/>
      <c r="J20" s="66"/>
      <c r="K20" s="66"/>
      <c r="L20" s="66"/>
    </row>
    <row r="21" spans="1:12" s="23" customFormat="1" ht="15">
      <c r="A21" s="70">
        <v>13</v>
      </c>
      <c r="B21" s="26"/>
      <c r="C21" s="26"/>
      <c r="D21" s="26"/>
      <c r="E21" s="26"/>
      <c r="F21" s="26"/>
      <c r="G21" s="159"/>
      <c r="H21" s="26"/>
      <c r="I21" s="146"/>
      <c r="J21" s="66"/>
      <c r="K21" s="66"/>
      <c r="L21" s="66"/>
    </row>
    <row r="22" spans="1:12" s="23" customFormat="1" ht="15">
      <c r="A22" s="70">
        <v>14</v>
      </c>
      <c r="B22" s="26"/>
      <c r="C22" s="26"/>
      <c r="D22" s="26"/>
      <c r="E22" s="26"/>
      <c r="F22" s="26"/>
      <c r="G22" s="159"/>
      <c r="H22" s="26"/>
      <c r="I22" s="146"/>
      <c r="J22" s="66"/>
      <c r="K22" s="66"/>
      <c r="L22" s="66"/>
    </row>
    <row r="23" spans="1:12" s="23" customFormat="1" ht="15">
      <c r="A23" s="70">
        <v>15</v>
      </c>
      <c r="B23" s="26"/>
      <c r="C23" s="26"/>
      <c r="D23" s="26"/>
      <c r="E23" s="26"/>
      <c r="F23" s="26"/>
      <c r="G23" s="159"/>
      <c r="H23" s="26"/>
      <c r="I23" s="146"/>
      <c r="J23" s="66"/>
      <c r="K23" s="66"/>
      <c r="L23" s="66"/>
    </row>
    <row r="24" spans="1:12" s="23" customFormat="1" ht="15">
      <c r="A24" s="70">
        <v>16</v>
      </c>
      <c r="B24" s="26"/>
      <c r="C24" s="26"/>
      <c r="D24" s="26"/>
      <c r="E24" s="26"/>
      <c r="F24" s="26"/>
      <c r="G24" s="159"/>
      <c r="H24" s="26"/>
      <c r="I24" s="146"/>
      <c r="J24" s="66"/>
      <c r="K24" s="66"/>
      <c r="L24" s="66"/>
    </row>
    <row r="25" spans="1:12" s="23" customFormat="1" ht="15">
      <c r="A25" s="70">
        <v>17</v>
      </c>
      <c r="B25" s="26"/>
      <c r="C25" s="26"/>
      <c r="D25" s="26"/>
      <c r="E25" s="26"/>
      <c r="F25" s="26"/>
      <c r="G25" s="159"/>
      <c r="H25" s="26"/>
      <c r="I25" s="146"/>
      <c r="J25" s="66"/>
      <c r="K25" s="66"/>
      <c r="L25" s="66"/>
    </row>
    <row r="26" spans="1:12" s="23" customFormat="1" ht="15">
      <c r="A26" s="70">
        <v>18</v>
      </c>
      <c r="B26" s="26"/>
      <c r="C26" s="26"/>
      <c r="D26" s="26"/>
      <c r="E26" s="26"/>
      <c r="F26" s="26"/>
      <c r="G26" s="159"/>
      <c r="H26" s="26"/>
      <c r="I26" s="146"/>
      <c r="J26" s="66"/>
      <c r="K26" s="66"/>
      <c r="L26" s="66"/>
    </row>
    <row r="27" spans="1:12" s="23" customFormat="1" ht="15">
      <c r="A27" s="70" t="s">
        <v>278</v>
      </c>
      <c r="B27" s="26"/>
      <c r="C27" s="26"/>
      <c r="D27" s="26"/>
      <c r="E27" s="26"/>
      <c r="F27" s="26"/>
      <c r="G27" s="159"/>
      <c r="H27" s="26"/>
      <c r="I27" s="146"/>
      <c r="J27" s="66"/>
      <c r="K27" s="66"/>
      <c r="L27" s="66"/>
    </row>
    <row r="28" spans="1:12" s="23" customFormat="1">
      <c r="J28" s="66"/>
      <c r="K28" s="66"/>
      <c r="L28" s="66"/>
    </row>
    <row r="29" spans="1:12" s="23" customFormat="1"/>
    <row r="30" spans="1:12" s="23" customFormat="1">
      <c r="A30" s="25"/>
    </row>
    <row r="31" spans="1:12" s="2" customFormat="1" ht="15">
      <c r="B31" s="74" t="s">
        <v>107</v>
      </c>
      <c r="E31" s="5"/>
    </row>
    <row r="32" spans="1:12" s="2" customFormat="1" ht="15">
      <c r="C32" s="73"/>
      <c r="E32" s="73"/>
      <c r="F32" s="76"/>
      <c r="G32"/>
      <c r="H32"/>
      <c r="I32"/>
    </row>
    <row r="33" spans="1:9" s="2" customFormat="1" ht="15">
      <c r="A33"/>
      <c r="C33" s="72" t="s">
        <v>268</v>
      </c>
      <c r="E33" s="12" t="s">
        <v>273</v>
      </c>
      <c r="F33" s="75"/>
      <c r="G33"/>
      <c r="H33"/>
      <c r="I33"/>
    </row>
    <row r="34" spans="1:9" s="2" customFormat="1" ht="15">
      <c r="A34"/>
      <c r="C34" s="68" t="s">
        <v>139</v>
      </c>
      <c r="E34" s="2" t="s">
        <v>269</v>
      </c>
      <c r="F34"/>
      <c r="G34"/>
      <c r="H34"/>
      <c r="I34"/>
    </row>
    <row r="35" spans="1:9" customFormat="1" ht="15">
      <c r="B35" s="2"/>
      <c r="C35" s="25"/>
    </row>
  </sheetData>
  <dataValidations count="2">
    <dataValidation type="list" allowBlank="1" showInputMessage="1" showErrorMessage="1" errorTitle="შევსების წესი" error="შენობა-ნაგებობების ტიპები აირჩიეთ შემდეგი ჩამონათვალიდან:_x000a__x000a_- საცხოვრებელი შენობები_x000a_- არასაცხოვრებელი შენობები_x000a_- სხვა ნაგებობები_x000a_- დაუმთავრებელი მშენებლობა" sqref="B9:B27">
      <formula1>"საცხოვრებალი შენობები, არასაცხოვრებელი შენობები, სხვა ნაგებობები, დაუმთავრებელი მშენებლობა"</formula1>
    </dataValidation>
    <dataValidation allowBlank="1" showInputMessage="1" showErrorMessage="1" prompt="თვე/დღე/წელი" sqref="G9:G27"/>
  </dataValidations>
  <pageMargins left="0.19685039370078741" right="0.19685039370078741" top="0.74803149606299213" bottom="0.74803149606299213" header="0.31496062992125984" footer="0.31496062992125984"/>
  <pageSetup paperSize="9" scale="92" fitToHeight="0" orientation="landscape" r:id="rId1"/>
  <colBreaks count="1" manualBreakCount="1">
    <brk id="11" max="1048575" man="1"/>
  </colBreaks>
</worksheet>
</file>

<file path=xl/worksheets/sheet2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Sheet13">
    <pageSetUpPr fitToPage="1"/>
  </sheetPr>
  <dimension ref="A1:L54"/>
  <sheetViews>
    <sheetView showGridLines="0" view="pageBreakPreview" zoomScale="80" zoomScaleNormal="100" zoomScaleSheetLayoutView="80" workbookViewId="0">
      <selection activeCell="I15" sqref="I15"/>
    </sheetView>
  </sheetViews>
  <sheetFormatPr defaultRowHeight="12.75"/>
  <cols>
    <col min="1" max="1" width="4.7109375" style="25" customWidth="1"/>
    <col min="2" max="2" width="23.28515625" style="25" customWidth="1"/>
    <col min="3" max="4" width="17.7109375" style="25" customWidth="1"/>
    <col min="5" max="6" width="14.140625" style="23" customWidth="1"/>
    <col min="7" max="7" width="20.42578125" style="23" customWidth="1"/>
    <col min="8" max="8" width="23.7109375" style="23" customWidth="1"/>
    <col min="9" max="9" width="28" style="23" bestFit="1" customWidth="1"/>
    <col min="10" max="10" width="1" style="67" customWidth="1"/>
    <col min="11" max="16384" width="9.140625" style="25"/>
  </cols>
  <sheetData>
    <row r="1" spans="1:12" s="23" customFormat="1" ht="15">
      <c r="A1" s="139" t="s">
        <v>306</v>
      </c>
      <c r="B1" s="140"/>
      <c r="C1" s="140"/>
      <c r="D1" s="140"/>
      <c r="E1" s="140"/>
      <c r="F1" s="140"/>
      <c r="G1" s="140"/>
      <c r="H1" s="146"/>
      <c r="I1" s="380" t="s">
        <v>198</v>
      </c>
      <c r="J1" s="153"/>
    </row>
    <row r="2" spans="1:12" s="23" customFormat="1" ht="15">
      <c r="A2" s="108" t="s">
        <v>140</v>
      </c>
      <c r="B2" s="140"/>
      <c r="C2" s="140"/>
      <c r="D2" s="140"/>
      <c r="E2" s="140"/>
      <c r="F2" s="140"/>
      <c r="G2" s="140"/>
      <c r="H2" s="146"/>
      <c r="I2" s="172">
        <v>42968</v>
      </c>
      <c r="J2" s="153"/>
    </row>
    <row r="3" spans="1:12" s="23" customFormat="1" ht="15">
      <c r="A3" s="140"/>
      <c r="B3" s="140"/>
      <c r="C3" s="140"/>
      <c r="D3" s="140"/>
      <c r="E3" s="140"/>
      <c r="F3" s="140"/>
      <c r="G3" s="140"/>
      <c r="H3" s="143"/>
      <c r="I3" s="143"/>
      <c r="J3" s="153"/>
    </row>
    <row r="4" spans="1:12" s="2" customFormat="1" ht="15">
      <c r="A4" s="79" t="str">
        <f>'ფორმა N2'!A4</f>
        <v>ანგარიშვალდებული პირის დასახელება:</v>
      </c>
      <c r="B4" s="79"/>
      <c r="C4" s="79"/>
      <c r="D4" s="80"/>
      <c r="E4" s="149"/>
      <c r="F4" s="140"/>
      <c r="G4" s="140"/>
      <c r="H4" s="140"/>
      <c r="I4" s="149"/>
      <c r="J4" s="107"/>
      <c r="L4" s="23"/>
    </row>
    <row r="5" spans="1:12" s="2" customFormat="1" ht="15">
      <c r="A5" s="121" t="str">
        <f>'ფორმა N1'!D4</f>
        <v>მპგ "ევროპული საქართველო-მოძრაობა თავისუფლებისთვის"</v>
      </c>
      <c r="B5" s="122"/>
      <c r="C5" s="122"/>
      <c r="D5" s="122"/>
      <c r="E5" s="150"/>
      <c r="F5" s="151"/>
      <c r="G5" s="151"/>
      <c r="H5" s="151"/>
      <c r="I5" s="150"/>
      <c r="J5" s="107"/>
    </row>
    <row r="6" spans="1:12" s="23" customFormat="1" ht="13.5">
      <c r="A6" s="144"/>
      <c r="B6" s="145"/>
      <c r="C6" s="145"/>
      <c r="D6" s="145"/>
      <c r="E6" s="140"/>
      <c r="F6" s="140"/>
      <c r="G6" s="140"/>
      <c r="H6" s="140"/>
      <c r="I6" s="140"/>
      <c r="J6" s="148"/>
    </row>
    <row r="7" spans="1:12" ht="30">
      <c r="A7" s="152" t="s">
        <v>64</v>
      </c>
      <c r="B7" s="136" t="s">
        <v>248</v>
      </c>
      <c r="C7" s="138" t="s">
        <v>244</v>
      </c>
      <c r="D7" s="138" t="s">
        <v>245</v>
      </c>
      <c r="E7" s="138" t="s">
        <v>246</v>
      </c>
      <c r="F7" s="138" t="s">
        <v>247</v>
      </c>
      <c r="G7" s="138" t="s">
        <v>241</v>
      </c>
      <c r="H7" s="138" t="s">
        <v>242</v>
      </c>
      <c r="I7" s="138" t="s">
        <v>243</v>
      </c>
      <c r="J7" s="154"/>
    </row>
    <row r="8" spans="1:12" ht="15">
      <c r="A8" s="136">
        <v>1</v>
      </c>
      <c r="B8" s="136">
        <v>2</v>
      </c>
      <c r="C8" s="138">
        <v>3</v>
      </c>
      <c r="D8" s="136">
        <v>4</v>
      </c>
      <c r="E8" s="138">
        <v>5</v>
      </c>
      <c r="F8" s="136">
        <v>6</v>
      </c>
      <c r="G8" s="138">
        <v>7</v>
      </c>
      <c r="H8" s="136">
        <v>8</v>
      </c>
      <c r="I8" s="138">
        <v>9</v>
      </c>
      <c r="J8" s="154"/>
    </row>
    <row r="9" spans="1:12" ht="30">
      <c r="A9" s="70">
        <v>1</v>
      </c>
      <c r="B9" s="26" t="s">
        <v>536</v>
      </c>
      <c r="C9" s="26" t="s">
        <v>537</v>
      </c>
      <c r="D9" s="26" t="s">
        <v>538</v>
      </c>
      <c r="E9" s="26">
        <v>2007</v>
      </c>
      <c r="F9" s="26" t="s">
        <v>539</v>
      </c>
      <c r="G9" s="26">
        <v>12250</v>
      </c>
      <c r="H9" s="406" t="s">
        <v>540</v>
      </c>
      <c r="I9" s="26" t="s">
        <v>541</v>
      </c>
      <c r="J9" s="154"/>
    </row>
    <row r="10" spans="1:12" ht="15">
      <c r="A10" s="70">
        <v>2</v>
      </c>
      <c r="B10" s="26"/>
      <c r="C10" s="26"/>
      <c r="D10" s="26"/>
      <c r="E10" s="26"/>
      <c r="F10" s="26"/>
      <c r="G10" s="26"/>
      <c r="H10" s="159"/>
      <c r="I10" s="26"/>
      <c r="J10" s="154"/>
    </row>
    <row r="11" spans="1:12" ht="15">
      <c r="A11" s="70">
        <v>3</v>
      </c>
      <c r="B11" s="26"/>
      <c r="C11" s="26"/>
      <c r="D11" s="26"/>
      <c r="E11" s="26"/>
      <c r="F11" s="26"/>
      <c r="G11" s="26"/>
      <c r="H11" s="159"/>
      <c r="I11" s="26"/>
      <c r="J11" s="154"/>
    </row>
    <row r="12" spans="1:12" ht="15">
      <c r="A12" s="70">
        <v>4</v>
      </c>
      <c r="B12" s="26"/>
      <c r="C12" s="26"/>
      <c r="D12" s="26"/>
      <c r="E12" s="26"/>
      <c r="F12" s="26"/>
      <c r="G12" s="26"/>
      <c r="H12" s="159"/>
      <c r="I12" s="26"/>
      <c r="J12" s="154"/>
    </row>
    <row r="13" spans="1:12" ht="15">
      <c r="A13" s="70">
        <v>5</v>
      </c>
      <c r="B13" s="26"/>
      <c r="C13" s="26"/>
      <c r="D13" s="26"/>
      <c r="E13" s="26"/>
      <c r="F13" s="26"/>
      <c r="G13" s="26"/>
      <c r="H13" s="159"/>
      <c r="I13" s="26"/>
      <c r="J13" s="154"/>
    </row>
    <row r="14" spans="1:12" ht="15">
      <c r="A14" s="70">
        <v>6</v>
      </c>
      <c r="B14" s="26"/>
      <c r="C14" s="26"/>
      <c r="D14" s="26"/>
      <c r="E14" s="26"/>
      <c r="F14" s="26"/>
      <c r="G14" s="26"/>
      <c r="H14" s="159"/>
      <c r="I14" s="26"/>
      <c r="J14" s="154"/>
    </row>
    <row r="15" spans="1:12" s="23" customFormat="1" ht="15">
      <c r="A15" s="70">
        <v>7</v>
      </c>
      <c r="B15" s="26"/>
      <c r="C15" s="26"/>
      <c r="D15" s="26"/>
      <c r="E15" s="26"/>
      <c r="F15" s="26"/>
      <c r="G15" s="26"/>
      <c r="H15" s="159"/>
      <c r="I15" s="26"/>
      <c r="J15" s="148"/>
    </row>
    <row r="16" spans="1:12" s="23" customFormat="1" ht="15">
      <c r="A16" s="70">
        <v>8</v>
      </c>
      <c r="B16" s="26"/>
      <c r="C16" s="26"/>
      <c r="D16" s="26"/>
      <c r="E16" s="26"/>
      <c r="F16" s="26"/>
      <c r="G16" s="26"/>
      <c r="H16" s="159"/>
      <c r="I16" s="26"/>
      <c r="J16" s="148"/>
    </row>
    <row r="17" spans="1:10" s="23" customFormat="1" ht="15">
      <c r="A17" s="70">
        <v>9</v>
      </c>
      <c r="B17" s="26"/>
      <c r="C17" s="26"/>
      <c r="D17" s="26"/>
      <c r="E17" s="26"/>
      <c r="F17" s="26"/>
      <c r="G17" s="26"/>
      <c r="H17" s="159"/>
      <c r="I17" s="26"/>
      <c r="J17" s="148"/>
    </row>
    <row r="18" spans="1:10" s="23" customFormat="1" ht="15">
      <c r="A18" s="70">
        <v>10</v>
      </c>
      <c r="B18" s="26"/>
      <c r="C18" s="26"/>
      <c r="D18" s="26"/>
      <c r="E18" s="26"/>
      <c r="F18" s="26"/>
      <c r="G18" s="26"/>
      <c r="H18" s="159"/>
      <c r="I18" s="26"/>
      <c r="J18" s="148"/>
    </row>
    <row r="19" spans="1:10" s="23" customFormat="1" ht="15">
      <c r="A19" s="70">
        <v>11</v>
      </c>
      <c r="B19" s="26"/>
      <c r="C19" s="26"/>
      <c r="D19" s="26"/>
      <c r="E19" s="26"/>
      <c r="F19" s="26"/>
      <c r="G19" s="26"/>
      <c r="H19" s="159"/>
      <c r="I19" s="26"/>
      <c r="J19" s="148"/>
    </row>
    <row r="20" spans="1:10" s="23" customFormat="1" ht="15">
      <c r="A20" s="70">
        <v>12</v>
      </c>
      <c r="B20" s="26"/>
      <c r="C20" s="26"/>
      <c r="D20" s="26"/>
      <c r="E20" s="26"/>
      <c r="F20" s="26"/>
      <c r="G20" s="26"/>
      <c r="H20" s="159"/>
      <c r="I20" s="26"/>
      <c r="J20" s="148"/>
    </row>
    <row r="21" spans="1:10" s="23" customFormat="1" ht="15">
      <c r="A21" s="70">
        <v>13</v>
      </c>
      <c r="B21" s="26"/>
      <c r="C21" s="26"/>
      <c r="D21" s="26"/>
      <c r="E21" s="26"/>
      <c r="F21" s="26"/>
      <c r="G21" s="26"/>
      <c r="H21" s="159"/>
      <c r="I21" s="26"/>
      <c r="J21" s="148"/>
    </row>
    <row r="22" spans="1:10" s="23" customFormat="1" ht="15">
      <c r="A22" s="70">
        <v>14</v>
      </c>
      <c r="B22" s="26"/>
      <c r="C22" s="26"/>
      <c r="D22" s="26"/>
      <c r="E22" s="26"/>
      <c r="F22" s="26"/>
      <c r="G22" s="26"/>
      <c r="H22" s="159"/>
      <c r="I22" s="26"/>
      <c r="J22" s="148"/>
    </row>
    <row r="23" spans="1:10" s="23" customFormat="1" ht="15">
      <c r="A23" s="70">
        <v>15</v>
      </c>
      <c r="B23" s="26"/>
      <c r="C23" s="26"/>
      <c r="D23" s="26"/>
      <c r="E23" s="26"/>
      <c r="F23" s="26"/>
      <c r="G23" s="26"/>
      <c r="H23" s="159"/>
      <c r="I23" s="26"/>
      <c r="J23" s="148"/>
    </row>
    <row r="24" spans="1:10" s="23" customFormat="1" ht="15">
      <c r="A24" s="70">
        <v>16</v>
      </c>
      <c r="B24" s="26"/>
      <c r="C24" s="26"/>
      <c r="D24" s="26"/>
      <c r="E24" s="26"/>
      <c r="F24" s="26"/>
      <c r="G24" s="26"/>
      <c r="H24" s="159"/>
      <c r="I24" s="26"/>
      <c r="J24" s="148"/>
    </row>
    <row r="25" spans="1:10" s="23" customFormat="1" ht="15">
      <c r="A25" s="70">
        <v>17</v>
      </c>
      <c r="B25" s="26"/>
      <c r="C25" s="26"/>
      <c r="D25" s="26"/>
      <c r="E25" s="26"/>
      <c r="F25" s="26"/>
      <c r="G25" s="26"/>
      <c r="H25" s="159"/>
      <c r="I25" s="26"/>
      <c r="J25" s="148"/>
    </row>
    <row r="26" spans="1:10" s="23" customFormat="1" ht="15">
      <c r="A26" s="70">
        <v>18</v>
      </c>
      <c r="B26" s="26"/>
      <c r="C26" s="26"/>
      <c r="D26" s="26"/>
      <c r="E26" s="26"/>
      <c r="F26" s="26"/>
      <c r="G26" s="26"/>
      <c r="H26" s="159"/>
      <c r="I26" s="26"/>
      <c r="J26" s="148"/>
    </row>
    <row r="27" spans="1:10" s="23" customFormat="1" ht="15">
      <c r="A27" s="70" t="s">
        <v>278</v>
      </c>
      <c r="B27" s="26"/>
      <c r="C27" s="26"/>
      <c r="D27" s="26"/>
      <c r="E27" s="26"/>
      <c r="F27" s="26"/>
      <c r="G27" s="26"/>
      <c r="H27" s="159"/>
      <c r="I27" s="26"/>
      <c r="J27" s="148"/>
    </row>
    <row r="28" spans="1:10" s="23" customFormat="1">
      <c r="J28" s="66"/>
    </row>
    <row r="29" spans="1:10" s="23" customFormat="1"/>
    <row r="30" spans="1:10" s="23" customFormat="1">
      <c r="A30" s="25"/>
    </row>
    <row r="31" spans="1:10" s="2" customFormat="1" ht="15">
      <c r="B31" s="74" t="s">
        <v>107</v>
      </c>
      <c r="E31" s="5"/>
    </row>
    <row r="32" spans="1:10" s="2" customFormat="1" ht="15">
      <c r="C32" s="73"/>
      <c r="E32" s="73"/>
      <c r="F32" s="76"/>
      <c r="G32" s="76"/>
      <c r="H32"/>
      <c r="I32"/>
    </row>
    <row r="33" spans="1:10" s="2" customFormat="1" ht="15">
      <c r="A33"/>
      <c r="C33" s="72" t="s">
        <v>268</v>
      </c>
      <c r="E33" s="12" t="s">
        <v>273</v>
      </c>
      <c r="F33" s="75"/>
      <c r="G33"/>
      <c r="H33"/>
      <c r="I33"/>
    </row>
    <row r="34" spans="1:10" s="2" customFormat="1" ht="15">
      <c r="A34"/>
      <c r="C34" s="68" t="s">
        <v>139</v>
      </c>
      <c r="E34" s="2" t="s">
        <v>269</v>
      </c>
      <c r="F34"/>
      <c r="G34"/>
      <c r="H34"/>
      <c r="I34"/>
    </row>
    <row r="35" spans="1:10" customFormat="1" ht="15">
      <c r="B35" s="2"/>
      <c r="C35" s="25"/>
    </row>
    <row r="36" spans="1:10" customFormat="1"/>
    <row r="37" spans="1:10" s="23" customFormat="1">
      <c r="J37" s="66"/>
    </row>
    <row r="38" spans="1:10" s="23" customFormat="1">
      <c r="J38" s="66"/>
    </row>
    <row r="39" spans="1:10" s="23" customFormat="1">
      <c r="J39" s="66"/>
    </row>
    <row r="40" spans="1:10" s="23" customFormat="1">
      <c r="J40" s="66"/>
    </row>
    <row r="41" spans="1:10" s="23" customFormat="1">
      <c r="J41" s="66"/>
    </row>
    <row r="42" spans="1:10" s="23" customFormat="1">
      <c r="J42" s="66"/>
    </row>
    <row r="43" spans="1:10" s="23" customFormat="1">
      <c r="J43" s="66"/>
    </row>
    <row r="44" spans="1:10" s="23" customFormat="1">
      <c r="J44" s="66"/>
    </row>
    <row r="45" spans="1:10" s="23" customFormat="1">
      <c r="J45" s="66"/>
    </row>
    <row r="46" spans="1:10" s="23" customFormat="1">
      <c r="J46" s="66"/>
    </row>
    <row r="47" spans="1:10" s="23" customFormat="1">
      <c r="J47" s="66"/>
    </row>
    <row r="48" spans="1:10" s="23" customFormat="1">
      <c r="J48" s="66"/>
    </row>
    <row r="49" spans="10:10" s="23" customFormat="1">
      <c r="J49" s="66"/>
    </row>
    <row r="50" spans="10:10" s="23" customFormat="1">
      <c r="J50" s="66"/>
    </row>
    <row r="51" spans="10:10" s="23" customFormat="1">
      <c r="J51" s="66"/>
    </row>
    <row r="52" spans="10:10" s="23" customFormat="1">
      <c r="J52" s="66"/>
    </row>
    <row r="53" spans="10:10" s="23" customFormat="1">
      <c r="J53" s="66"/>
    </row>
    <row r="54" spans="10:10" s="23" customFormat="1">
      <c r="J54" s="66"/>
    </row>
  </sheetData>
  <dataValidations count="1">
    <dataValidation allowBlank="1" showInputMessage="1" showErrorMessage="1" error="თვე/დღე/წელი" prompt="თვე/დღე/წელი" sqref="H9:H27"/>
  </dataValidations>
  <pageMargins left="0.19685039370078741" right="0.19685039370078741" top="0.74803149606299213" bottom="0.74803149606299213" header="0.31496062992125984" footer="0.31496062992125984"/>
  <pageSetup paperSize="9" scale="89" fitToHeight="0" orientation="landscape" r:id="rId1"/>
</worksheet>
</file>

<file path=xl/worksheets/sheet2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K29"/>
  <sheetViews>
    <sheetView showGridLines="0" view="pageBreakPreview" zoomScale="80" zoomScaleNormal="100" zoomScaleSheetLayoutView="80" workbookViewId="0">
      <selection activeCell="G14" sqref="G14"/>
    </sheetView>
  </sheetViews>
  <sheetFormatPr defaultRowHeight="12.75"/>
  <cols>
    <col min="1" max="1" width="4.85546875" style="220" customWidth="1"/>
    <col min="2" max="2" width="37.42578125" style="220" customWidth="1"/>
    <col min="3" max="3" width="21.5703125" style="220" customWidth="1"/>
    <col min="4" max="4" width="20" style="220" customWidth="1"/>
    <col min="5" max="5" width="18.7109375" style="220" customWidth="1"/>
    <col min="6" max="6" width="24.140625" style="220" customWidth="1"/>
    <col min="7" max="7" width="27.140625" style="220" customWidth="1"/>
    <col min="8" max="8" width="0.7109375" style="220" customWidth="1"/>
    <col min="9" max="16384" width="9.140625" style="220"/>
  </cols>
  <sheetData>
    <row r="1" spans="1:8" s="204" customFormat="1" ht="15">
      <c r="A1" s="200" t="s">
        <v>326</v>
      </c>
      <c r="B1" s="201"/>
      <c r="C1" s="201"/>
      <c r="D1" s="201"/>
      <c r="E1" s="201"/>
      <c r="F1" s="81"/>
      <c r="G1" s="81" t="s">
        <v>109</v>
      </c>
      <c r="H1" s="205"/>
    </row>
    <row r="2" spans="1:8" s="204" customFormat="1" ht="15">
      <c r="A2" s="205" t="s">
        <v>317</v>
      </c>
      <c r="B2" s="201"/>
      <c r="C2" s="201"/>
      <c r="D2" s="201"/>
      <c r="E2" s="202"/>
      <c r="F2" s="202"/>
      <c r="G2" s="555" t="s">
        <v>815</v>
      </c>
      <c r="H2" s="556"/>
    </row>
    <row r="3" spans="1:8" s="204" customFormat="1">
      <c r="A3" s="205"/>
      <c r="B3" s="201"/>
      <c r="C3" s="201"/>
      <c r="D3" s="201"/>
      <c r="E3" s="202"/>
      <c r="F3" s="202"/>
      <c r="G3" s="202"/>
      <c r="H3" s="205"/>
    </row>
    <row r="4" spans="1:8" s="204" customFormat="1" ht="15">
      <c r="A4" s="116" t="s">
        <v>274</v>
      </c>
      <c r="B4" s="201"/>
      <c r="C4" s="201"/>
      <c r="D4" s="201"/>
      <c r="E4" s="206"/>
      <c r="F4" s="206"/>
      <c r="G4" s="202"/>
      <c r="H4" s="205"/>
    </row>
    <row r="5" spans="1:8" s="204" customFormat="1">
      <c r="A5" s="207" t="str">
        <f>'ფორმა N1'!D4</f>
        <v>მპგ "ევროპული საქართველო-მოძრაობა თავისუფლებისთვის"</v>
      </c>
      <c r="B5" s="207"/>
      <c r="C5" s="207"/>
      <c r="D5" s="207"/>
      <c r="E5" s="207"/>
      <c r="F5" s="207"/>
      <c r="G5" s="208"/>
      <c r="H5" s="205"/>
    </row>
    <row r="6" spans="1:8" s="221" customFormat="1">
      <c r="A6" s="209"/>
      <c r="B6" s="209"/>
      <c r="C6" s="209"/>
      <c r="D6" s="209"/>
      <c r="E6" s="209"/>
      <c r="F6" s="209"/>
      <c r="G6" s="209"/>
      <c r="H6" s="206"/>
    </row>
    <row r="7" spans="1:8" s="204" customFormat="1" ht="51">
      <c r="A7" s="241" t="s">
        <v>64</v>
      </c>
      <c r="B7" s="212" t="s">
        <v>321</v>
      </c>
      <c r="C7" s="212" t="s">
        <v>322</v>
      </c>
      <c r="D7" s="212" t="s">
        <v>323</v>
      </c>
      <c r="E7" s="212" t="s">
        <v>324</v>
      </c>
      <c r="F7" s="212" t="s">
        <v>325</v>
      </c>
      <c r="G7" s="212" t="s">
        <v>318</v>
      </c>
      <c r="H7" s="205"/>
    </row>
    <row r="8" spans="1:8" s="204" customFormat="1">
      <c r="A8" s="210">
        <v>1</v>
      </c>
      <c r="B8" s="211">
        <v>2</v>
      </c>
      <c r="C8" s="211">
        <v>3</v>
      </c>
      <c r="D8" s="211">
        <v>4</v>
      </c>
      <c r="E8" s="212">
        <v>5</v>
      </c>
      <c r="F8" s="212">
        <v>6</v>
      </c>
      <c r="G8" s="212">
        <v>7</v>
      </c>
      <c r="H8" s="205"/>
    </row>
    <row r="9" spans="1:8" s="204" customFormat="1">
      <c r="A9" s="222">
        <v>1</v>
      </c>
      <c r="B9" s="213"/>
      <c r="C9" s="213"/>
      <c r="D9" s="214"/>
      <c r="E9" s="213"/>
      <c r="F9" s="213"/>
      <c r="G9" s="213"/>
      <c r="H9" s="205"/>
    </row>
    <row r="10" spans="1:8" s="204" customFormat="1">
      <c r="A10" s="222">
        <v>2</v>
      </c>
      <c r="B10" s="213"/>
      <c r="C10" s="213"/>
      <c r="D10" s="214"/>
      <c r="E10" s="213"/>
      <c r="F10" s="213"/>
      <c r="G10" s="213"/>
      <c r="H10" s="205"/>
    </row>
    <row r="11" spans="1:8" s="204" customFormat="1">
      <c r="A11" s="222">
        <v>3</v>
      </c>
      <c r="B11" s="213"/>
      <c r="C11" s="213"/>
      <c r="D11" s="214"/>
      <c r="E11" s="213"/>
      <c r="F11" s="213"/>
      <c r="G11" s="213"/>
      <c r="H11" s="205"/>
    </row>
    <row r="12" spans="1:8" s="204" customFormat="1">
      <c r="A12" s="222">
        <v>4</v>
      </c>
      <c r="B12" s="213"/>
      <c r="C12" s="213"/>
      <c r="D12" s="214"/>
      <c r="E12" s="213"/>
      <c r="F12" s="213"/>
      <c r="G12" s="213"/>
      <c r="H12" s="205"/>
    </row>
    <row r="13" spans="1:8" s="204" customFormat="1">
      <c r="A13" s="222">
        <v>5</v>
      </c>
      <c r="B13" s="213"/>
      <c r="C13" s="213"/>
      <c r="D13" s="214"/>
      <c r="E13" s="213"/>
      <c r="F13" s="213"/>
      <c r="G13" s="213"/>
      <c r="H13" s="205"/>
    </row>
    <row r="14" spans="1:8" s="204" customFormat="1">
      <c r="A14" s="222">
        <v>6</v>
      </c>
      <c r="B14" s="213"/>
      <c r="C14" s="213"/>
      <c r="D14" s="214"/>
      <c r="E14" s="213"/>
      <c r="F14" s="213"/>
      <c r="G14" s="213"/>
      <c r="H14" s="205"/>
    </row>
    <row r="15" spans="1:8" s="204" customFormat="1">
      <c r="A15" s="222">
        <v>7</v>
      </c>
      <c r="B15" s="213"/>
      <c r="C15" s="213"/>
      <c r="D15" s="214"/>
      <c r="E15" s="213"/>
      <c r="F15" s="213"/>
      <c r="G15" s="213"/>
      <c r="H15" s="205"/>
    </row>
    <row r="16" spans="1:8" s="204" customFormat="1">
      <c r="A16" s="222">
        <v>8</v>
      </c>
      <c r="B16" s="213"/>
      <c r="C16" s="213"/>
      <c r="D16" s="214"/>
      <c r="E16" s="213"/>
      <c r="F16" s="213"/>
      <c r="G16" s="213"/>
      <c r="H16" s="205"/>
    </row>
    <row r="17" spans="1:11" s="204" customFormat="1">
      <c r="A17" s="222">
        <v>9</v>
      </c>
      <c r="B17" s="213"/>
      <c r="C17" s="213"/>
      <c r="D17" s="214"/>
      <c r="E17" s="213"/>
      <c r="F17" s="213"/>
      <c r="G17" s="213"/>
      <c r="H17" s="205"/>
    </row>
    <row r="18" spans="1:11" s="204" customFormat="1">
      <c r="A18" s="222">
        <v>10</v>
      </c>
      <c r="B18" s="213"/>
      <c r="C18" s="213"/>
      <c r="D18" s="214"/>
      <c r="E18" s="213"/>
      <c r="F18" s="213"/>
      <c r="G18" s="213"/>
      <c r="H18" s="205"/>
    </row>
    <row r="19" spans="1:11" s="204" customFormat="1">
      <c r="A19" s="222" t="s">
        <v>276</v>
      </c>
      <c r="B19" s="213"/>
      <c r="C19" s="213"/>
      <c r="D19" s="214"/>
      <c r="E19" s="213"/>
      <c r="F19" s="213"/>
      <c r="G19" s="213"/>
      <c r="H19" s="205"/>
    </row>
    <row r="22" spans="1:11" s="204" customFormat="1"/>
    <row r="23" spans="1:11" s="204" customFormat="1"/>
    <row r="24" spans="1:11" s="21" customFormat="1" ht="15">
      <c r="B24" s="215" t="s">
        <v>107</v>
      </c>
      <c r="C24" s="215"/>
    </row>
    <row r="25" spans="1:11" s="21" customFormat="1" ht="15">
      <c r="B25" s="215"/>
      <c r="C25" s="215"/>
    </row>
    <row r="26" spans="1:11" s="21" customFormat="1" ht="15">
      <c r="C26" s="217"/>
      <c r="F26" s="217"/>
      <c r="G26" s="217"/>
      <c r="H26" s="216"/>
    </row>
    <row r="27" spans="1:11" s="21" customFormat="1" ht="15">
      <c r="C27" s="218" t="s">
        <v>268</v>
      </c>
      <c r="F27" s="215" t="s">
        <v>319</v>
      </c>
      <c r="J27" s="216"/>
      <c r="K27" s="216"/>
    </row>
    <row r="28" spans="1:11" s="21" customFormat="1" ht="15">
      <c r="C28" s="218" t="s">
        <v>139</v>
      </c>
      <c r="F28" s="219" t="s">
        <v>269</v>
      </c>
      <c r="J28" s="216"/>
      <c r="K28" s="216"/>
    </row>
    <row r="29" spans="1:11" s="204" customFormat="1" ht="15">
      <c r="C29" s="218"/>
      <c r="J29" s="221"/>
      <c r="K29" s="221"/>
    </row>
  </sheetData>
  <mergeCells count="1">
    <mergeCell ref="G2:H2"/>
  </mergeCells>
  <dataValidations count="2">
    <dataValidation allowBlank="1" showInputMessage="1" showErrorMessage="1" errorTitle="თარიღის შევსების ინსტრუქცია" error="ივსება შემდეგი ფორმატით: თვე/დღე/წელი" prompt="თვე/დღე/წელი" sqref="G2 D9:D19"/>
    <dataValidation type="list" allowBlank="1" showInputMessage="1" showErrorMessage="1" errorTitle="თარიღის შევსების ინსტრუქცია" error="დღე/თვე/წელი" prompt="დღე/თვე/წელი" sqref="I1">
      <formula1>#REF!</formula1>
    </dataValidation>
  </dataValidations>
  <pageMargins left="0.7" right="0.7" top="0.75" bottom="0.75" header="0.3" footer="0.3"/>
  <pageSetup paperSize="9" scale="87" fitToHeight="0" orientation="landscape" r:id="rId1"/>
</worksheet>
</file>

<file path=xl/worksheets/sheet2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L99"/>
  <sheetViews>
    <sheetView view="pageBreakPreview" zoomScale="80" zoomScaleNormal="80" zoomScaleSheetLayoutView="80" workbookViewId="0">
      <selection activeCell="G1" sqref="G1:L6"/>
    </sheetView>
  </sheetViews>
  <sheetFormatPr defaultRowHeight="12.75"/>
  <cols>
    <col min="2" max="2" width="72.7109375" bestFit="1" customWidth="1"/>
    <col min="3" max="3" width="18.7109375" bestFit="1" customWidth="1"/>
    <col min="4" max="4" width="9.28515625" customWidth="1"/>
    <col min="5" max="5" width="10.28515625" customWidth="1"/>
    <col min="6" max="6" width="9.140625" customWidth="1"/>
    <col min="7" max="7" width="19.140625" customWidth="1"/>
    <col min="8" max="8" width="22.140625" style="112" customWidth="1"/>
    <col min="9" max="9" width="23.7109375" style="112" bestFit="1" customWidth="1"/>
    <col min="10" max="10" width="20.28515625" style="112" customWidth="1"/>
    <col min="11" max="11" width="34.5703125" style="112" bestFit="1" customWidth="1"/>
  </cols>
  <sheetData>
    <row r="1" spans="1:12" ht="15">
      <c r="A1" s="139" t="s">
        <v>461</v>
      </c>
      <c r="B1" s="140"/>
      <c r="C1" s="140"/>
      <c r="D1" s="140"/>
      <c r="E1" s="140"/>
      <c r="F1" s="140"/>
      <c r="G1" s="140"/>
      <c r="H1" s="140"/>
      <c r="I1" s="140"/>
      <c r="J1" s="140"/>
      <c r="K1" s="81" t="s">
        <v>109</v>
      </c>
      <c r="L1" s="538"/>
    </row>
    <row r="2" spans="1:12" ht="15">
      <c r="A2" s="108" t="s">
        <v>140</v>
      </c>
      <c r="B2" s="140"/>
      <c r="C2" s="140"/>
      <c r="D2" s="140"/>
      <c r="E2" s="140"/>
      <c r="F2" s="140"/>
      <c r="G2" s="140"/>
      <c r="H2" s="140"/>
      <c r="I2" s="140"/>
      <c r="J2" s="140"/>
      <c r="K2" s="566" t="s">
        <v>815</v>
      </c>
      <c r="L2" s="567"/>
    </row>
    <row r="3" spans="1:12" ht="15">
      <c r="A3" s="140"/>
      <c r="B3" s="140"/>
      <c r="C3" s="140"/>
      <c r="D3" s="140"/>
      <c r="E3" s="140"/>
      <c r="F3" s="140"/>
      <c r="G3" s="140"/>
      <c r="H3" s="140"/>
      <c r="I3" s="140"/>
      <c r="J3" s="140"/>
      <c r="K3" s="531"/>
      <c r="L3" s="538"/>
    </row>
    <row r="4" spans="1:12" ht="15">
      <c r="A4" s="79" t="str">
        <f>'ფორმა N2'!A4</f>
        <v>ანგარიშვალდებული პირის დასახელება:</v>
      </c>
      <c r="B4" s="79"/>
      <c r="C4" s="79"/>
      <c r="D4" s="80"/>
      <c r="E4" s="149"/>
      <c r="F4" s="140"/>
      <c r="G4" s="140"/>
      <c r="H4" s="140"/>
      <c r="I4" s="140"/>
      <c r="J4" s="140"/>
      <c r="K4" s="149"/>
      <c r="L4" s="538"/>
    </row>
    <row r="5" spans="1:12" s="192" customFormat="1" ht="15">
      <c r="A5" s="230" t="str">
        <f>'ფორმა N1'!D4</f>
        <v>მპგ "ევროპული საქართველო-მოძრაობა თავისუფლებისთვის"</v>
      </c>
      <c r="B5" s="83"/>
      <c r="C5" s="83"/>
      <c r="D5" s="83"/>
      <c r="E5" s="231"/>
      <c r="F5" s="232"/>
      <c r="G5" s="140"/>
      <c r="H5" s="140"/>
      <c r="I5" s="140"/>
      <c r="J5" s="140"/>
      <c r="K5" s="149"/>
      <c r="L5" s="538"/>
    </row>
    <row r="6" spans="1:12" ht="13.5">
      <c r="A6" s="144"/>
      <c r="B6" s="145"/>
      <c r="C6" s="145"/>
      <c r="D6" s="145"/>
      <c r="E6" s="140"/>
      <c r="F6" s="140"/>
      <c r="G6" s="140"/>
      <c r="H6" s="140"/>
      <c r="I6" s="140"/>
      <c r="J6" s="140"/>
      <c r="K6" s="140"/>
      <c r="L6" s="538"/>
    </row>
    <row r="7" spans="1:12" ht="105">
      <c r="A7" s="152" t="s">
        <v>64</v>
      </c>
      <c r="B7" s="138" t="s">
        <v>381</v>
      </c>
      <c r="C7" s="138" t="s">
        <v>382</v>
      </c>
      <c r="D7" s="138" t="s">
        <v>384</v>
      </c>
      <c r="E7" s="138" t="s">
        <v>383</v>
      </c>
      <c r="F7" s="138" t="s">
        <v>392</v>
      </c>
      <c r="G7" s="138" t="s">
        <v>393</v>
      </c>
      <c r="H7" s="438" t="s">
        <v>387</v>
      </c>
      <c r="I7" s="438" t="s">
        <v>388</v>
      </c>
      <c r="J7" s="438" t="s">
        <v>400</v>
      </c>
      <c r="K7" s="438" t="s">
        <v>389</v>
      </c>
    </row>
    <row r="8" spans="1:12" ht="15">
      <c r="A8" s="136">
        <v>1</v>
      </c>
      <c r="B8" s="136">
        <v>2</v>
      </c>
      <c r="C8" s="138">
        <v>3</v>
      </c>
      <c r="D8" s="136">
        <v>4</v>
      </c>
      <c r="E8" s="138">
        <v>5</v>
      </c>
      <c r="F8" s="136">
        <v>6</v>
      </c>
      <c r="G8" s="138">
        <v>7</v>
      </c>
      <c r="H8" s="439">
        <v>8</v>
      </c>
      <c r="I8" s="438">
        <v>9</v>
      </c>
      <c r="J8" s="439">
        <v>10</v>
      </c>
      <c r="K8" s="438">
        <v>11</v>
      </c>
    </row>
    <row r="9" spans="1:12" ht="18.75" customHeight="1">
      <c r="A9" s="70">
        <v>1</v>
      </c>
      <c r="B9" s="407" t="s">
        <v>542</v>
      </c>
      <c r="C9" s="26" t="s">
        <v>543</v>
      </c>
      <c r="D9" s="408" t="s">
        <v>544</v>
      </c>
      <c r="E9" s="409">
        <v>768</v>
      </c>
      <c r="F9" s="404">
        <v>14500</v>
      </c>
      <c r="G9" s="26"/>
      <c r="H9" s="440"/>
      <c r="I9" s="440"/>
      <c r="J9" s="410" t="s">
        <v>545</v>
      </c>
      <c r="K9" s="407" t="s">
        <v>546</v>
      </c>
    </row>
    <row r="10" spans="1:12" ht="18.75" customHeight="1">
      <c r="A10" s="70">
        <v>2</v>
      </c>
      <c r="B10" s="407" t="s">
        <v>547</v>
      </c>
      <c r="C10" s="26" t="s">
        <v>543</v>
      </c>
      <c r="D10" s="408" t="s">
        <v>548</v>
      </c>
      <c r="E10" s="411">
        <v>115</v>
      </c>
      <c r="F10" s="26">
        <v>1800</v>
      </c>
      <c r="G10" s="26"/>
      <c r="H10" s="440"/>
      <c r="I10" s="440"/>
      <c r="J10" s="410" t="s">
        <v>545</v>
      </c>
      <c r="K10" s="407" t="s">
        <v>546</v>
      </c>
    </row>
    <row r="11" spans="1:12" ht="18.75" customHeight="1">
      <c r="A11" s="70">
        <v>3</v>
      </c>
      <c r="B11" s="412" t="s">
        <v>549</v>
      </c>
      <c r="C11" s="26" t="s">
        <v>543</v>
      </c>
      <c r="D11" s="408" t="s">
        <v>561</v>
      </c>
      <c r="E11" s="411">
        <v>109.64</v>
      </c>
      <c r="F11" s="404">
        <v>1550</v>
      </c>
      <c r="G11" s="413" t="s">
        <v>551</v>
      </c>
      <c r="H11" s="440" t="s">
        <v>552</v>
      </c>
      <c r="I11" s="440" t="s">
        <v>553</v>
      </c>
      <c r="J11" s="440"/>
      <c r="K11" s="404"/>
    </row>
    <row r="12" spans="1:12" ht="18.75" customHeight="1">
      <c r="A12" s="70">
        <v>4</v>
      </c>
      <c r="B12" s="407" t="s">
        <v>554</v>
      </c>
      <c r="C12" s="26" t="s">
        <v>543</v>
      </c>
      <c r="D12" s="408" t="s">
        <v>550</v>
      </c>
      <c r="E12" s="411">
        <v>165.5</v>
      </c>
      <c r="F12" s="26">
        <v>1489.5</v>
      </c>
      <c r="G12" s="26"/>
      <c r="H12" s="440"/>
      <c r="I12" s="440"/>
      <c r="J12" s="410" t="s">
        <v>555</v>
      </c>
      <c r="K12" s="407" t="s">
        <v>556</v>
      </c>
    </row>
    <row r="13" spans="1:12" ht="18.75" customHeight="1">
      <c r="A13" s="70">
        <v>5</v>
      </c>
      <c r="B13" s="414" t="s">
        <v>557</v>
      </c>
      <c r="C13" s="26" t="s">
        <v>543</v>
      </c>
      <c r="D13" s="408" t="s">
        <v>550</v>
      </c>
      <c r="E13" s="411">
        <v>100</v>
      </c>
      <c r="F13" s="26">
        <v>1250</v>
      </c>
      <c r="G13" s="26"/>
      <c r="H13" s="440"/>
      <c r="I13" s="440"/>
      <c r="J13" s="415" t="s">
        <v>558</v>
      </c>
      <c r="K13" s="414" t="s">
        <v>559</v>
      </c>
    </row>
    <row r="14" spans="1:12" ht="18.75" customHeight="1">
      <c r="A14" s="70">
        <v>6</v>
      </c>
      <c r="B14" s="414" t="s">
        <v>560</v>
      </c>
      <c r="C14" s="26" t="s">
        <v>543</v>
      </c>
      <c r="D14" s="408" t="s">
        <v>561</v>
      </c>
      <c r="E14" s="404">
        <v>57.1</v>
      </c>
      <c r="F14" s="26">
        <v>1800</v>
      </c>
      <c r="G14" s="415" t="s">
        <v>562</v>
      </c>
      <c r="H14" s="440" t="s">
        <v>563</v>
      </c>
      <c r="I14" s="440" t="s">
        <v>564</v>
      </c>
      <c r="J14" s="440"/>
      <c r="K14" s="404"/>
    </row>
    <row r="15" spans="1:12" ht="18.75" customHeight="1">
      <c r="A15" s="70">
        <v>7</v>
      </c>
      <c r="B15" s="414" t="s">
        <v>565</v>
      </c>
      <c r="C15" s="26" t="s">
        <v>543</v>
      </c>
      <c r="D15" s="408" t="s">
        <v>561</v>
      </c>
      <c r="E15" s="26">
        <v>107</v>
      </c>
      <c r="F15" s="26">
        <v>720</v>
      </c>
      <c r="G15" s="415" t="s">
        <v>566</v>
      </c>
      <c r="H15" s="440" t="s">
        <v>567</v>
      </c>
      <c r="I15" s="440" t="s">
        <v>568</v>
      </c>
      <c r="J15" s="440"/>
      <c r="K15" s="404"/>
    </row>
    <row r="16" spans="1:12" ht="18.75" customHeight="1">
      <c r="A16" s="70">
        <v>8</v>
      </c>
      <c r="B16" s="407" t="s">
        <v>569</v>
      </c>
      <c r="C16" s="26" t="s">
        <v>543</v>
      </c>
      <c r="D16" s="408" t="s">
        <v>561</v>
      </c>
      <c r="E16" s="404">
        <v>101.18</v>
      </c>
      <c r="F16" s="26">
        <v>1875</v>
      </c>
      <c r="G16" s="410" t="s">
        <v>570</v>
      </c>
      <c r="H16" s="440" t="s">
        <v>571</v>
      </c>
      <c r="I16" s="440" t="s">
        <v>572</v>
      </c>
      <c r="J16" s="440"/>
      <c r="K16" s="404"/>
    </row>
    <row r="17" spans="1:11" ht="18.75" customHeight="1">
      <c r="A17" s="70">
        <v>9</v>
      </c>
      <c r="B17" s="407" t="s">
        <v>573</v>
      </c>
      <c r="C17" s="26" t="s">
        <v>543</v>
      </c>
      <c r="D17" s="408" t="s">
        <v>574</v>
      </c>
      <c r="E17" s="404">
        <v>150</v>
      </c>
      <c r="F17" s="26">
        <v>1875</v>
      </c>
      <c r="G17" s="410" t="s">
        <v>575</v>
      </c>
      <c r="H17" s="440" t="s">
        <v>576</v>
      </c>
      <c r="I17" s="440" t="s">
        <v>577</v>
      </c>
      <c r="J17" s="440"/>
      <c r="K17" s="404"/>
    </row>
    <row r="18" spans="1:11" ht="18.75" customHeight="1">
      <c r="A18" s="70">
        <v>10</v>
      </c>
      <c r="B18" s="407" t="s">
        <v>578</v>
      </c>
      <c r="C18" s="26" t="s">
        <v>543</v>
      </c>
      <c r="D18" s="408" t="s">
        <v>561</v>
      </c>
      <c r="E18" s="26">
        <v>121.54</v>
      </c>
      <c r="F18" s="26">
        <v>2000</v>
      </c>
      <c r="G18" s="410" t="s">
        <v>579</v>
      </c>
      <c r="H18" s="440" t="s">
        <v>580</v>
      </c>
      <c r="I18" s="440" t="s">
        <v>581</v>
      </c>
      <c r="J18" s="440"/>
      <c r="K18" s="404"/>
    </row>
    <row r="19" spans="1:11" ht="18.75" customHeight="1">
      <c r="A19" s="70">
        <v>11</v>
      </c>
      <c r="B19" s="407" t="s">
        <v>582</v>
      </c>
      <c r="C19" s="26" t="s">
        <v>543</v>
      </c>
      <c r="D19" s="408" t="s">
        <v>561</v>
      </c>
      <c r="E19" s="26">
        <v>77.739999999999995</v>
      </c>
      <c r="F19" s="411">
        <v>1700</v>
      </c>
      <c r="G19" s="410" t="s">
        <v>583</v>
      </c>
      <c r="H19" s="440" t="s">
        <v>584</v>
      </c>
      <c r="I19" s="440" t="s">
        <v>585</v>
      </c>
      <c r="J19" s="440"/>
      <c r="K19" s="404"/>
    </row>
    <row r="20" spans="1:11" ht="18.75" customHeight="1">
      <c r="A20" s="70">
        <v>12</v>
      </c>
      <c r="B20" s="407" t="s">
        <v>586</v>
      </c>
      <c r="C20" s="26" t="s">
        <v>543</v>
      </c>
      <c r="D20" s="408" t="s">
        <v>561</v>
      </c>
      <c r="E20" s="26">
        <v>129.09</v>
      </c>
      <c r="F20" s="411">
        <v>875</v>
      </c>
      <c r="G20" s="410" t="s">
        <v>587</v>
      </c>
      <c r="H20" s="440" t="s">
        <v>588</v>
      </c>
      <c r="I20" s="440" t="s">
        <v>589</v>
      </c>
      <c r="J20" s="440"/>
      <c r="K20" s="404"/>
    </row>
    <row r="21" spans="1:11" ht="18.75" customHeight="1">
      <c r="A21" s="70">
        <v>13</v>
      </c>
      <c r="B21" s="407" t="s">
        <v>825</v>
      </c>
      <c r="C21" s="26" t="s">
        <v>543</v>
      </c>
      <c r="D21" s="408" t="s">
        <v>826</v>
      </c>
      <c r="E21" s="26">
        <v>86.02</v>
      </c>
      <c r="F21" s="411">
        <v>562.5</v>
      </c>
      <c r="G21" s="410" t="s">
        <v>824</v>
      </c>
      <c r="H21" s="440" t="s">
        <v>822</v>
      </c>
      <c r="I21" s="440" t="s">
        <v>823</v>
      </c>
      <c r="J21" s="440"/>
      <c r="K21" s="404"/>
    </row>
    <row r="22" spans="1:11" ht="18.75" customHeight="1">
      <c r="A22" s="70">
        <v>14</v>
      </c>
      <c r="B22" s="533" t="s">
        <v>830</v>
      </c>
      <c r="C22" s="26" t="s">
        <v>543</v>
      </c>
      <c r="D22" s="408" t="s">
        <v>826</v>
      </c>
      <c r="E22" s="404">
        <v>75.5</v>
      </c>
      <c r="F22" s="411">
        <v>1200</v>
      </c>
      <c r="G22" s="410" t="s">
        <v>829</v>
      </c>
      <c r="H22" s="440" t="s">
        <v>827</v>
      </c>
      <c r="I22" s="440" t="s">
        <v>828</v>
      </c>
      <c r="J22" s="440"/>
      <c r="K22" s="404"/>
    </row>
    <row r="23" spans="1:11" ht="18.75" customHeight="1">
      <c r="A23" s="583">
        <v>15</v>
      </c>
      <c r="B23" s="580" t="s">
        <v>842</v>
      </c>
      <c r="C23" s="584"/>
      <c r="D23" s="587" t="s">
        <v>826</v>
      </c>
      <c r="E23" s="590">
        <v>90</v>
      </c>
      <c r="F23" s="411">
        <v>150</v>
      </c>
      <c r="G23" s="410" t="s">
        <v>838</v>
      </c>
      <c r="H23" s="440" t="s">
        <v>831</v>
      </c>
      <c r="I23" s="440" t="s">
        <v>832</v>
      </c>
      <c r="J23" s="440"/>
      <c r="K23" s="404"/>
    </row>
    <row r="24" spans="1:11" ht="18.75" customHeight="1">
      <c r="A24" s="581"/>
      <c r="B24" s="581"/>
      <c r="C24" s="585"/>
      <c r="D24" s="588"/>
      <c r="E24" s="591"/>
      <c r="F24" s="411">
        <v>150</v>
      </c>
      <c r="G24" s="410" t="s">
        <v>839</v>
      </c>
      <c r="H24" s="440" t="s">
        <v>833</v>
      </c>
      <c r="I24" s="440" t="s">
        <v>634</v>
      </c>
      <c r="J24" s="440"/>
      <c r="K24" s="404"/>
    </row>
    <row r="25" spans="1:11" ht="18.75" customHeight="1">
      <c r="A25" s="581"/>
      <c r="B25" s="581"/>
      <c r="C25" s="585"/>
      <c r="D25" s="588"/>
      <c r="E25" s="591"/>
      <c r="F25" s="411">
        <v>150</v>
      </c>
      <c r="G25" s="410" t="s">
        <v>840</v>
      </c>
      <c r="H25" s="440" t="s">
        <v>834</v>
      </c>
      <c r="I25" s="440" t="s">
        <v>835</v>
      </c>
      <c r="J25" s="440"/>
      <c r="K25" s="404"/>
    </row>
    <row r="26" spans="1:11" ht="18.75" customHeight="1">
      <c r="A26" s="582"/>
      <c r="B26" s="582"/>
      <c r="C26" s="586"/>
      <c r="D26" s="589"/>
      <c r="E26" s="592"/>
      <c r="F26" s="411">
        <v>150</v>
      </c>
      <c r="G26" s="410" t="s">
        <v>841</v>
      </c>
      <c r="H26" s="440" t="s">
        <v>836</v>
      </c>
      <c r="I26" s="440" t="s">
        <v>837</v>
      </c>
      <c r="J26" s="440"/>
      <c r="K26" s="404"/>
    </row>
    <row r="27" spans="1:11" ht="18.75" customHeight="1">
      <c r="A27" s="70">
        <v>16</v>
      </c>
      <c r="B27" s="407" t="s">
        <v>590</v>
      </c>
      <c r="C27" s="26" t="s">
        <v>543</v>
      </c>
      <c r="D27" s="408" t="s">
        <v>591</v>
      </c>
      <c r="E27" s="26">
        <v>128.78</v>
      </c>
      <c r="F27" s="416">
        <v>875</v>
      </c>
      <c r="G27" s="410" t="s">
        <v>592</v>
      </c>
      <c r="H27" s="440" t="s">
        <v>593</v>
      </c>
      <c r="I27" s="440" t="s">
        <v>594</v>
      </c>
      <c r="J27" s="440"/>
      <c r="K27" s="404"/>
    </row>
    <row r="28" spans="1:11" ht="18.75" customHeight="1">
      <c r="A28" s="70">
        <v>17</v>
      </c>
      <c r="B28" s="407" t="s">
        <v>595</v>
      </c>
      <c r="C28" s="26" t="s">
        <v>543</v>
      </c>
      <c r="D28" s="408" t="s">
        <v>561</v>
      </c>
      <c r="E28" s="26">
        <v>134.26</v>
      </c>
      <c r="F28" s="26">
        <v>1800</v>
      </c>
      <c r="G28" s="410" t="s">
        <v>596</v>
      </c>
      <c r="H28" s="440" t="s">
        <v>530</v>
      </c>
      <c r="I28" s="440" t="s">
        <v>597</v>
      </c>
      <c r="J28" s="440"/>
      <c r="K28" s="404"/>
    </row>
    <row r="29" spans="1:11" ht="18.75" customHeight="1">
      <c r="A29" s="70">
        <v>18</v>
      </c>
      <c r="B29" s="407" t="s">
        <v>598</v>
      </c>
      <c r="C29" s="26" t="s">
        <v>543</v>
      </c>
      <c r="D29" s="408" t="s">
        <v>561</v>
      </c>
      <c r="E29" s="26">
        <v>109.38</v>
      </c>
      <c r="F29" s="26">
        <v>700</v>
      </c>
      <c r="G29" s="410" t="s">
        <v>599</v>
      </c>
      <c r="H29" s="440" t="s">
        <v>600</v>
      </c>
      <c r="I29" s="440" t="s">
        <v>601</v>
      </c>
      <c r="J29" s="440"/>
      <c r="K29" s="404"/>
    </row>
    <row r="30" spans="1:11" ht="18.75" customHeight="1">
      <c r="A30" s="70">
        <v>19</v>
      </c>
      <c r="B30" s="407" t="s">
        <v>602</v>
      </c>
      <c r="C30" s="26" t="s">
        <v>543</v>
      </c>
      <c r="D30" s="408" t="s">
        <v>561</v>
      </c>
      <c r="E30" s="26">
        <v>121.3</v>
      </c>
      <c r="F30" s="26">
        <v>625</v>
      </c>
      <c r="G30" s="410" t="s">
        <v>603</v>
      </c>
      <c r="H30" s="440" t="s">
        <v>604</v>
      </c>
      <c r="I30" s="440" t="s">
        <v>605</v>
      </c>
      <c r="J30" s="440"/>
      <c r="K30" s="404"/>
    </row>
    <row r="31" spans="1:11" ht="18.75" customHeight="1">
      <c r="A31" s="70">
        <v>20</v>
      </c>
      <c r="B31" s="407" t="s">
        <v>742</v>
      </c>
      <c r="C31" s="26" t="s">
        <v>543</v>
      </c>
      <c r="D31" s="408" t="s">
        <v>574</v>
      </c>
      <c r="E31" s="409">
        <v>49.6</v>
      </c>
      <c r="F31" s="26">
        <v>625</v>
      </c>
      <c r="G31" s="410" t="s">
        <v>743</v>
      </c>
      <c r="H31" s="440" t="s">
        <v>580</v>
      </c>
      <c r="I31" s="440" t="s">
        <v>744</v>
      </c>
      <c r="J31" s="440"/>
      <c r="K31" s="404"/>
    </row>
    <row r="32" spans="1:11" ht="18.75" customHeight="1">
      <c r="A32" s="70">
        <v>21</v>
      </c>
      <c r="B32" s="407" t="s">
        <v>746</v>
      </c>
      <c r="C32" s="26" t="s">
        <v>543</v>
      </c>
      <c r="D32" s="408" t="s">
        <v>574</v>
      </c>
      <c r="E32" s="26">
        <v>74</v>
      </c>
      <c r="F32" s="26">
        <v>750</v>
      </c>
      <c r="G32" s="410" t="s">
        <v>745</v>
      </c>
      <c r="H32" s="410" t="s">
        <v>580</v>
      </c>
      <c r="I32" s="440" t="s">
        <v>763</v>
      </c>
      <c r="J32" s="440"/>
      <c r="K32" s="404"/>
    </row>
    <row r="33" spans="1:11" ht="18.75" customHeight="1">
      <c r="A33" s="70">
        <v>22</v>
      </c>
      <c r="B33" s="407" t="s">
        <v>606</v>
      </c>
      <c r="C33" s="26" t="s">
        <v>543</v>
      </c>
      <c r="D33" s="408" t="s">
        <v>561</v>
      </c>
      <c r="E33" s="26">
        <v>45</v>
      </c>
      <c r="F33" s="26">
        <v>625</v>
      </c>
      <c r="G33" s="410" t="s">
        <v>607</v>
      </c>
      <c r="H33" s="440" t="s">
        <v>608</v>
      </c>
      <c r="I33" s="440" t="s">
        <v>609</v>
      </c>
      <c r="J33" s="440"/>
      <c r="K33" s="404"/>
    </row>
    <row r="34" spans="1:11" ht="18.75" customHeight="1">
      <c r="A34" s="70">
        <v>23</v>
      </c>
      <c r="B34" s="407" t="s">
        <v>610</v>
      </c>
      <c r="C34" s="26" t="s">
        <v>543</v>
      </c>
      <c r="D34" s="408" t="s">
        <v>561</v>
      </c>
      <c r="E34" s="26">
        <v>86</v>
      </c>
      <c r="F34" s="26">
        <v>1000</v>
      </c>
      <c r="G34" s="410" t="s">
        <v>611</v>
      </c>
      <c r="H34" s="440" t="s">
        <v>612</v>
      </c>
      <c r="I34" s="440" t="s">
        <v>613</v>
      </c>
      <c r="J34" s="440"/>
      <c r="K34" s="404"/>
    </row>
    <row r="35" spans="1:11" ht="18.75" customHeight="1">
      <c r="A35" s="70">
        <v>24</v>
      </c>
      <c r="B35" s="407" t="s">
        <v>750</v>
      </c>
      <c r="C35" s="26" t="s">
        <v>543</v>
      </c>
      <c r="D35" s="408" t="s">
        <v>561</v>
      </c>
      <c r="E35" s="26">
        <v>25.2</v>
      </c>
      <c r="F35" s="26">
        <v>375</v>
      </c>
      <c r="G35" s="410" t="s">
        <v>749</v>
      </c>
      <c r="H35" s="440" t="s">
        <v>747</v>
      </c>
      <c r="I35" s="440" t="s">
        <v>748</v>
      </c>
      <c r="J35" s="440"/>
      <c r="K35" s="404"/>
    </row>
    <row r="36" spans="1:11" ht="18.75" customHeight="1">
      <c r="A36" s="70">
        <v>25</v>
      </c>
      <c r="B36" s="412" t="s">
        <v>614</v>
      </c>
      <c r="C36" s="26" t="s">
        <v>543</v>
      </c>
      <c r="D36" s="408" t="s">
        <v>561</v>
      </c>
      <c r="E36" s="26">
        <v>47.28</v>
      </c>
      <c r="F36" s="26">
        <v>950</v>
      </c>
      <c r="G36" s="397">
        <v>21001014812</v>
      </c>
      <c r="H36" s="440" t="s">
        <v>615</v>
      </c>
      <c r="I36" s="440" t="s">
        <v>616</v>
      </c>
      <c r="J36" s="440"/>
      <c r="K36" s="404"/>
    </row>
    <row r="37" spans="1:11" ht="18.75" customHeight="1">
      <c r="A37" s="70">
        <v>26</v>
      </c>
      <c r="B37" s="412" t="s">
        <v>617</v>
      </c>
      <c r="C37" s="26" t="s">
        <v>543</v>
      </c>
      <c r="D37" s="408" t="s">
        <v>561</v>
      </c>
      <c r="E37" s="26">
        <v>205.4</v>
      </c>
      <c r="F37" s="26">
        <v>700</v>
      </c>
      <c r="G37" s="397">
        <v>21001005336</v>
      </c>
      <c r="H37" s="440" t="s">
        <v>618</v>
      </c>
      <c r="I37" s="440" t="s">
        <v>619</v>
      </c>
      <c r="J37" s="440"/>
      <c r="K37" s="404"/>
    </row>
    <row r="38" spans="1:11" ht="18.75" customHeight="1">
      <c r="A38" s="70">
        <v>27</v>
      </c>
      <c r="B38" s="407" t="s">
        <v>620</v>
      </c>
      <c r="C38" s="26" t="s">
        <v>543</v>
      </c>
      <c r="D38" s="408" t="s">
        <v>561</v>
      </c>
      <c r="E38" s="26">
        <v>103.5</v>
      </c>
      <c r="F38" s="26">
        <v>700</v>
      </c>
      <c r="G38" s="410" t="s">
        <v>621</v>
      </c>
      <c r="H38" s="440" t="s">
        <v>622</v>
      </c>
      <c r="I38" s="440" t="s">
        <v>623</v>
      </c>
      <c r="J38" s="440"/>
      <c r="K38" s="404"/>
    </row>
    <row r="39" spans="1:11" ht="18.75" customHeight="1">
      <c r="A39" s="70">
        <v>28</v>
      </c>
      <c r="B39" s="407" t="s">
        <v>624</v>
      </c>
      <c r="C39" s="26" t="s">
        <v>543</v>
      </c>
      <c r="D39" s="408" t="s">
        <v>561</v>
      </c>
      <c r="E39" s="26">
        <v>14.62</v>
      </c>
      <c r="F39" s="26">
        <v>625</v>
      </c>
      <c r="G39" s="410" t="s">
        <v>625</v>
      </c>
      <c r="H39" s="440" t="s">
        <v>516</v>
      </c>
      <c r="I39" s="440" t="s">
        <v>626</v>
      </c>
      <c r="J39" s="440"/>
      <c r="K39" s="404"/>
    </row>
    <row r="40" spans="1:11" ht="18.75" customHeight="1">
      <c r="A40" s="70">
        <v>29</v>
      </c>
      <c r="B40" s="407" t="s">
        <v>627</v>
      </c>
      <c r="C40" s="26" t="s">
        <v>543</v>
      </c>
      <c r="D40" s="408" t="s">
        <v>561</v>
      </c>
      <c r="E40" s="26">
        <v>180.8</v>
      </c>
      <c r="F40" s="26">
        <v>3000</v>
      </c>
      <c r="G40" s="410" t="s">
        <v>628</v>
      </c>
      <c r="H40" s="440" t="s">
        <v>618</v>
      </c>
      <c r="I40" s="440" t="s">
        <v>629</v>
      </c>
      <c r="J40" s="440"/>
      <c r="K40" s="404"/>
    </row>
    <row r="41" spans="1:11" ht="18.75" customHeight="1">
      <c r="A41" s="70">
        <v>30</v>
      </c>
      <c r="B41" s="407" t="s">
        <v>630</v>
      </c>
      <c r="C41" s="26" t="s">
        <v>543</v>
      </c>
      <c r="D41" s="408" t="s">
        <v>561</v>
      </c>
      <c r="E41" s="26">
        <v>56.5</v>
      </c>
      <c r="F41" s="26">
        <v>312.5</v>
      </c>
      <c r="G41" s="410" t="s">
        <v>844</v>
      </c>
      <c r="H41" s="440" t="s">
        <v>580</v>
      </c>
      <c r="I41" s="440" t="s">
        <v>843</v>
      </c>
      <c r="J41" s="440"/>
      <c r="K41" s="404"/>
    </row>
    <row r="42" spans="1:11" ht="18.75" customHeight="1">
      <c r="A42" s="70">
        <v>31</v>
      </c>
      <c r="B42" s="407" t="s">
        <v>631</v>
      </c>
      <c r="C42" s="26" t="s">
        <v>543</v>
      </c>
      <c r="D42" s="408" t="s">
        <v>561</v>
      </c>
      <c r="E42" s="26">
        <v>153.35</v>
      </c>
      <c r="F42" s="26">
        <v>700</v>
      </c>
      <c r="G42" s="410" t="s">
        <v>632</v>
      </c>
      <c r="H42" s="440" t="s">
        <v>633</v>
      </c>
      <c r="I42" s="440" t="s">
        <v>634</v>
      </c>
      <c r="J42" s="440"/>
      <c r="K42" s="404"/>
    </row>
    <row r="43" spans="1:11" ht="18.75" customHeight="1">
      <c r="A43" s="70">
        <v>32</v>
      </c>
      <c r="B43" s="407" t="s">
        <v>635</v>
      </c>
      <c r="C43" s="26" t="s">
        <v>543</v>
      </c>
      <c r="D43" s="408" t="s">
        <v>561</v>
      </c>
      <c r="E43" s="404">
        <v>60</v>
      </c>
      <c r="F43" s="26">
        <v>375</v>
      </c>
      <c r="G43" s="410" t="s">
        <v>636</v>
      </c>
      <c r="H43" s="440" t="s">
        <v>529</v>
      </c>
      <c r="I43" s="440" t="s">
        <v>637</v>
      </c>
      <c r="J43" s="440"/>
      <c r="K43" s="404"/>
    </row>
    <row r="44" spans="1:11" ht="18.75" customHeight="1">
      <c r="A44" s="70">
        <v>33</v>
      </c>
      <c r="B44" s="407" t="s">
        <v>638</v>
      </c>
      <c r="C44" s="26" t="s">
        <v>543</v>
      </c>
      <c r="D44" s="408" t="s">
        <v>550</v>
      </c>
      <c r="E44" s="26">
        <v>70</v>
      </c>
      <c r="F44" s="26">
        <v>700</v>
      </c>
      <c r="G44" s="26"/>
      <c r="H44" s="440"/>
      <c r="I44" s="440"/>
      <c r="J44" s="410" t="s">
        <v>639</v>
      </c>
      <c r="K44" s="407" t="s">
        <v>640</v>
      </c>
    </row>
    <row r="45" spans="1:11" ht="18.75" customHeight="1">
      <c r="A45" s="70">
        <v>34</v>
      </c>
      <c r="B45" s="407" t="s">
        <v>641</v>
      </c>
      <c r="C45" s="26" t="s">
        <v>543</v>
      </c>
      <c r="D45" s="408" t="s">
        <v>561</v>
      </c>
      <c r="E45" s="404">
        <v>70</v>
      </c>
      <c r="F45" s="26">
        <v>562.5</v>
      </c>
      <c r="G45" s="410" t="s">
        <v>642</v>
      </c>
      <c r="H45" s="440" t="s">
        <v>643</v>
      </c>
      <c r="I45" s="440" t="s">
        <v>616</v>
      </c>
      <c r="J45" s="440"/>
      <c r="K45" s="404"/>
    </row>
    <row r="46" spans="1:11" ht="18.75" customHeight="1">
      <c r="A46" s="70">
        <v>35</v>
      </c>
      <c r="B46" s="407" t="s">
        <v>644</v>
      </c>
      <c r="C46" s="26" t="s">
        <v>543</v>
      </c>
      <c r="D46" s="408" t="s">
        <v>561</v>
      </c>
      <c r="E46" s="26">
        <v>48</v>
      </c>
      <c r="F46" s="26">
        <v>625</v>
      </c>
      <c r="G46" s="410" t="s">
        <v>645</v>
      </c>
      <c r="H46" s="440" t="s">
        <v>646</v>
      </c>
      <c r="I46" s="440" t="s">
        <v>647</v>
      </c>
      <c r="J46" s="440"/>
      <c r="K46" s="404"/>
    </row>
    <row r="47" spans="1:11" ht="18.75" customHeight="1">
      <c r="A47" s="70">
        <v>36</v>
      </c>
      <c r="B47" s="407" t="s">
        <v>648</v>
      </c>
      <c r="C47" s="26" t="s">
        <v>543</v>
      </c>
      <c r="D47" s="408" t="s">
        <v>561</v>
      </c>
      <c r="E47" s="26">
        <v>50</v>
      </c>
      <c r="F47" s="26">
        <v>300</v>
      </c>
      <c r="G47" s="410" t="s">
        <v>649</v>
      </c>
      <c r="H47" s="440" t="s">
        <v>650</v>
      </c>
      <c r="I47" s="440" t="s">
        <v>651</v>
      </c>
      <c r="J47" s="440"/>
      <c r="K47" s="404"/>
    </row>
    <row r="48" spans="1:11" ht="18.75" customHeight="1">
      <c r="A48" s="70">
        <v>37</v>
      </c>
      <c r="B48" s="407" t="s">
        <v>652</v>
      </c>
      <c r="C48" s="26" t="s">
        <v>543</v>
      </c>
      <c r="D48" s="408" t="s">
        <v>561</v>
      </c>
      <c r="E48" s="26">
        <v>147.5</v>
      </c>
      <c r="F48" s="26">
        <v>2000</v>
      </c>
      <c r="G48" s="410" t="s">
        <v>653</v>
      </c>
      <c r="H48" s="440" t="s">
        <v>567</v>
      </c>
      <c r="I48" s="440" t="s">
        <v>654</v>
      </c>
      <c r="J48" s="440"/>
      <c r="K48" s="404"/>
    </row>
    <row r="49" spans="1:11" ht="18.75" customHeight="1">
      <c r="A49" s="70">
        <v>38</v>
      </c>
      <c r="B49" s="407" t="s">
        <v>655</v>
      </c>
      <c r="C49" s="26" t="s">
        <v>543</v>
      </c>
      <c r="D49" s="408" t="s">
        <v>561</v>
      </c>
      <c r="E49" s="26">
        <v>88.19</v>
      </c>
      <c r="F49" s="26">
        <v>500</v>
      </c>
      <c r="G49" s="410" t="s">
        <v>656</v>
      </c>
      <c r="H49" s="440" t="s">
        <v>657</v>
      </c>
      <c r="I49" s="440" t="s">
        <v>658</v>
      </c>
      <c r="J49" s="440"/>
      <c r="K49" s="404"/>
    </row>
    <row r="50" spans="1:11" ht="18.75" customHeight="1">
      <c r="A50" s="70">
        <v>39</v>
      </c>
      <c r="B50" s="407" t="s">
        <v>659</v>
      </c>
      <c r="C50" s="26" t="s">
        <v>543</v>
      </c>
      <c r="D50" s="408" t="s">
        <v>550</v>
      </c>
      <c r="E50" s="26">
        <v>43</v>
      </c>
      <c r="F50" s="26">
        <v>625</v>
      </c>
      <c r="G50" s="410" t="s">
        <v>660</v>
      </c>
      <c r="H50" s="440" t="s">
        <v>661</v>
      </c>
      <c r="I50" s="440" t="s">
        <v>662</v>
      </c>
      <c r="J50" s="440"/>
      <c r="K50" s="404"/>
    </row>
    <row r="51" spans="1:11" ht="18.75" customHeight="1">
      <c r="A51" s="70">
        <v>40</v>
      </c>
      <c r="B51" s="407" t="s">
        <v>663</v>
      </c>
      <c r="C51" s="26" t="s">
        <v>543</v>
      </c>
      <c r="D51" s="408" t="s">
        <v>664</v>
      </c>
      <c r="E51" s="26">
        <v>108.5</v>
      </c>
      <c r="F51" s="26">
        <v>550</v>
      </c>
      <c r="G51" s="410" t="s">
        <v>665</v>
      </c>
      <c r="H51" s="440" t="s">
        <v>666</v>
      </c>
      <c r="I51" s="440" t="s">
        <v>667</v>
      </c>
      <c r="J51" s="440"/>
      <c r="K51" s="404"/>
    </row>
    <row r="52" spans="1:11" ht="18.75" customHeight="1">
      <c r="A52" s="70">
        <v>41</v>
      </c>
      <c r="B52" s="407" t="s">
        <v>668</v>
      </c>
      <c r="C52" s="26" t="s">
        <v>543</v>
      </c>
      <c r="D52" s="408" t="s">
        <v>548</v>
      </c>
      <c r="E52" s="26">
        <v>62</v>
      </c>
      <c r="F52" s="26">
        <v>625</v>
      </c>
      <c r="G52" s="410" t="s">
        <v>847</v>
      </c>
      <c r="H52" s="440" t="s">
        <v>845</v>
      </c>
      <c r="I52" s="440" t="s">
        <v>846</v>
      </c>
      <c r="J52" s="440"/>
      <c r="K52" s="404"/>
    </row>
    <row r="53" spans="1:11" ht="18.75" customHeight="1">
      <c r="A53" s="70">
        <v>42</v>
      </c>
      <c r="B53" s="407" t="s">
        <v>751</v>
      </c>
      <c r="C53" s="26" t="s">
        <v>543</v>
      </c>
      <c r="D53" s="408" t="s">
        <v>561</v>
      </c>
      <c r="E53" s="26">
        <v>80</v>
      </c>
      <c r="F53" s="26">
        <v>312.5</v>
      </c>
      <c r="G53" s="410" t="s">
        <v>753</v>
      </c>
      <c r="H53" s="440" t="s">
        <v>584</v>
      </c>
      <c r="I53" s="440" t="s">
        <v>755</v>
      </c>
      <c r="J53" s="440"/>
      <c r="K53" s="404"/>
    </row>
    <row r="54" spans="1:11" ht="18.75" customHeight="1">
      <c r="A54" s="70">
        <v>43</v>
      </c>
      <c r="B54" s="407" t="s">
        <v>752</v>
      </c>
      <c r="C54" s="26" t="s">
        <v>543</v>
      </c>
      <c r="D54" s="408" t="s">
        <v>561</v>
      </c>
      <c r="E54" s="26">
        <v>56.1</v>
      </c>
      <c r="F54" s="26">
        <v>600</v>
      </c>
      <c r="G54" s="410" t="s">
        <v>754</v>
      </c>
      <c r="H54" s="440" t="s">
        <v>567</v>
      </c>
      <c r="I54" s="440" t="s">
        <v>756</v>
      </c>
      <c r="J54" s="440"/>
      <c r="K54" s="404"/>
    </row>
    <row r="55" spans="1:11" ht="18.75" customHeight="1">
      <c r="A55" s="70">
        <v>44</v>
      </c>
      <c r="B55" s="407" t="s">
        <v>669</v>
      </c>
      <c r="C55" s="26" t="s">
        <v>543</v>
      </c>
      <c r="D55" s="408" t="s">
        <v>561</v>
      </c>
      <c r="E55" s="26">
        <v>196</v>
      </c>
      <c r="F55" s="26">
        <v>2125</v>
      </c>
      <c r="G55" s="410" t="s">
        <v>670</v>
      </c>
      <c r="H55" s="440" t="s">
        <v>671</v>
      </c>
      <c r="I55" s="440" t="s">
        <v>672</v>
      </c>
      <c r="J55" s="440"/>
      <c r="K55" s="404"/>
    </row>
    <row r="56" spans="1:11" ht="18.75" customHeight="1">
      <c r="A56" s="70">
        <v>45</v>
      </c>
      <c r="B56" s="407" t="s">
        <v>673</v>
      </c>
      <c r="C56" s="26" t="s">
        <v>543</v>
      </c>
      <c r="D56" s="408" t="s">
        <v>561</v>
      </c>
      <c r="E56" s="26">
        <v>97.31</v>
      </c>
      <c r="F56" s="26">
        <v>1250</v>
      </c>
      <c r="G56" s="410" t="s">
        <v>674</v>
      </c>
      <c r="H56" s="440" t="s">
        <v>675</v>
      </c>
      <c r="I56" s="440" t="s">
        <v>676</v>
      </c>
      <c r="J56" s="440"/>
      <c r="K56" s="404"/>
    </row>
    <row r="57" spans="1:11" ht="18.75" customHeight="1">
      <c r="A57" s="70">
        <v>46</v>
      </c>
      <c r="B57" s="407" t="s">
        <v>677</v>
      </c>
      <c r="C57" s="26" t="s">
        <v>543</v>
      </c>
      <c r="D57" s="408" t="s">
        <v>561</v>
      </c>
      <c r="E57" s="26">
        <v>45</v>
      </c>
      <c r="F57" s="26">
        <v>625</v>
      </c>
      <c r="G57" s="410" t="s">
        <v>678</v>
      </c>
      <c r="H57" s="440" t="s">
        <v>633</v>
      </c>
      <c r="I57" s="440" t="s">
        <v>601</v>
      </c>
      <c r="J57" s="440"/>
      <c r="K57" s="404"/>
    </row>
    <row r="58" spans="1:11" ht="18.75" customHeight="1">
      <c r="A58" s="70">
        <v>47</v>
      </c>
      <c r="B58" s="407" t="s">
        <v>679</v>
      </c>
      <c r="C58" s="26" t="s">
        <v>543</v>
      </c>
      <c r="D58" s="408" t="s">
        <v>561</v>
      </c>
      <c r="E58" s="26">
        <v>19.5</v>
      </c>
      <c r="F58" s="26">
        <v>687.5</v>
      </c>
      <c r="G58" s="410" t="s">
        <v>680</v>
      </c>
      <c r="H58" s="440" t="s">
        <v>517</v>
      </c>
      <c r="I58" s="440" t="s">
        <v>681</v>
      </c>
      <c r="J58" s="440"/>
      <c r="K58" s="404"/>
    </row>
    <row r="59" spans="1:11" ht="18.75" customHeight="1">
      <c r="A59" s="70">
        <v>48</v>
      </c>
      <c r="B59" s="407" t="s">
        <v>682</v>
      </c>
      <c r="C59" s="26" t="s">
        <v>543</v>
      </c>
      <c r="D59" s="408" t="s">
        <v>561</v>
      </c>
      <c r="E59" s="26">
        <v>32</v>
      </c>
      <c r="F59" s="26">
        <v>600</v>
      </c>
      <c r="G59" s="410" t="s">
        <v>683</v>
      </c>
      <c r="H59" s="440" t="s">
        <v>684</v>
      </c>
      <c r="I59" s="440" t="s">
        <v>685</v>
      </c>
      <c r="J59" s="440"/>
      <c r="K59" s="404"/>
    </row>
    <row r="60" spans="1:11" ht="18.75" customHeight="1">
      <c r="A60" s="70">
        <v>49</v>
      </c>
      <c r="B60" s="407" t="s">
        <v>686</v>
      </c>
      <c r="C60" s="26" t="s">
        <v>543</v>
      </c>
      <c r="D60" s="408" t="s">
        <v>574</v>
      </c>
      <c r="E60" s="404">
        <v>278.5</v>
      </c>
      <c r="F60" s="26">
        <v>1500</v>
      </c>
      <c r="G60" s="410" t="s">
        <v>687</v>
      </c>
      <c r="H60" s="440" t="s">
        <v>584</v>
      </c>
      <c r="I60" s="440" t="s">
        <v>688</v>
      </c>
      <c r="J60" s="440"/>
      <c r="K60" s="404"/>
    </row>
    <row r="61" spans="1:11" ht="18.75" customHeight="1">
      <c r="A61" s="70">
        <v>50</v>
      </c>
      <c r="B61" s="407" t="s">
        <v>689</v>
      </c>
      <c r="C61" s="26" t="s">
        <v>543</v>
      </c>
      <c r="D61" s="408" t="s">
        <v>561</v>
      </c>
      <c r="E61" s="26">
        <v>54</v>
      </c>
      <c r="F61" s="26">
        <v>625</v>
      </c>
      <c r="G61" s="410" t="s">
        <v>690</v>
      </c>
      <c r="H61" s="440" t="s">
        <v>593</v>
      </c>
      <c r="I61" s="440" t="s">
        <v>691</v>
      </c>
      <c r="J61" s="440"/>
      <c r="K61" s="404"/>
    </row>
    <row r="62" spans="1:11" ht="18.75" customHeight="1">
      <c r="A62" s="70">
        <v>51</v>
      </c>
      <c r="B62" s="407" t="s">
        <v>851</v>
      </c>
      <c r="C62" s="26" t="s">
        <v>543</v>
      </c>
      <c r="D62" s="408" t="s">
        <v>561</v>
      </c>
      <c r="E62" s="26">
        <v>130</v>
      </c>
      <c r="F62" s="26">
        <v>625</v>
      </c>
      <c r="G62" s="410" t="s">
        <v>850</v>
      </c>
      <c r="H62" s="440" t="s">
        <v>848</v>
      </c>
      <c r="I62" s="440" t="s">
        <v>849</v>
      </c>
      <c r="J62" s="440"/>
      <c r="K62" s="404"/>
    </row>
    <row r="63" spans="1:11" ht="18.75" customHeight="1">
      <c r="A63" s="70">
        <v>52</v>
      </c>
      <c r="B63" s="407" t="s">
        <v>692</v>
      </c>
      <c r="C63" s="26" t="s">
        <v>543</v>
      </c>
      <c r="D63" s="408" t="s">
        <v>561</v>
      </c>
      <c r="E63" s="404">
        <v>171.9</v>
      </c>
      <c r="F63" s="26">
        <v>820</v>
      </c>
      <c r="G63" s="26"/>
      <c r="H63" s="440"/>
      <c r="I63" s="440"/>
      <c r="J63" s="410" t="s">
        <v>693</v>
      </c>
      <c r="K63" s="407" t="s">
        <v>694</v>
      </c>
    </row>
    <row r="64" spans="1:11" ht="18.75" customHeight="1">
      <c r="A64" s="70">
        <v>53</v>
      </c>
      <c r="B64" s="407" t="s">
        <v>695</v>
      </c>
      <c r="C64" s="26" t="s">
        <v>543</v>
      </c>
      <c r="D64" s="408" t="s">
        <v>574</v>
      </c>
      <c r="E64" s="26">
        <v>52.7</v>
      </c>
      <c r="F64" s="26">
        <v>750</v>
      </c>
      <c r="G64" s="410" t="s">
        <v>696</v>
      </c>
      <c r="H64" s="410" t="s">
        <v>697</v>
      </c>
      <c r="I64" s="440" t="s">
        <v>698</v>
      </c>
      <c r="J64" s="440"/>
      <c r="K64" s="404"/>
    </row>
    <row r="65" spans="1:11" ht="18.75" customHeight="1">
      <c r="A65" s="70">
        <v>54</v>
      </c>
      <c r="B65" s="407" t="s">
        <v>699</v>
      </c>
      <c r="C65" s="26" t="s">
        <v>543</v>
      </c>
      <c r="D65" s="408" t="s">
        <v>700</v>
      </c>
      <c r="E65" s="26">
        <v>75</v>
      </c>
      <c r="F65" s="26">
        <v>375</v>
      </c>
      <c r="G65" s="410" t="s">
        <v>701</v>
      </c>
      <c r="H65" s="440" t="s">
        <v>702</v>
      </c>
      <c r="I65" s="440" t="s">
        <v>703</v>
      </c>
      <c r="J65" s="440"/>
      <c r="K65" s="404"/>
    </row>
    <row r="66" spans="1:11" ht="18.75" customHeight="1">
      <c r="A66" s="70">
        <v>55</v>
      </c>
      <c r="B66" s="407" t="s">
        <v>760</v>
      </c>
      <c r="C66" s="26" t="s">
        <v>543</v>
      </c>
      <c r="D66" s="408" t="s">
        <v>561</v>
      </c>
      <c r="E66" s="26">
        <v>45</v>
      </c>
      <c r="F66" s="26">
        <v>625</v>
      </c>
      <c r="G66" s="410" t="s">
        <v>759</v>
      </c>
      <c r="H66" s="440" t="s">
        <v>757</v>
      </c>
      <c r="I66" s="440" t="s">
        <v>758</v>
      </c>
      <c r="J66" s="440"/>
      <c r="K66" s="404"/>
    </row>
    <row r="67" spans="1:11" ht="18.75" customHeight="1">
      <c r="A67" s="70">
        <v>56</v>
      </c>
      <c r="B67" s="407" t="s">
        <v>854</v>
      </c>
      <c r="C67" s="26" t="s">
        <v>543</v>
      </c>
      <c r="D67" s="537" t="s">
        <v>591</v>
      </c>
      <c r="E67" s="404">
        <v>35</v>
      </c>
      <c r="F67" s="26">
        <v>600</v>
      </c>
      <c r="G67" s="410" t="s">
        <v>853</v>
      </c>
      <c r="H67" s="440" t="s">
        <v>836</v>
      </c>
      <c r="I67" s="440" t="s">
        <v>852</v>
      </c>
      <c r="J67" s="440"/>
      <c r="K67" s="404"/>
    </row>
    <row r="68" spans="1:11" ht="18.75" customHeight="1">
      <c r="A68" s="70">
        <v>57</v>
      </c>
      <c r="B68" s="407" t="s">
        <v>704</v>
      </c>
      <c r="C68" s="26" t="s">
        <v>543</v>
      </c>
      <c r="D68" s="408" t="s">
        <v>561</v>
      </c>
      <c r="E68" s="26">
        <v>41.73</v>
      </c>
      <c r="F68" s="26">
        <v>250</v>
      </c>
      <c r="G68" s="410" t="s">
        <v>705</v>
      </c>
      <c r="H68" s="440" t="s">
        <v>567</v>
      </c>
      <c r="I68" s="440" t="s">
        <v>706</v>
      </c>
      <c r="J68" s="440"/>
      <c r="K68" s="404"/>
    </row>
    <row r="69" spans="1:11" ht="18.75" customHeight="1">
      <c r="A69" s="70">
        <v>58</v>
      </c>
      <c r="B69" s="407" t="s">
        <v>707</v>
      </c>
      <c r="C69" s="26" t="s">
        <v>543</v>
      </c>
      <c r="D69" s="408" t="s">
        <v>561</v>
      </c>
      <c r="E69" s="26">
        <v>75.48</v>
      </c>
      <c r="F69" s="26">
        <v>750</v>
      </c>
      <c r="G69" s="410" t="s">
        <v>708</v>
      </c>
      <c r="H69" s="440" t="s">
        <v>709</v>
      </c>
      <c r="I69" s="440" t="s">
        <v>710</v>
      </c>
      <c r="J69" s="440"/>
      <c r="K69" s="404"/>
    </row>
    <row r="70" spans="1:11" ht="18.75" customHeight="1">
      <c r="A70" s="70">
        <v>59</v>
      </c>
      <c r="B70" s="397" t="s">
        <v>711</v>
      </c>
      <c r="C70" s="26" t="s">
        <v>543</v>
      </c>
      <c r="D70" s="408" t="s">
        <v>561</v>
      </c>
      <c r="E70" s="26">
        <v>192.1</v>
      </c>
      <c r="F70" s="26">
        <v>920</v>
      </c>
      <c r="G70" s="397">
        <v>20001008890</v>
      </c>
      <c r="H70" s="440" t="s">
        <v>530</v>
      </c>
      <c r="I70" s="440" t="s">
        <v>712</v>
      </c>
      <c r="J70" s="440"/>
      <c r="K70" s="404"/>
    </row>
    <row r="71" spans="1:11" ht="18.75" customHeight="1">
      <c r="A71" s="70">
        <v>60</v>
      </c>
      <c r="B71" s="397" t="s">
        <v>713</v>
      </c>
      <c r="C71" s="26" t="s">
        <v>543</v>
      </c>
      <c r="D71" s="408" t="s">
        <v>574</v>
      </c>
      <c r="E71" s="26">
        <v>618</v>
      </c>
      <c r="F71" s="26">
        <v>480</v>
      </c>
      <c r="G71" s="400" t="s">
        <v>714</v>
      </c>
      <c r="H71" s="440" t="s">
        <v>715</v>
      </c>
      <c r="I71" s="440" t="s">
        <v>716</v>
      </c>
      <c r="J71" s="440"/>
      <c r="K71" s="404"/>
    </row>
    <row r="72" spans="1:11" ht="18.75" customHeight="1">
      <c r="A72" s="70">
        <v>61</v>
      </c>
      <c r="B72" s="412" t="s">
        <v>717</v>
      </c>
      <c r="C72" s="26" t="s">
        <v>543</v>
      </c>
      <c r="D72" s="408" t="s">
        <v>574</v>
      </c>
      <c r="E72" s="404">
        <v>39</v>
      </c>
      <c r="F72" s="26">
        <v>375</v>
      </c>
      <c r="G72" s="400" t="s">
        <v>718</v>
      </c>
      <c r="H72" s="440" t="s">
        <v>719</v>
      </c>
      <c r="I72" s="440" t="s">
        <v>720</v>
      </c>
      <c r="J72" s="440"/>
      <c r="K72" s="404"/>
    </row>
    <row r="73" spans="1:11" ht="18.75" customHeight="1">
      <c r="A73" s="70">
        <v>62</v>
      </c>
      <c r="B73" s="412" t="s">
        <v>721</v>
      </c>
      <c r="C73" s="26" t="s">
        <v>543</v>
      </c>
      <c r="D73" s="408" t="s">
        <v>561</v>
      </c>
      <c r="E73" s="26">
        <v>51</v>
      </c>
      <c r="F73" s="26">
        <v>437.5</v>
      </c>
      <c r="G73" s="400" t="s">
        <v>722</v>
      </c>
      <c r="H73" s="440" t="s">
        <v>723</v>
      </c>
      <c r="I73" s="440" t="s">
        <v>724</v>
      </c>
      <c r="J73" s="440"/>
      <c r="K73" s="404"/>
    </row>
    <row r="74" spans="1:11" ht="18.75" customHeight="1">
      <c r="A74" s="70">
        <v>63</v>
      </c>
      <c r="B74" s="412" t="s">
        <v>725</v>
      </c>
      <c r="C74" s="26" t="s">
        <v>543</v>
      </c>
      <c r="D74" s="408" t="s">
        <v>574</v>
      </c>
      <c r="E74" s="26">
        <v>90</v>
      </c>
      <c r="F74" s="26">
        <v>500</v>
      </c>
      <c r="G74" s="400" t="s">
        <v>726</v>
      </c>
      <c r="H74" s="440" t="s">
        <v>715</v>
      </c>
      <c r="I74" s="440" t="s">
        <v>727</v>
      </c>
      <c r="J74" s="440"/>
      <c r="K74" s="404"/>
    </row>
    <row r="75" spans="1:11" ht="18.75" customHeight="1">
      <c r="A75" s="70">
        <v>64</v>
      </c>
      <c r="B75" s="407" t="s">
        <v>728</v>
      </c>
      <c r="C75" s="26" t="s">
        <v>543</v>
      </c>
      <c r="D75" s="408" t="s">
        <v>574</v>
      </c>
      <c r="E75" s="26">
        <v>94.8</v>
      </c>
      <c r="F75" s="26">
        <v>625</v>
      </c>
      <c r="G75" s="410" t="s">
        <v>729</v>
      </c>
      <c r="H75" s="440" t="s">
        <v>730</v>
      </c>
      <c r="I75" s="440" t="s">
        <v>731</v>
      </c>
      <c r="J75" s="440"/>
      <c r="K75" s="404"/>
    </row>
    <row r="76" spans="1:11" ht="15">
      <c r="A76" s="70">
        <v>65</v>
      </c>
      <c r="B76" s="407" t="s">
        <v>761</v>
      </c>
      <c r="C76" s="26" t="s">
        <v>543</v>
      </c>
      <c r="D76" s="408" t="s">
        <v>561</v>
      </c>
      <c r="E76" s="26">
        <v>86.42</v>
      </c>
      <c r="F76" s="26">
        <v>625</v>
      </c>
      <c r="G76" s="410" t="s">
        <v>762</v>
      </c>
      <c r="H76" s="440" t="s">
        <v>530</v>
      </c>
      <c r="I76" s="440" t="s">
        <v>741</v>
      </c>
      <c r="J76" s="440"/>
      <c r="K76" s="404"/>
    </row>
    <row r="77" spans="1:11" ht="15">
      <c r="A77" s="70"/>
      <c r="B77" s="26"/>
      <c r="C77" s="26"/>
      <c r="D77" s="26"/>
      <c r="E77" s="26"/>
      <c r="F77" s="26"/>
      <c r="G77" s="26"/>
      <c r="H77" s="440"/>
      <c r="I77" s="440"/>
      <c r="J77" s="440"/>
      <c r="K77" s="404"/>
    </row>
    <row r="78" spans="1:11" ht="15">
      <c r="A78" s="70"/>
      <c r="B78" s="26"/>
      <c r="C78" s="26"/>
      <c r="D78" s="26"/>
      <c r="E78" s="26"/>
      <c r="F78" s="26"/>
      <c r="G78" s="26"/>
      <c r="H78" s="440"/>
      <c r="I78" s="440"/>
      <c r="J78" s="440"/>
      <c r="K78" s="404"/>
    </row>
    <row r="79" spans="1:11" ht="15">
      <c r="A79" s="70"/>
      <c r="B79" s="26"/>
      <c r="C79" s="26"/>
      <c r="D79" s="26"/>
      <c r="E79" s="26"/>
      <c r="F79" s="26"/>
      <c r="G79" s="26"/>
      <c r="H79" s="440"/>
      <c r="I79" s="440"/>
      <c r="J79" s="440"/>
      <c r="K79" s="404"/>
    </row>
    <row r="80" spans="1:11" ht="15">
      <c r="A80" s="70"/>
      <c r="B80" s="26"/>
      <c r="C80" s="26"/>
      <c r="D80" s="26"/>
      <c r="E80" s="26"/>
      <c r="F80" s="26"/>
      <c r="G80" s="26"/>
      <c r="H80" s="440"/>
      <c r="I80" s="440"/>
      <c r="J80" s="440"/>
      <c r="K80" s="404"/>
    </row>
    <row r="81" spans="1:11" ht="15">
      <c r="A81" s="70"/>
      <c r="B81" s="26"/>
      <c r="C81" s="26"/>
      <c r="D81" s="26"/>
      <c r="E81" s="26"/>
      <c r="F81" s="26"/>
      <c r="G81" s="26"/>
      <c r="H81" s="440"/>
      <c r="I81" s="440"/>
      <c r="J81" s="440"/>
      <c r="K81" s="404"/>
    </row>
    <row r="82" spans="1:11" ht="15">
      <c r="A82" s="70"/>
      <c r="B82" s="26"/>
      <c r="C82" s="26"/>
      <c r="D82" s="26"/>
      <c r="E82" s="26"/>
      <c r="F82" s="26"/>
      <c r="G82" s="26"/>
      <c r="H82" s="440"/>
      <c r="I82" s="440"/>
      <c r="J82" s="440"/>
      <c r="K82" s="404"/>
    </row>
    <row r="83" spans="1:11" ht="15">
      <c r="A83" s="70"/>
      <c r="B83" s="26"/>
      <c r="C83" s="26"/>
      <c r="D83" s="26"/>
      <c r="E83" s="26"/>
      <c r="F83" s="26"/>
      <c r="G83" s="26"/>
      <c r="H83" s="440"/>
      <c r="I83" s="440"/>
      <c r="J83" s="440"/>
      <c r="K83" s="404"/>
    </row>
    <row r="84" spans="1:11" ht="15">
      <c r="A84" s="70"/>
      <c r="B84" s="26"/>
      <c r="C84" s="26"/>
      <c r="D84" s="26"/>
      <c r="E84" s="26"/>
      <c r="F84" s="26"/>
      <c r="G84" s="26"/>
      <c r="H84" s="440"/>
      <c r="I84" s="440"/>
      <c r="J84" s="440"/>
      <c r="K84" s="404"/>
    </row>
    <row r="85" spans="1:11" ht="15">
      <c r="A85" s="70"/>
      <c r="B85" s="26"/>
      <c r="C85" s="26"/>
      <c r="D85" s="26"/>
      <c r="E85" s="26"/>
      <c r="F85" s="26"/>
      <c r="G85" s="26"/>
      <c r="H85" s="440"/>
      <c r="I85" s="440"/>
      <c r="J85" s="440"/>
      <c r="K85" s="404"/>
    </row>
    <row r="86" spans="1:11" ht="15">
      <c r="A86" s="70"/>
      <c r="B86" s="26"/>
      <c r="C86" s="26"/>
      <c r="D86" s="26"/>
      <c r="E86" s="26"/>
      <c r="F86" s="26"/>
      <c r="G86" s="26"/>
      <c r="H86" s="440"/>
      <c r="I86" s="440"/>
      <c r="J86" s="440"/>
      <c r="K86" s="404"/>
    </row>
    <row r="87" spans="1:11" ht="15">
      <c r="A87" s="70"/>
      <c r="B87" s="26"/>
      <c r="C87" s="26"/>
      <c r="D87" s="26"/>
      <c r="E87" s="26"/>
      <c r="F87" s="26"/>
      <c r="G87" s="26"/>
      <c r="H87" s="440"/>
      <c r="I87" s="440"/>
      <c r="J87" s="440"/>
      <c r="K87" s="404"/>
    </row>
    <row r="88" spans="1:11" ht="15">
      <c r="A88" s="70"/>
      <c r="B88" s="26"/>
      <c r="C88" s="26"/>
      <c r="D88" s="26"/>
      <c r="E88" s="26"/>
      <c r="F88" s="26"/>
      <c r="G88" s="26"/>
      <c r="H88" s="440"/>
      <c r="I88" s="440"/>
      <c r="J88" s="440"/>
      <c r="K88" s="404"/>
    </row>
    <row r="89" spans="1:11" ht="15">
      <c r="A89" s="70"/>
      <c r="B89" s="26"/>
      <c r="C89" s="26"/>
      <c r="D89" s="26"/>
      <c r="E89" s="26"/>
      <c r="F89" s="26"/>
      <c r="G89" s="26"/>
      <c r="H89" s="440"/>
      <c r="I89" s="440"/>
      <c r="J89" s="440"/>
      <c r="K89" s="404"/>
    </row>
    <row r="90" spans="1:11" ht="15">
      <c r="A90" s="70"/>
      <c r="B90" s="26"/>
      <c r="C90" s="26"/>
      <c r="D90" s="26"/>
      <c r="E90" s="26"/>
      <c r="F90" s="26"/>
      <c r="G90" s="26"/>
      <c r="H90" s="440"/>
      <c r="I90" s="440"/>
      <c r="J90" s="440"/>
      <c r="K90" s="404"/>
    </row>
    <row r="91" spans="1:11" ht="15">
      <c r="A91" s="70" t="s">
        <v>278</v>
      </c>
      <c r="B91" s="26"/>
      <c r="C91" s="26"/>
      <c r="D91" s="26"/>
      <c r="E91" s="26"/>
      <c r="F91" s="26"/>
      <c r="G91" s="26"/>
      <c r="H91" s="440"/>
      <c r="I91" s="440"/>
      <c r="J91" s="440"/>
      <c r="K91" s="404"/>
    </row>
    <row r="92" spans="1:11">
      <c r="A92" s="23"/>
      <c r="B92" s="23"/>
      <c r="C92" s="23"/>
      <c r="D92" s="23"/>
      <c r="E92" s="23"/>
      <c r="F92" s="23"/>
      <c r="G92" s="23"/>
      <c r="H92" s="421"/>
      <c r="I92" s="421"/>
      <c r="J92" s="421"/>
      <c r="K92" s="421"/>
    </row>
    <row r="93" spans="1:11">
      <c r="A93" s="23"/>
      <c r="B93" s="23"/>
      <c r="C93" s="23"/>
      <c r="D93" s="23"/>
      <c r="E93" s="23"/>
      <c r="F93" s="23"/>
      <c r="G93" s="23"/>
      <c r="H93" s="421"/>
      <c r="I93" s="421"/>
      <c r="J93" s="421"/>
      <c r="K93" s="421"/>
    </row>
    <row r="94" spans="1:11">
      <c r="A94" s="25"/>
      <c r="B94" s="23"/>
      <c r="C94" s="23"/>
      <c r="D94" s="23"/>
      <c r="E94" s="23"/>
      <c r="F94" s="23"/>
      <c r="G94" s="23"/>
      <c r="H94" s="421"/>
      <c r="I94" s="421"/>
      <c r="J94" s="421"/>
      <c r="K94" s="421"/>
    </row>
    <row r="95" spans="1:11" ht="15">
      <c r="A95" s="2"/>
      <c r="B95" s="74" t="s">
        <v>107</v>
      </c>
      <c r="C95" s="2"/>
      <c r="D95" s="2"/>
      <c r="E95" s="5"/>
      <c r="F95" s="2"/>
      <c r="G95" s="2"/>
      <c r="H95" s="27"/>
      <c r="I95" s="27"/>
      <c r="J95" s="27"/>
      <c r="K95" s="27"/>
    </row>
    <row r="96" spans="1:11" ht="15">
      <c r="A96" s="2"/>
      <c r="B96" s="2"/>
      <c r="C96" s="579"/>
      <c r="D96" s="579"/>
      <c r="F96" s="73"/>
      <c r="G96" s="76"/>
    </row>
    <row r="97" spans="2:6" ht="15">
      <c r="B97" s="2"/>
      <c r="C97" s="72" t="s">
        <v>268</v>
      </c>
      <c r="D97" s="2"/>
      <c r="F97" s="12" t="s">
        <v>273</v>
      </c>
    </row>
    <row r="98" spans="2:6" ht="15">
      <c r="B98" s="2"/>
      <c r="C98" s="2"/>
      <c r="D98" s="2"/>
      <c r="F98" s="2" t="s">
        <v>269</v>
      </c>
    </row>
    <row r="99" spans="2:6" ht="15">
      <c r="B99" s="2"/>
      <c r="C99" s="68" t="s">
        <v>139</v>
      </c>
    </row>
  </sheetData>
  <mergeCells count="7">
    <mergeCell ref="C96:D96"/>
    <mergeCell ref="K2:L2"/>
    <mergeCell ref="B23:B26"/>
    <mergeCell ref="A23:A26"/>
    <mergeCell ref="C23:C26"/>
    <mergeCell ref="D23:D26"/>
    <mergeCell ref="E23:E26"/>
  </mergeCells>
  <pageMargins left="0.7" right="0.7" top="0.75" bottom="0.75" header="0.3" footer="0.3"/>
  <pageSetup scale="48" fitToHeight="0" orientation="landscape" r:id="rId1"/>
</worksheet>
</file>

<file path=xl/worksheets/sheet2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M35"/>
  <sheetViews>
    <sheetView view="pageBreakPreview" zoomScale="80" zoomScaleNormal="100" zoomScaleSheetLayoutView="80" workbookViewId="0">
      <selection activeCell="L2" sqref="L2:M2"/>
    </sheetView>
  </sheetViews>
  <sheetFormatPr defaultRowHeight="12.75"/>
  <cols>
    <col min="1" max="1" width="6.85546875" style="192" customWidth="1"/>
    <col min="2" max="2" width="21.140625" style="192" customWidth="1"/>
    <col min="3" max="3" width="21.5703125" style="192" customWidth="1"/>
    <col min="4" max="4" width="19.140625" style="192" customWidth="1"/>
    <col min="5" max="5" width="15.140625" style="192" customWidth="1"/>
    <col min="6" max="6" width="20.85546875" style="192" customWidth="1"/>
    <col min="7" max="7" width="23.85546875" style="192" customWidth="1"/>
    <col min="8" max="8" width="19" style="192" customWidth="1"/>
    <col min="9" max="9" width="21.140625" style="192" customWidth="1"/>
    <col min="10" max="10" width="17" style="192" customWidth="1"/>
    <col min="11" max="11" width="21.5703125" style="192" customWidth="1"/>
    <col min="12" max="12" width="24.42578125" style="192" customWidth="1"/>
    <col min="13" max="16384" width="9.140625" style="192"/>
  </cols>
  <sheetData>
    <row r="1" spans="1:13" customFormat="1" ht="15">
      <c r="A1" s="139" t="s">
        <v>462</v>
      </c>
      <c r="B1" s="139"/>
      <c r="C1" s="140"/>
      <c r="D1" s="140"/>
      <c r="E1" s="140"/>
      <c r="F1" s="140"/>
      <c r="G1" s="140"/>
      <c r="H1" s="140"/>
      <c r="I1" s="140"/>
      <c r="J1" s="140"/>
      <c r="K1" s="146"/>
      <c r="L1" s="81" t="s">
        <v>109</v>
      </c>
    </row>
    <row r="2" spans="1:13" customFormat="1" ht="15">
      <c r="A2" s="108" t="s">
        <v>140</v>
      </c>
      <c r="B2" s="108"/>
      <c r="C2" s="140"/>
      <c r="D2" s="140"/>
      <c r="E2" s="140"/>
      <c r="F2" s="140"/>
      <c r="G2" s="140"/>
      <c r="H2" s="140"/>
      <c r="I2" s="140"/>
      <c r="J2" s="140"/>
      <c r="K2" s="146"/>
      <c r="L2" s="555" t="s">
        <v>815</v>
      </c>
      <c r="M2" s="556"/>
    </row>
    <row r="3" spans="1:13" customFormat="1" ht="15">
      <c r="A3" s="140"/>
      <c r="B3" s="140"/>
      <c r="C3" s="140"/>
      <c r="D3" s="140"/>
      <c r="E3" s="140"/>
      <c r="F3" s="140"/>
      <c r="G3" s="140"/>
      <c r="H3" s="140"/>
      <c r="I3" s="140"/>
      <c r="J3" s="140"/>
      <c r="K3" s="143"/>
      <c r="L3" s="143"/>
      <c r="M3" s="192"/>
    </row>
    <row r="4" spans="1:13" customFormat="1" ht="15">
      <c r="A4" s="79" t="str">
        <f>'ფორმა N2'!A4</f>
        <v>ანგარიშვალდებული პირის დასახელება:</v>
      </c>
      <c r="B4" s="79"/>
      <c r="C4" s="79"/>
      <c r="D4" s="79"/>
      <c r="E4" s="80"/>
      <c r="F4" s="149"/>
      <c r="G4" s="140"/>
      <c r="H4" s="140"/>
      <c r="I4" s="140"/>
      <c r="J4" s="140"/>
      <c r="K4" s="140"/>
      <c r="L4" s="140"/>
    </row>
    <row r="5" spans="1:13" ht="15">
      <c r="A5" s="230" t="str">
        <f>'ფორმა N1'!D4</f>
        <v>მპგ "ევროპული საქართველო-მოძრაობა თავისუფლებისთვის"</v>
      </c>
      <c r="B5" s="230"/>
      <c r="C5" s="83"/>
      <c r="D5" s="83"/>
      <c r="E5" s="83"/>
      <c r="F5" s="231"/>
      <c r="G5" s="232"/>
      <c r="H5" s="232"/>
      <c r="I5" s="232"/>
      <c r="J5" s="232"/>
      <c r="K5" s="232"/>
      <c r="L5" s="231"/>
    </row>
    <row r="6" spans="1:13" customFormat="1" ht="13.5">
      <c r="A6" s="144"/>
      <c r="B6" s="144"/>
      <c r="C6" s="145"/>
      <c r="D6" s="145"/>
      <c r="E6" s="145"/>
      <c r="F6" s="140"/>
      <c r="G6" s="140"/>
      <c r="H6" s="140"/>
      <c r="I6" s="140"/>
      <c r="J6" s="140"/>
      <c r="K6" s="140"/>
      <c r="L6" s="140"/>
    </row>
    <row r="7" spans="1:13" customFormat="1" ht="60">
      <c r="A7" s="152" t="s">
        <v>64</v>
      </c>
      <c r="B7" s="136" t="s">
        <v>248</v>
      </c>
      <c r="C7" s="138" t="s">
        <v>244</v>
      </c>
      <c r="D7" s="138" t="s">
        <v>245</v>
      </c>
      <c r="E7" s="138" t="s">
        <v>354</v>
      </c>
      <c r="F7" s="138" t="s">
        <v>247</v>
      </c>
      <c r="G7" s="138" t="s">
        <v>391</v>
      </c>
      <c r="H7" s="138" t="s">
        <v>393</v>
      </c>
      <c r="I7" s="138" t="s">
        <v>387</v>
      </c>
      <c r="J7" s="138" t="s">
        <v>388</v>
      </c>
      <c r="K7" s="138" t="s">
        <v>400</v>
      </c>
      <c r="L7" s="138" t="s">
        <v>389</v>
      </c>
    </row>
    <row r="8" spans="1:13" customFormat="1" ht="15">
      <c r="A8" s="136">
        <v>1</v>
      </c>
      <c r="B8" s="136">
        <v>2</v>
      </c>
      <c r="C8" s="138">
        <v>3</v>
      </c>
      <c r="D8" s="136">
        <v>4</v>
      </c>
      <c r="E8" s="138">
        <v>5</v>
      </c>
      <c r="F8" s="136">
        <v>6</v>
      </c>
      <c r="G8" s="138">
        <v>7</v>
      </c>
      <c r="H8" s="136">
        <v>8</v>
      </c>
      <c r="I8" s="136">
        <v>9</v>
      </c>
      <c r="J8" s="136">
        <v>10</v>
      </c>
      <c r="K8" s="138">
        <v>11</v>
      </c>
      <c r="L8" s="138">
        <v>12</v>
      </c>
    </row>
    <row r="9" spans="1:13" customFormat="1" ht="15">
      <c r="A9" s="70">
        <v>1</v>
      </c>
      <c r="B9" s="70"/>
      <c r="C9" s="26"/>
      <c r="D9" s="26"/>
      <c r="E9" s="26"/>
      <c r="F9" s="26"/>
      <c r="G9" s="26"/>
      <c r="H9" s="26"/>
      <c r="I9" s="228"/>
      <c r="J9" s="228"/>
      <c r="K9" s="228"/>
      <c r="L9" s="26"/>
    </row>
    <row r="10" spans="1:13" customFormat="1" ht="15">
      <c r="A10" s="70">
        <v>2</v>
      </c>
      <c r="B10" s="70"/>
      <c r="C10" s="26"/>
      <c r="D10" s="26"/>
      <c r="E10" s="26"/>
      <c r="F10" s="26"/>
      <c r="G10" s="26"/>
      <c r="H10" s="26"/>
      <c r="I10" s="228"/>
      <c r="J10" s="228"/>
      <c r="K10" s="228"/>
      <c r="L10" s="26"/>
    </row>
    <row r="11" spans="1:13" customFormat="1" ht="15">
      <c r="A11" s="70">
        <v>3</v>
      </c>
      <c r="B11" s="70"/>
      <c r="C11" s="26"/>
      <c r="D11" s="26"/>
      <c r="E11" s="26"/>
      <c r="F11" s="26"/>
      <c r="G11" s="26"/>
      <c r="H11" s="26"/>
      <c r="I11" s="228"/>
      <c r="J11" s="228"/>
      <c r="K11" s="228"/>
      <c r="L11" s="26"/>
    </row>
    <row r="12" spans="1:13" customFormat="1" ht="15">
      <c r="A12" s="70">
        <v>4</v>
      </c>
      <c r="B12" s="70"/>
      <c r="C12" s="26"/>
      <c r="D12" s="26"/>
      <c r="E12" s="26"/>
      <c r="F12" s="26"/>
      <c r="G12" s="26"/>
      <c r="H12" s="26"/>
      <c r="I12" s="228"/>
      <c r="J12" s="228"/>
      <c r="K12" s="228"/>
      <c r="L12" s="26"/>
    </row>
    <row r="13" spans="1:13" customFormat="1" ht="15">
      <c r="A13" s="70">
        <v>5</v>
      </c>
      <c r="B13" s="70"/>
      <c r="C13" s="26"/>
      <c r="D13" s="26"/>
      <c r="E13" s="26"/>
      <c r="F13" s="26"/>
      <c r="G13" s="26"/>
      <c r="H13" s="26"/>
      <c r="I13" s="228"/>
      <c r="J13" s="228"/>
      <c r="K13" s="228"/>
      <c r="L13" s="26"/>
    </row>
    <row r="14" spans="1:13" customFormat="1" ht="15">
      <c r="A14" s="70">
        <v>6</v>
      </c>
      <c r="B14" s="70"/>
      <c r="C14" s="26"/>
      <c r="D14" s="26"/>
      <c r="E14" s="26"/>
      <c r="F14" s="26"/>
      <c r="G14" s="26"/>
      <c r="H14" s="26"/>
      <c r="I14" s="228"/>
      <c r="J14" s="228"/>
      <c r="K14" s="228"/>
      <c r="L14" s="26"/>
    </row>
    <row r="15" spans="1:13" customFormat="1" ht="15">
      <c r="A15" s="70">
        <v>7</v>
      </c>
      <c r="B15" s="70"/>
      <c r="C15" s="26"/>
      <c r="D15" s="26"/>
      <c r="E15" s="26"/>
      <c r="F15" s="26"/>
      <c r="G15" s="26"/>
      <c r="H15" s="26"/>
      <c r="I15" s="228"/>
      <c r="J15" s="228"/>
      <c r="K15" s="228"/>
      <c r="L15" s="26"/>
    </row>
    <row r="16" spans="1:13" customFormat="1" ht="15">
      <c r="A16" s="70">
        <v>8</v>
      </c>
      <c r="B16" s="70"/>
      <c r="C16" s="26"/>
      <c r="D16" s="26"/>
      <c r="E16" s="26"/>
      <c r="F16" s="26"/>
      <c r="G16" s="26"/>
      <c r="H16" s="26"/>
      <c r="I16" s="228"/>
      <c r="J16" s="228"/>
      <c r="K16" s="228"/>
      <c r="L16" s="26"/>
    </row>
    <row r="17" spans="1:12" customFormat="1" ht="15">
      <c r="A17" s="70">
        <v>9</v>
      </c>
      <c r="B17" s="70"/>
      <c r="C17" s="26"/>
      <c r="D17" s="26"/>
      <c r="E17" s="26"/>
      <c r="F17" s="26"/>
      <c r="G17" s="26"/>
      <c r="H17" s="26"/>
      <c r="I17" s="228"/>
      <c r="J17" s="228"/>
      <c r="K17" s="228"/>
      <c r="L17" s="26"/>
    </row>
    <row r="18" spans="1:12" customFormat="1" ht="15">
      <c r="A18" s="70">
        <v>10</v>
      </c>
      <c r="B18" s="70"/>
      <c r="C18" s="26"/>
      <c r="D18" s="26"/>
      <c r="E18" s="26"/>
      <c r="F18" s="26"/>
      <c r="G18" s="26"/>
      <c r="H18" s="26"/>
      <c r="I18" s="228"/>
      <c r="J18" s="228"/>
      <c r="K18" s="228"/>
      <c r="L18" s="26"/>
    </row>
    <row r="19" spans="1:12" customFormat="1" ht="15">
      <c r="A19" s="70">
        <v>11</v>
      </c>
      <c r="B19" s="70"/>
      <c r="C19" s="26"/>
      <c r="D19" s="26"/>
      <c r="E19" s="26"/>
      <c r="F19" s="26"/>
      <c r="G19" s="26"/>
      <c r="H19" s="26"/>
      <c r="I19" s="228"/>
      <c r="J19" s="228"/>
      <c r="K19" s="228"/>
      <c r="L19" s="26"/>
    </row>
    <row r="20" spans="1:12" customFormat="1" ht="15">
      <c r="A20" s="70">
        <v>12</v>
      </c>
      <c r="B20" s="70"/>
      <c r="C20" s="26"/>
      <c r="D20" s="26"/>
      <c r="E20" s="26"/>
      <c r="F20" s="26"/>
      <c r="G20" s="26"/>
      <c r="H20" s="26"/>
      <c r="I20" s="228"/>
      <c r="J20" s="228"/>
      <c r="K20" s="228"/>
      <c r="L20" s="26"/>
    </row>
    <row r="21" spans="1:12" customFormat="1" ht="15">
      <c r="A21" s="70">
        <v>13</v>
      </c>
      <c r="B21" s="70"/>
      <c r="C21" s="26"/>
      <c r="D21" s="26"/>
      <c r="E21" s="26"/>
      <c r="F21" s="26"/>
      <c r="G21" s="26"/>
      <c r="H21" s="26"/>
      <c r="I21" s="228"/>
      <c r="J21" s="228"/>
      <c r="K21" s="228"/>
      <c r="L21" s="26"/>
    </row>
    <row r="22" spans="1:12" customFormat="1" ht="15">
      <c r="A22" s="70">
        <v>14</v>
      </c>
      <c r="B22" s="70"/>
      <c r="C22" s="26"/>
      <c r="D22" s="26"/>
      <c r="E22" s="26"/>
      <c r="F22" s="26"/>
      <c r="G22" s="26"/>
      <c r="H22" s="26"/>
      <c r="I22" s="228"/>
      <c r="J22" s="228"/>
      <c r="K22" s="228"/>
      <c r="L22" s="26"/>
    </row>
    <row r="23" spans="1:12" customFormat="1" ht="15">
      <c r="A23" s="70">
        <v>15</v>
      </c>
      <c r="B23" s="70"/>
      <c r="C23" s="26"/>
      <c r="D23" s="26"/>
      <c r="E23" s="26"/>
      <c r="F23" s="26"/>
      <c r="G23" s="26"/>
      <c r="H23" s="26"/>
      <c r="I23" s="228"/>
      <c r="J23" s="228"/>
      <c r="K23" s="228"/>
      <c r="L23" s="26"/>
    </row>
    <row r="24" spans="1:12" customFormat="1" ht="15">
      <c r="A24" s="70">
        <v>16</v>
      </c>
      <c r="B24" s="70"/>
      <c r="C24" s="26"/>
      <c r="D24" s="26"/>
      <c r="E24" s="26"/>
      <c r="F24" s="26"/>
      <c r="G24" s="26"/>
      <c r="H24" s="26"/>
      <c r="I24" s="228"/>
      <c r="J24" s="228"/>
      <c r="K24" s="228"/>
      <c r="L24" s="26"/>
    </row>
    <row r="25" spans="1:12" customFormat="1" ht="15">
      <c r="A25" s="70">
        <v>17</v>
      </c>
      <c r="B25" s="70"/>
      <c r="C25" s="26"/>
      <c r="D25" s="26"/>
      <c r="E25" s="26"/>
      <c r="F25" s="26"/>
      <c r="G25" s="26"/>
      <c r="H25" s="26"/>
      <c r="I25" s="228"/>
      <c r="J25" s="228"/>
      <c r="K25" s="228"/>
      <c r="L25" s="26"/>
    </row>
    <row r="26" spans="1:12" customFormat="1" ht="15">
      <c r="A26" s="70">
        <v>18</v>
      </c>
      <c r="B26" s="70"/>
      <c r="C26" s="26"/>
      <c r="D26" s="26"/>
      <c r="E26" s="26"/>
      <c r="F26" s="26"/>
      <c r="G26" s="26"/>
      <c r="H26" s="26"/>
      <c r="I26" s="228"/>
      <c r="J26" s="228"/>
      <c r="K26" s="228"/>
      <c r="L26" s="26"/>
    </row>
    <row r="27" spans="1:12" customFormat="1" ht="15">
      <c r="A27" s="70" t="s">
        <v>278</v>
      </c>
      <c r="B27" s="70"/>
      <c r="C27" s="26"/>
      <c r="D27" s="26"/>
      <c r="E27" s="26"/>
      <c r="F27" s="26"/>
      <c r="G27" s="26"/>
      <c r="H27" s="26"/>
      <c r="I27" s="228"/>
      <c r="J27" s="228"/>
      <c r="K27" s="228"/>
      <c r="L27" s="26"/>
    </row>
    <row r="28" spans="1:12">
      <c r="A28" s="234"/>
      <c r="B28" s="234"/>
      <c r="C28" s="234"/>
      <c r="D28" s="234"/>
      <c r="E28" s="234"/>
      <c r="F28" s="234"/>
      <c r="G28" s="234"/>
      <c r="H28" s="234"/>
      <c r="I28" s="234"/>
      <c r="J28" s="234"/>
      <c r="K28" s="234"/>
      <c r="L28" s="234"/>
    </row>
    <row r="29" spans="1:12">
      <c r="A29" s="234"/>
      <c r="B29" s="234"/>
      <c r="C29" s="234"/>
      <c r="D29" s="234"/>
      <c r="E29" s="234"/>
      <c r="F29" s="234"/>
      <c r="G29" s="234"/>
      <c r="H29" s="234"/>
      <c r="I29" s="234"/>
      <c r="J29" s="234"/>
      <c r="K29" s="234"/>
      <c r="L29" s="234"/>
    </row>
    <row r="30" spans="1:12">
      <c r="A30" s="235"/>
      <c r="B30" s="235"/>
      <c r="C30" s="234"/>
      <c r="D30" s="234"/>
      <c r="E30" s="234"/>
      <c r="F30" s="234"/>
      <c r="G30" s="234"/>
      <c r="H30" s="234"/>
      <c r="I30" s="234"/>
      <c r="J30" s="234"/>
      <c r="K30" s="234"/>
      <c r="L30" s="234"/>
    </row>
    <row r="31" spans="1:12" ht="15">
      <c r="A31" s="191"/>
      <c r="B31" s="191"/>
      <c r="C31" s="193" t="s">
        <v>107</v>
      </c>
      <c r="D31" s="191"/>
      <c r="E31" s="191"/>
      <c r="F31" s="194"/>
      <c r="G31" s="191"/>
      <c r="H31" s="191"/>
      <c r="I31" s="191"/>
      <c r="J31" s="191"/>
      <c r="K31" s="191"/>
      <c r="L31" s="191"/>
    </row>
    <row r="32" spans="1:12" ht="15">
      <c r="A32" s="191"/>
      <c r="B32" s="191"/>
      <c r="C32" s="191"/>
      <c r="D32" s="195"/>
      <c r="E32" s="191"/>
      <c r="G32" s="195"/>
      <c r="H32" s="240"/>
    </row>
    <row r="33" spans="3:7" ht="15">
      <c r="C33" s="191"/>
      <c r="D33" s="197" t="s">
        <v>268</v>
      </c>
      <c r="E33" s="191"/>
      <c r="G33" s="198" t="s">
        <v>273</v>
      </c>
    </row>
    <row r="34" spans="3:7" ht="15">
      <c r="C34" s="191"/>
      <c r="D34" s="199" t="s">
        <v>139</v>
      </c>
      <c r="E34" s="191"/>
      <c r="G34" s="191" t="s">
        <v>269</v>
      </c>
    </row>
    <row r="35" spans="3:7" ht="15">
      <c r="C35" s="191"/>
      <c r="D35" s="199"/>
    </row>
  </sheetData>
  <mergeCells count="1">
    <mergeCell ref="L2:M2"/>
  </mergeCells>
  <pageMargins left="0.7" right="0.7" top="0.75" bottom="0.75" header="0.3" footer="0.3"/>
  <pageSetup scale="53" fitToHeight="0" orientation="landscape" r:id="rId1"/>
</worksheet>
</file>

<file path=xl/worksheets/sheet2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M35"/>
  <sheetViews>
    <sheetView view="pageBreakPreview" zoomScale="80" zoomScaleNormal="100" zoomScaleSheetLayoutView="80" workbookViewId="0">
      <selection activeCell="I2" sqref="I2:J2"/>
    </sheetView>
  </sheetViews>
  <sheetFormatPr defaultRowHeight="12.75"/>
  <cols>
    <col min="1" max="1" width="11.7109375" style="192" customWidth="1"/>
    <col min="2" max="2" width="21.5703125" style="192" customWidth="1"/>
    <col min="3" max="3" width="19.140625" style="192" customWidth="1"/>
    <col min="4" max="4" width="23.7109375" style="192" customWidth="1"/>
    <col min="5" max="6" width="16.5703125" style="192" bestFit="1" customWidth="1"/>
    <col min="7" max="7" width="17" style="192" customWidth="1"/>
    <col min="8" max="8" width="19" style="192" customWidth="1"/>
    <col min="9" max="9" width="28.42578125" style="192" bestFit="1" customWidth="1"/>
    <col min="10" max="16384" width="9.140625" style="192"/>
  </cols>
  <sheetData>
    <row r="1" spans="1:13" customFormat="1" ht="15">
      <c r="A1" s="139" t="s">
        <v>463</v>
      </c>
      <c r="B1" s="140"/>
      <c r="C1" s="140"/>
      <c r="D1" s="140"/>
      <c r="E1" s="140"/>
      <c r="F1" s="140"/>
      <c r="G1" s="140"/>
      <c r="H1" s="146"/>
      <c r="I1" s="81" t="s">
        <v>109</v>
      </c>
    </row>
    <row r="2" spans="1:13" customFormat="1" ht="15">
      <c r="A2" s="108" t="s">
        <v>140</v>
      </c>
      <c r="B2" s="140"/>
      <c r="C2" s="140"/>
      <c r="D2" s="140"/>
      <c r="E2" s="140"/>
      <c r="F2" s="140"/>
      <c r="G2" s="140"/>
      <c r="H2" s="146"/>
      <c r="I2" s="593" t="s">
        <v>815</v>
      </c>
      <c r="J2" s="594"/>
    </row>
    <row r="3" spans="1:13" customFormat="1" ht="15">
      <c r="A3" s="140"/>
      <c r="B3" s="140"/>
      <c r="C3" s="140"/>
      <c r="D3" s="140"/>
      <c r="E3" s="140"/>
      <c r="F3" s="140"/>
      <c r="G3" s="140"/>
      <c r="H3" s="143"/>
      <c r="I3" s="143"/>
      <c r="M3" s="192"/>
    </row>
    <row r="4" spans="1:13" customFormat="1" ht="15">
      <c r="A4" s="79" t="str">
        <f>'ფორმა N2'!A4</f>
        <v>ანგარიშვალდებული პირის დასახელება:</v>
      </c>
      <c r="B4" s="79"/>
      <c r="C4" s="79"/>
      <c r="D4" s="140"/>
      <c r="E4" s="140"/>
      <c r="F4" s="140"/>
      <c r="G4" s="140"/>
      <c r="H4" s="140"/>
      <c r="I4" s="149"/>
    </row>
    <row r="5" spans="1:13" ht="15">
      <c r="A5" s="230" t="str">
        <f>'ფორმა N1'!D4</f>
        <v>მპგ "ევროპული საქართველო-მოძრაობა თავისუფლებისთვის"</v>
      </c>
      <c r="B5" s="83"/>
      <c r="C5" s="83"/>
      <c r="D5" s="232"/>
      <c r="E5" s="232"/>
      <c r="F5" s="232"/>
      <c r="G5" s="232"/>
      <c r="H5" s="232"/>
      <c r="I5" s="231"/>
    </row>
    <row r="6" spans="1:13" customFormat="1" ht="13.5">
      <c r="A6" s="144"/>
      <c r="B6" s="145"/>
      <c r="C6" s="145"/>
      <c r="D6" s="140"/>
      <c r="E6" s="140"/>
      <c r="F6" s="140"/>
      <c r="G6" s="140"/>
      <c r="H6" s="140"/>
      <c r="I6" s="140"/>
    </row>
    <row r="7" spans="1:13" customFormat="1" ht="75">
      <c r="A7" s="152" t="s">
        <v>64</v>
      </c>
      <c r="B7" s="138" t="s">
        <v>385</v>
      </c>
      <c r="C7" s="138" t="s">
        <v>386</v>
      </c>
      <c r="D7" s="138" t="s">
        <v>391</v>
      </c>
      <c r="E7" s="138" t="s">
        <v>393</v>
      </c>
      <c r="F7" s="138" t="s">
        <v>387</v>
      </c>
      <c r="G7" s="138" t="s">
        <v>388</v>
      </c>
      <c r="H7" s="138" t="s">
        <v>400</v>
      </c>
      <c r="I7" s="138" t="s">
        <v>389</v>
      </c>
    </row>
    <row r="8" spans="1:13" customFormat="1" ht="15">
      <c r="A8" s="136">
        <v>1</v>
      </c>
      <c r="B8" s="136">
        <v>2</v>
      </c>
      <c r="C8" s="138">
        <v>3</v>
      </c>
      <c r="D8" s="136">
        <v>6</v>
      </c>
      <c r="E8" s="138">
        <v>7</v>
      </c>
      <c r="F8" s="136">
        <v>8</v>
      </c>
      <c r="G8" s="136">
        <v>9</v>
      </c>
      <c r="H8" s="136">
        <v>10</v>
      </c>
      <c r="I8" s="138">
        <v>11</v>
      </c>
    </row>
    <row r="9" spans="1:13" customFormat="1" ht="15">
      <c r="A9" s="70">
        <v>1</v>
      </c>
      <c r="B9" s="26"/>
      <c r="C9" s="26"/>
      <c r="D9" s="26"/>
      <c r="E9" s="26"/>
      <c r="F9" s="228"/>
      <c r="G9" s="228"/>
      <c r="H9" s="228"/>
      <c r="I9" s="26"/>
    </row>
    <row r="10" spans="1:13" customFormat="1" ht="15">
      <c r="A10" s="70">
        <v>2</v>
      </c>
      <c r="B10" s="26"/>
      <c r="C10" s="26"/>
      <c r="D10" s="26"/>
      <c r="E10" s="26"/>
      <c r="F10" s="228"/>
      <c r="G10" s="228"/>
      <c r="H10" s="228"/>
      <c r="I10" s="26"/>
    </row>
    <row r="11" spans="1:13" customFormat="1" ht="15">
      <c r="A11" s="70">
        <v>3</v>
      </c>
      <c r="B11" s="26"/>
      <c r="C11" s="26"/>
      <c r="D11" s="26"/>
      <c r="E11" s="26"/>
      <c r="F11" s="228"/>
      <c r="G11" s="228"/>
      <c r="H11" s="228"/>
      <c r="I11" s="26"/>
    </row>
    <row r="12" spans="1:13" customFormat="1" ht="15">
      <c r="A12" s="70">
        <v>4</v>
      </c>
      <c r="B12" s="26"/>
      <c r="C12" s="26"/>
      <c r="D12" s="26"/>
      <c r="E12" s="26"/>
      <c r="F12" s="228"/>
      <c r="G12" s="228"/>
      <c r="H12" s="228"/>
      <c r="I12" s="26"/>
    </row>
    <row r="13" spans="1:13" customFormat="1" ht="15">
      <c r="A13" s="70">
        <v>5</v>
      </c>
      <c r="B13" s="26"/>
      <c r="C13" s="26"/>
      <c r="D13" s="26"/>
      <c r="E13" s="26"/>
      <c r="F13" s="228"/>
      <c r="G13" s="228"/>
      <c r="H13" s="228"/>
      <c r="I13" s="26"/>
    </row>
    <row r="14" spans="1:13" customFormat="1" ht="15">
      <c r="A14" s="70">
        <v>6</v>
      </c>
      <c r="B14" s="26"/>
      <c r="C14" s="26"/>
      <c r="D14" s="26"/>
      <c r="E14" s="26"/>
      <c r="F14" s="228"/>
      <c r="G14" s="228"/>
      <c r="H14" s="228"/>
      <c r="I14" s="26"/>
    </row>
    <row r="15" spans="1:13" customFormat="1" ht="15">
      <c r="A15" s="70">
        <v>7</v>
      </c>
      <c r="B15" s="26"/>
      <c r="C15" s="26"/>
      <c r="D15" s="26"/>
      <c r="E15" s="26"/>
      <c r="F15" s="228"/>
      <c r="G15" s="228"/>
      <c r="H15" s="228"/>
      <c r="I15" s="26"/>
    </row>
    <row r="16" spans="1:13" customFormat="1" ht="15">
      <c r="A16" s="70">
        <v>8</v>
      </c>
      <c r="B16" s="26"/>
      <c r="C16" s="26"/>
      <c r="D16" s="26"/>
      <c r="E16" s="26"/>
      <c r="F16" s="228"/>
      <c r="G16" s="228"/>
      <c r="H16" s="228"/>
      <c r="I16" s="26"/>
    </row>
    <row r="17" spans="1:9" customFormat="1" ht="15">
      <c r="A17" s="70">
        <v>9</v>
      </c>
      <c r="B17" s="26"/>
      <c r="C17" s="26"/>
      <c r="D17" s="26"/>
      <c r="E17" s="26"/>
      <c r="F17" s="228"/>
      <c r="G17" s="228"/>
      <c r="H17" s="228"/>
      <c r="I17" s="26"/>
    </row>
    <row r="18" spans="1:9" customFormat="1" ht="15">
      <c r="A18" s="70">
        <v>10</v>
      </c>
      <c r="B18" s="26"/>
      <c r="C18" s="26"/>
      <c r="D18" s="26"/>
      <c r="E18" s="26"/>
      <c r="F18" s="228"/>
      <c r="G18" s="228"/>
      <c r="H18" s="228"/>
      <c r="I18" s="26"/>
    </row>
    <row r="19" spans="1:9" customFormat="1" ht="15">
      <c r="A19" s="70">
        <v>11</v>
      </c>
      <c r="B19" s="26"/>
      <c r="C19" s="26"/>
      <c r="D19" s="26"/>
      <c r="E19" s="26"/>
      <c r="F19" s="228"/>
      <c r="G19" s="228"/>
      <c r="H19" s="228"/>
      <c r="I19" s="26"/>
    </row>
    <row r="20" spans="1:9" customFormat="1" ht="15">
      <c r="A20" s="70">
        <v>12</v>
      </c>
      <c r="B20" s="26"/>
      <c r="C20" s="26"/>
      <c r="D20" s="26"/>
      <c r="E20" s="26"/>
      <c r="F20" s="228"/>
      <c r="G20" s="228"/>
      <c r="H20" s="228"/>
      <c r="I20" s="26"/>
    </row>
    <row r="21" spans="1:9" customFormat="1" ht="15">
      <c r="A21" s="70">
        <v>13</v>
      </c>
      <c r="B21" s="26"/>
      <c r="C21" s="26"/>
      <c r="D21" s="26"/>
      <c r="E21" s="26"/>
      <c r="F21" s="228"/>
      <c r="G21" s="228"/>
      <c r="H21" s="228"/>
      <c r="I21" s="26"/>
    </row>
    <row r="22" spans="1:9" customFormat="1" ht="15">
      <c r="A22" s="70">
        <v>14</v>
      </c>
      <c r="B22" s="26"/>
      <c r="C22" s="26"/>
      <c r="D22" s="26"/>
      <c r="E22" s="26"/>
      <c r="F22" s="228"/>
      <c r="G22" s="228"/>
      <c r="H22" s="228"/>
      <c r="I22" s="26"/>
    </row>
    <row r="23" spans="1:9" customFormat="1" ht="15">
      <c r="A23" s="70">
        <v>15</v>
      </c>
      <c r="B23" s="26"/>
      <c r="C23" s="26"/>
      <c r="D23" s="26"/>
      <c r="E23" s="26"/>
      <c r="F23" s="228"/>
      <c r="G23" s="228"/>
      <c r="H23" s="228"/>
      <c r="I23" s="26"/>
    </row>
    <row r="24" spans="1:9" customFormat="1" ht="15">
      <c r="A24" s="70">
        <v>16</v>
      </c>
      <c r="B24" s="26"/>
      <c r="C24" s="26"/>
      <c r="D24" s="26"/>
      <c r="E24" s="26"/>
      <c r="F24" s="228"/>
      <c r="G24" s="228"/>
      <c r="H24" s="228"/>
      <c r="I24" s="26"/>
    </row>
    <row r="25" spans="1:9" customFormat="1" ht="15">
      <c r="A25" s="70">
        <v>17</v>
      </c>
      <c r="B25" s="26"/>
      <c r="C25" s="26"/>
      <c r="D25" s="26"/>
      <c r="E25" s="26"/>
      <c r="F25" s="228"/>
      <c r="G25" s="228"/>
      <c r="H25" s="228"/>
      <c r="I25" s="26"/>
    </row>
    <row r="26" spans="1:9" customFormat="1" ht="15">
      <c r="A26" s="70">
        <v>18</v>
      </c>
      <c r="B26" s="26"/>
      <c r="C26" s="26"/>
      <c r="D26" s="26"/>
      <c r="E26" s="26"/>
      <c r="F26" s="228"/>
      <c r="G26" s="228"/>
      <c r="H26" s="228"/>
      <c r="I26" s="26"/>
    </row>
    <row r="27" spans="1:9" customFormat="1" ht="15">
      <c r="A27" s="70" t="s">
        <v>278</v>
      </c>
      <c r="B27" s="26"/>
      <c r="C27" s="26"/>
      <c r="D27" s="26"/>
      <c r="E27" s="26"/>
      <c r="F27" s="228"/>
      <c r="G27" s="228"/>
      <c r="H27" s="228"/>
      <c r="I27" s="26"/>
    </row>
    <row r="28" spans="1:9">
      <c r="A28" s="234"/>
      <c r="B28" s="234"/>
      <c r="C28" s="234"/>
      <c r="D28" s="234"/>
      <c r="E28" s="234"/>
      <c r="F28" s="234"/>
      <c r="G28" s="234"/>
      <c r="H28" s="234"/>
      <c r="I28" s="234"/>
    </row>
    <row r="29" spans="1:9">
      <c r="A29" s="234"/>
      <c r="B29" s="234"/>
      <c r="C29" s="234"/>
      <c r="D29" s="234"/>
      <c r="E29" s="234"/>
      <c r="F29" s="234"/>
      <c r="G29" s="234"/>
      <c r="H29" s="234"/>
      <c r="I29" s="234"/>
    </row>
    <row r="30" spans="1:9">
      <c r="A30" s="235"/>
      <c r="B30" s="234"/>
      <c r="C30" s="234"/>
      <c r="D30" s="234"/>
      <c r="E30" s="234"/>
      <c r="F30" s="234"/>
      <c r="G30" s="234"/>
      <c r="H30" s="234"/>
      <c r="I30" s="234"/>
    </row>
    <row r="31" spans="1:9" ht="15">
      <c r="A31" s="191"/>
      <c r="B31" s="193" t="s">
        <v>107</v>
      </c>
      <c r="C31" s="191"/>
      <c r="D31" s="191"/>
      <c r="E31" s="194"/>
      <c r="F31" s="191"/>
      <c r="G31" s="191"/>
      <c r="H31" s="191"/>
      <c r="I31" s="191"/>
    </row>
    <row r="32" spans="1:9" ht="15">
      <c r="A32" s="191"/>
      <c r="B32" s="191"/>
      <c r="C32" s="195"/>
      <c r="D32" s="191"/>
      <c r="F32" s="195"/>
      <c r="G32" s="240"/>
    </row>
    <row r="33" spans="2:6" ht="15">
      <c r="B33" s="191"/>
      <c r="C33" s="197" t="s">
        <v>268</v>
      </c>
      <c r="D33" s="191"/>
      <c r="F33" s="198" t="s">
        <v>273</v>
      </c>
    </row>
    <row r="34" spans="2:6" ht="15">
      <c r="B34" s="191"/>
      <c r="C34" s="199" t="s">
        <v>139</v>
      </c>
      <c r="D34" s="191"/>
      <c r="F34" s="191" t="s">
        <v>269</v>
      </c>
    </row>
    <row r="35" spans="2:6" ht="15">
      <c r="B35" s="191"/>
      <c r="C35" s="199"/>
    </row>
  </sheetData>
  <mergeCells count="1">
    <mergeCell ref="I2:J2"/>
  </mergeCells>
  <pageMargins left="0.7" right="0.7" top="0.75" bottom="0.75" header="0.3" footer="0.3"/>
  <pageSetup scale="71" fitToHeight="0" orientation="landscape" r:id="rId1"/>
</worksheet>
</file>

<file path=xl/worksheets/sheet28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L36"/>
  <sheetViews>
    <sheetView view="pageBreakPreview" zoomScale="80" zoomScaleNormal="100" zoomScaleSheetLayoutView="80" workbookViewId="0">
      <selection activeCell="I9" sqref="I9:I11"/>
    </sheetView>
  </sheetViews>
  <sheetFormatPr defaultRowHeight="15"/>
  <cols>
    <col min="1" max="1" width="10" style="504" customWidth="1"/>
    <col min="2" max="2" width="11.140625" style="504" customWidth="1"/>
    <col min="3" max="3" width="34.5703125" style="504" bestFit="1" customWidth="1"/>
    <col min="4" max="4" width="29" style="504" customWidth="1"/>
    <col min="5" max="5" width="22.5703125" style="504" customWidth="1"/>
    <col min="6" max="6" width="20" style="504" customWidth="1"/>
    <col min="7" max="7" width="29.28515625" style="504" customWidth="1"/>
    <col min="8" max="8" width="27.140625" style="504" customWidth="1"/>
    <col min="9" max="9" width="26.42578125" style="504" customWidth="1"/>
    <col min="10" max="10" width="0.5703125" style="504" customWidth="1"/>
    <col min="11" max="16384" width="9.140625" style="504"/>
  </cols>
  <sheetData>
    <row r="1" spans="1:10">
      <c r="A1" s="500" t="s">
        <v>405</v>
      </c>
      <c r="B1" s="501"/>
      <c r="C1" s="501"/>
      <c r="D1" s="501"/>
      <c r="E1" s="501"/>
      <c r="F1" s="501"/>
      <c r="G1" s="501"/>
      <c r="H1" s="501"/>
      <c r="I1" s="502" t="s">
        <v>198</v>
      </c>
      <c r="J1" s="503"/>
    </row>
    <row r="2" spans="1:10">
      <c r="A2" s="501" t="s">
        <v>140</v>
      </c>
      <c r="B2" s="501"/>
      <c r="C2" s="501"/>
      <c r="D2" s="501"/>
      <c r="E2" s="501"/>
      <c r="F2" s="501"/>
      <c r="G2" s="501"/>
      <c r="H2" s="501"/>
      <c r="I2" s="505">
        <v>42968</v>
      </c>
      <c r="J2" s="503"/>
    </row>
    <row r="3" spans="1:10">
      <c r="A3" s="501"/>
      <c r="B3" s="501"/>
      <c r="C3" s="501"/>
      <c r="D3" s="501"/>
      <c r="E3" s="501"/>
      <c r="F3" s="501"/>
      <c r="G3" s="501"/>
      <c r="H3" s="501"/>
      <c r="I3" s="506"/>
      <c r="J3" s="503"/>
    </row>
    <row r="4" spans="1:10">
      <c r="A4" s="507" t="str">
        <f>'[2]ფორმა N2'!A4</f>
        <v>ანგარიშვალდებული პირის დასახელება:</v>
      </c>
      <c r="B4" s="501"/>
      <c r="C4" s="501"/>
      <c r="D4" s="501"/>
      <c r="E4" s="501"/>
      <c r="F4" s="501"/>
      <c r="G4" s="501"/>
      <c r="H4" s="501"/>
      <c r="I4" s="501"/>
      <c r="J4" s="508"/>
    </row>
    <row r="5" spans="1:10">
      <c r="A5" s="509" t="str">
        <f>'ფორმა N1'!D4</f>
        <v>მპგ "ევროპული საქართველო-მოძრაობა თავისუფლებისთვის"</v>
      </c>
      <c r="B5" s="509"/>
      <c r="C5" s="509"/>
      <c r="D5" s="509"/>
      <c r="E5" s="509"/>
      <c r="F5" s="509"/>
      <c r="G5" s="509"/>
      <c r="H5" s="509"/>
      <c r="I5" s="509"/>
      <c r="J5" s="508"/>
    </row>
    <row r="6" spans="1:10">
      <c r="A6" s="507"/>
      <c r="B6" s="501"/>
      <c r="C6" s="501"/>
      <c r="D6" s="501"/>
      <c r="E6" s="501"/>
      <c r="F6" s="501"/>
      <c r="G6" s="501"/>
      <c r="H6" s="501"/>
      <c r="I6" s="501"/>
      <c r="J6" s="508"/>
    </row>
    <row r="7" spans="1:10">
      <c r="A7" s="501"/>
      <c r="B7" s="501"/>
      <c r="C7" s="501"/>
      <c r="D7" s="501"/>
      <c r="E7" s="501"/>
      <c r="F7" s="501"/>
      <c r="G7" s="501"/>
      <c r="H7" s="501"/>
      <c r="I7" s="501"/>
    </row>
    <row r="8" spans="1:10" ht="63.75" customHeight="1">
      <c r="A8" s="510" t="s">
        <v>64</v>
      </c>
      <c r="B8" s="511" t="s">
        <v>377</v>
      </c>
      <c r="C8" s="512" t="s">
        <v>439</v>
      </c>
      <c r="D8" s="512" t="s">
        <v>440</v>
      </c>
      <c r="E8" s="512" t="s">
        <v>378</v>
      </c>
      <c r="F8" s="512" t="s">
        <v>397</v>
      </c>
      <c r="G8" s="512" t="s">
        <v>398</v>
      </c>
      <c r="H8" s="512" t="s">
        <v>444</v>
      </c>
      <c r="I8" s="513" t="s">
        <v>399</v>
      </c>
    </row>
    <row r="9" spans="1:10">
      <c r="A9" s="514">
        <v>1</v>
      </c>
      <c r="B9" s="418">
        <v>42846</v>
      </c>
      <c r="C9" s="490" t="s">
        <v>857</v>
      </c>
      <c r="D9" s="491" t="s">
        <v>858</v>
      </c>
      <c r="E9" s="499" t="s">
        <v>862</v>
      </c>
      <c r="F9" s="493"/>
      <c r="G9" s="494"/>
      <c r="H9" s="495"/>
      <c r="I9" s="496">
        <v>2425</v>
      </c>
    </row>
    <row r="10" spans="1:10">
      <c r="A10" s="514">
        <v>2</v>
      </c>
      <c r="B10" s="418">
        <v>42912</v>
      </c>
      <c r="C10" s="490" t="s">
        <v>859</v>
      </c>
      <c r="D10" s="491" t="s">
        <v>860</v>
      </c>
      <c r="E10" s="499" t="s">
        <v>764</v>
      </c>
      <c r="F10" s="493"/>
      <c r="G10" s="494"/>
      <c r="H10" s="495"/>
      <c r="I10" s="496">
        <v>123</v>
      </c>
    </row>
    <row r="11" spans="1:10">
      <c r="A11" s="514">
        <v>3</v>
      </c>
      <c r="B11" s="542">
        <v>42794</v>
      </c>
      <c r="C11" s="543" t="s">
        <v>861</v>
      </c>
      <c r="D11" s="544">
        <v>205150655</v>
      </c>
      <c r="E11" s="545" t="s">
        <v>764</v>
      </c>
      <c r="F11" s="546"/>
      <c r="G11" s="547"/>
      <c r="H11" s="497"/>
      <c r="I11" s="548">
        <v>50</v>
      </c>
    </row>
    <row r="12" spans="1:10">
      <c r="A12" s="541">
        <v>4</v>
      </c>
      <c r="B12" s="515"/>
      <c r="C12" s="516"/>
      <c r="D12" s="516"/>
      <c r="E12" s="499"/>
      <c r="F12" s="539"/>
      <c r="G12" s="517"/>
      <c r="H12" s="517"/>
      <c r="I12" s="517"/>
    </row>
    <row r="13" spans="1:10">
      <c r="A13" s="541">
        <v>5</v>
      </c>
      <c r="B13" s="494"/>
      <c r="C13" s="494"/>
      <c r="D13" s="494"/>
      <c r="E13" s="494"/>
      <c r="F13" s="494"/>
      <c r="G13" s="494"/>
      <c r="H13" s="494"/>
      <c r="I13" s="494"/>
    </row>
    <row r="14" spans="1:10">
      <c r="A14" s="541">
        <v>6</v>
      </c>
      <c r="B14" s="494"/>
      <c r="C14" s="494"/>
      <c r="D14" s="494"/>
      <c r="E14" s="494"/>
      <c r="F14" s="494"/>
      <c r="G14" s="494"/>
      <c r="H14" s="494"/>
      <c r="I14" s="494"/>
    </row>
    <row r="15" spans="1:10">
      <c r="A15" s="541">
        <v>7</v>
      </c>
      <c r="B15" s="494"/>
      <c r="C15" s="494"/>
      <c r="D15" s="494"/>
      <c r="E15" s="494"/>
      <c r="F15" s="494"/>
      <c r="G15" s="494"/>
      <c r="H15" s="494"/>
      <c r="I15" s="494"/>
    </row>
    <row r="16" spans="1:10">
      <c r="A16" s="541">
        <v>8</v>
      </c>
      <c r="B16" s="418"/>
      <c r="C16" s="496"/>
      <c r="D16" s="484"/>
      <c r="E16" s="499"/>
      <c r="F16" s="493"/>
      <c r="G16" s="494"/>
      <c r="H16" s="499"/>
      <c r="I16" s="496"/>
    </row>
    <row r="17" spans="1:12">
      <c r="A17" s="514">
        <v>9</v>
      </c>
      <c r="B17" s="549"/>
      <c r="C17" s="490"/>
      <c r="D17" s="550"/>
      <c r="E17" s="551"/>
      <c r="F17" s="552"/>
      <c r="G17" s="553"/>
      <c r="H17" s="554"/>
      <c r="I17" s="490"/>
    </row>
    <row r="18" spans="1:12">
      <c r="A18" s="514">
        <v>10</v>
      </c>
      <c r="B18" s="418"/>
      <c r="C18" s="490"/>
      <c r="D18" s="491"/>
      <c r="E18" s="492"/>
      <c r="F18" s="493"/>
      <c r="G18" s="494"/>
      <c r="H18" s="497"/>
      <c r="I18" s="496"/>
    </row>
    <row r="19" spans="1:12">
      <c r="A19" s="514">
        <v>11</v>
      </c>
      <c r="B19" s="418"/>
      <c r="C19" s="490"/>
      <c r="D19" s="491"/>
      <c r="E19" s="492"/>
      <c r="F19" s="493"/>
      <c r="G19" s="494"/>
      <c r="H19" s="497"/>
      <c r="I19" s="496"/>
    </row>
    <row r="20" spans="1:12">
      <c r="A20" s="514">
        <v>12</v>
      </c>
      <c r="B20" s="418"/>
      <c r="C20" s="490"/>
      <c r="D20" s="491"/>
      <c r="E20" s="492"/>
      <c r="F20" s="493"/>
      <c r="G20" s="494"/>
      <c r="H20" s="497"/>
      <c r="I20" s="496"/>
    </row>
    <row r="21" spans="1:12">
      <c r="A21" s="514">
        <v>13</v>
      </c>
      <c r="B21" s="418"/>
      <c r="C21" s="490"/>
      <c r="D21" s="491"/>
      <c r="E21" s="492"/>
      <c r="F21" s="493"/>
      <c r="G21" s="494"/>
      <c r="H21" s="497"/>
      <c r="I21" s="496"/>
    </row>
    <row r="22" spans="1:12">
      <c r="A22" s="514">
        <v>14</v>
      </c>
      <c r="B22" s="418"/>
      <c r="C22" s="498"/>
      <c r="D22" s="491"/>
      <c r="E22" s="492"/>
      <c r="F22" s="493"/>
      <c r="G22" s="494"/>
      <c r="H22" s="497"/>
      <c r="I22" s="496"/>
    </row>
    <row r="23" spans="1:12">
      <c r="A23" s="514">
        <v>15</v>
      </c>
      <c r="B23" s="418"/>
      <c r="C23" s="490"/>
      <c r="D23" s="491"/>
      <c r="E23" s="492"/>
      <c r="F23" s="493"/>
      <c r="G23" s="494"/>
      <c r="H23" s="497"/>
      <c r="I23" s="496"/>
    </row>
    <row r="24" spans="1:12">
      <c r="A24" s="519" t="s">
        <v>278</v>
      </c>
      <c r="B24" s="518"/>
      <c r="C24" s="520"/>
      <c r="D24" s="520"/>
      <c r="E24" s="521"/>
      <c r="F24" s="521"/>
      <c r="G24" s="522"/>
      <c r="H24" s="523" t="s">
        <v>432</v>
      </c>
      <c r="I24" s="524">
        <f>SUM(I9:I23)</f>
        <v>2598</v>
      </c>
    </row>
    <row r="26" spans="1:12">
      <c r="A26" s="504" t="s">
        <v>464</v>
      </c>
    </row>
    <row r="27" spans="1:12">
      <c r="B27" s="525" t="s">
        <v>107</v>
      </c>
      <c r="F27" s="526"/>
    </row>
    <row r="28" spans="1:12">
      <c r="F28" s="485"/>
      <c r="I28" s="485"/>
      <c r="J28" s="485"/>
      <c r="K28" s="485"/>
      <c r="L28" s="485"/>
    </row>
    <row r="29" spans="1:12">
      <c r="C29" s="527"/>
      <c r="F29" s="527"/>
      <c r="G29" s="527"/>
      <c r="H29" s="508"/>
      <c r="I29" s="528"/>
      <c r="J29" s="485"/>
      <c r="K29" s="485"/>
      <c r="L29" s="485"/>
    </row>
    <row r="30" spans="1:12">
      <c r="A30" s="485"/>
      <c r="C30" s="529" t="s">
        <v>268</v>
      </c>
      <c r="F30" s="508" t="s">
        <v>273</v>
      </c>
      <c r="G30" s="529"/>
      <c r="H30" s="529"/>
      <c r="I30" s="528"/>
      <c r="J30" s="485"/>
      <c r="K30" s="485"/>
      <c r="L30" s="485"/>
    </row>
    <row r="31" spans="1:12">
      <c r="A31" s="485"/>
      <c r="C31" s="530" t="s">
        <v>139</v>
      </c>
      <c r="F31" s="504" t="s">
        <v>269</v>
      </c>
      <c r="I31" s="485"/>
      <c r="J31" s="485"/>
      <c r="K31" s="485"/>
      <c r="L31" s="485"/>
    </row>
    <row r="32" spans="1:12" s="485" customFormat="1">
      <c r="B32" s="504"/>
      <c r="C32" s="530"/>
      <c r="G32" s="530"/>
      <c r="H32" s="530"/>
    </row>
    <row r="33" s="485" customFormat="1" ht="12.75"/>
    <row r="34" s="485" customFormat="1" ht="12.75"/>
    <row r="35" s="485" customFormat="1" ht="12.75"/>
    <row r="36" s="485" customFormat="1" ht="12.75"/>
  </sheetData>
  <dataValidations count="1">
    <dataValidation allowBlank="1" showInputMessage="1" showErrorMessage="1" errorTitle="თარიღის შევსების ინსტრუქცია" error="ივსება შემდეგი ფორმატით: თვე/დღე/წელი" prompt="თვე/დღე/წელი" sqref="B16:B24 B9:B12"/>
  </dataValidations>
  <printOptions gridLines="1"/>
  <pageMargins left="0.7" right="0.7" top="0.75" bottom="0.75" header="0.3" footer="0.3"/>
  <pageSetup scale="59" fitToHeight="0" orientation="landscape" r:id="rId1"/>
</worksheet>
</file>

<file path=xl/worksheets/sheet29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N43"/>
  <sheetViews>
    <sheetView showGridLines="0" view="pageBreakPreview" zoomScale="80" zoomScaleNormal="100" zoomScaleSheetLayoutView="80" workbookViewId="0">
      <selection activeCell="M13" sqref="M13"/>
    </sheetView>
  </sheetViews>
  <sheetFormatPr defaultRowHeight="12.75"/>
  <cols>
    <col min="1" max="1" width="2.7109375" style="204" customWidth="1"/>
    <col min="2" max="2" width="9" style="204" customWidth="1"/>
    <col min="3" max="3" width="23.42578125" style="204" customWidth="1"/>
    <col min="4" max="4" width="13.28515625" style="204" customWidth="1"/>
    <col min="5" max="5" width="9.5703125" style="204" customWidth="1"/>
    <col min="6" max="6" width="11.5703125" style="204" customWidth="1"/>
    <col min="7" max="7" width="12.28515625" style="204" customWidth="1"/>
    <col min="8" max="8" width="15.28515625" style="204" customWidth="1"/>
    <col min="9" max="9" width="17.5703125" style="204" customWidth="1"/>
    <col min="10" max="11" width="12.42578125" style="204" customWidth="1"/>
    <col min="12" max="12" width="23.5703125" style="204" customWidth="1"/>
    <col min="13" max="13" width="18.5703125" style="204" customWidth="1"/>
    <col min="14" max="14" width="0.85546875" style="204" customWidth="1"/>
    <col min="15" max="16384" width="9.140625" style="204"/>
  </cols>
  <sheetData>
    <row r="1" spans="1:14" ht="13.5">
      <c r="A1" s="200" t="s">
        <v>466</v>
      </c>
      <c r="B1" s="201"/>
      <c r="C1" s="201"/>
      <c r="D1" s="201"/>
      <c r="E1" s="201"/>
      <c r="F1" s="201"/>
      <c r="G1" s="201"/>
      <c r="H1" s="201"/>
      <c r="I1" s="205"/>
      <c r="J1" s="267"/>
      <c r="K1" s="267"/>
      <c r="L1" s="267"/>
      <c r="M1" s="267" t="s">
        <v>421</v>
      </c>
      <c r="N1" s="205"/>
    </row>
    <row r="2" spans="1:14">
      <c r="A2" s="205" t="s">
        <v>317</v>
      </c>
      <c r="B2" s="201"/>
      <c r="C2" s="201"/>
      <c r="D2" s="202"/>
      <c r="E2" s="202"/>
      <c r="F2" s="202"/>
      <c r="G2" s="202"/>
      <c r="H2" s="202"/>
      <c r="I2" s="201"/>
      <c r="J2" s="201"/>
      <c r="K2" s="201"/>
      <c r="L2" s="201"/>
      <c r="M2" s="203">
        <v>42982</v>
      </c>
      <c r="N2" s="205"/>
    </row>
    <row r="3" spans="1:14">
      <c r="A3" s="205"/>
      <c r="B3" s="201"/>
      <c r="C3" s="201"/>
      <c r="D3" s="202"/>
      <c r="E3" s="202"/>
      <c r="F3" s="202"/>
      <c r="G3" s="202"/>
      <c r="H3" s="202"/>
      <c r="I3" s="201"/>
      <c r="J3" s="201"/>
      <c r="K3" s="201"/>
      <c r="L3" s="201"/>
      <c r="M3" s="201"/>
      <c r="N3" s="205"/>
    </row>
    <row r="4" spans="1:14" ht="15">
      <c r="A4" s="116" t="s">
        <v>274</v>
      </c>
      <c r="B4" s="201"/>
      <c r="C4" s="201"/>
      <c r="D4" s="206"/>
      <c r="E4" s="268"/>
      <c r="F4" s="206"/>
      <c r="G4" s="202"/>
      <c r="H4" s="202"/>
      <c r="I4" s="202"/>
      <c r="J4" s="202"/>
      <c r="K4" s="202"/>
      <c r="L4" s="201"/>
      <c r="M4" s="202"/>
      <c r="N4" s="205"/>
    </row>
    <row r="5" spans="1:14">
      <c r="A5" s="207" t="str">
        <f>'ფორმა N1'!D4</f>
        <v>მპგ "ევროპული საქართველო-მოძრაობა თავისუფლებისთვის"</v>
      </c>
      <c r="B5" s="207"/>
      <c r="C5" s="207"/>
      <c r="D5" s="207"/>
      <c r="E5" s="208"/>
      <c r="F5" s="208"/>
      <c r="G5" s="208"/>
      <c r="H5" s="208"/>
      <c r="I5" s="208"/>
      <c r="J5" s="208"/>
      <c r="K5" s="208"/>
      <c r="L5" s="208"/>
      <c r="M5" s="208"/>
      <c r="N5" s="205"/>
    </row>
    <row r="6" spans="1:14" ht="13.5" thickBot="1">
      <c r="A6" s="269"/>
      <c r="B6" s="269"/>
      <c r="C6" s="269"/>
      <c r="D6" s="269"/>
      <c r="E6" s="269"/>
      <c r="F6" s="269"/>
      <c r="G6" s="269"/>
      <c r="H6" s="269"/>
      <c r="I6" s="269"/>
      <c r="J6" s="269"/>
      <c r="K6" s="269"/>
      <c r="L6" s="269"/>
      <c r="M6" s="269"/>
      <c r="N6" s="205"/>
    </row>
    <row r="7" spans="1:14" ht="51">
      <c r="A7" s="270" t="s">
        <v>64</v>
      </c>
      <c r="B7" s="271" t="s">
        <v>422</v>
      </c>
      <c r="C7" s="271" t="s">
        <v>423</v>
      </c>
      <c r="D7" s="272" t="s">
        <v>424</v>
      </c>
      <c r="E7" s="272" t="s">
        <v>275</v>
      </c>
      <c r="F7" s="272" t="s">
        <v>425</v>
      </c>
      <c r="G7" s="272" t="s">
        <v>426</v>
      </c>
      <c r="H7" s="271" t="s">
        <v>427</v>
      </c>
      <c r="I7" s="273" t="s">
        <v>428</v>
      </c>
      <c r="J7" s="273" t="s">
        <v>429</v>
      </c>
      <c r="K7" s="274" t="s">
        <v>430</v>
      </c>
      <c r="L7" s="274" t="s">
        <v>431</v>
      </c>
      <c r="M7" s="272" t="s">
        <v>421</v>
      </c>
      <c r="N7" s="205"/>
    </row>
    <row r="8" spans="1:14">
      <c r="A8" s="210">
        <v>1</v>
      </c>
      <c r="B8" s="211">
        <v>2</v>
      </c>
      <c r="C8" s="211">
        <v>3</v>
      </c>
      <c r="D8" s="212">
        <v>4</v>
      </c>
      <c r="E8" s="212">
        <v>5</v>
      </c>
      <c r="F8" s="212">
        <v>6</v>
      </c>
      <c r="G8" s="212">
        <v>7</v>
      </c>
      <c r="H8" s="212">
        <v>8</v>
      </c>
      <c r="I8" s="212">
        <v>9</v>
      </c>
      <c r="J8" s="212">
        <v>10</v>
      </c>
      <c r="K8" s="212">
        <v>11</v>
      </c>
      <c r="L8" s="212">
        <v>12</v>
      </c>
      <c r="M8" s="212">
        <v>13</v>
      </c>
      <c r="N8" s="205"/>
    </row>
    <row r="9" spans="1:14" ht="15">
      <c r="A9" s="213">
        <v>1</v>
      </c>
      <c r="B9" s="214"/>
      <c r="C9" s="275"/>
      <c r="D9" s="213"/>
      <c r="E9" s="213"/>
      <c r="F9" s="213"/>
      <c r="G9" s="213"/>
      <c r="H9" s="213"/>
      <c r="I9" s="213"/>
      <c r="J9" s="213"/>
      <c r="K9" s="213"/>
      <c r="L9" s="213"/>
      <c r="M9" s="276" t="str">
        <f t="shared" ref="M9:M33" si="0">IF(ISBLANK(B9),"",$M$2)</f>
        <v/>
      </c>
      <c r="N9" s="205"/>
    </row>
    <row r="10" spans="1:14" ht="15">
      <c r="A10" s="213">
        <v>2</v>
      </c>
      <c r="B10" s="214"/>
      <c r="C10" s="275"/>
      <c r="D10" s="213"/>
      <c r="E10" s="213"/>
      <c r="F10" s="213"/>
      <c r="G10" s="213"/>
      <c r="H10" s="213"/>
      <c r="I10" s="213"/>
      <c r="J10" s="213"/>
      <c r="K10" s="213"/>
      <c r="L10" s="213"/>
      <c r="M10" s="276" t="str">
        <f t="shared" si="0"/>
        <v/>
      </c>
      <c r="N10" s="205"/>
    </row>
    <row r="11" spans="1:14" ht="15">
      <c r="A11" s="213">
        <v>3</v>
      </c>
      <c r="B11" s="214"/>
      <c r="C11" s="275"/>
      <c r="D11" s="213"/>
      <c r="E11" s="213"/>
      <c r="F11" s="213"/>
      <c r="G11" s="213"/>
      <c r="H11" s="213"/>
      <c r="I11" s="213"/>
      <c r="J11" s="213"/>
      <c r="K11" s="213"/>
      <c r="L11" s="213"/>
      <c r="M11" s="276" t="str">
        <f t="shared" si="0"/>
        <v/>
      </c>
      <c r="N11" s="205"/>
    </row>
    <row r="12" spans="1:14" ht="15">
      <c r="A12" s="213">
        <v>4</v>
      </c>
      <c r="B12" s="214"/>
      <c r="C12" s="275"/>
      <c r="D12" s="213"/>
      <c r="E12" s="213"/>
      <c r="F12" s="213"/>
      <c r="G12" s="213"/>
      <c r="H12" s="213"/>
      <c r="I12" s="213"/>
      <c r="J12" s="213"/>
      <c r="K12" s="213"/>
      <c r="L12" s="213"/>
      <c r="M12" s="276" t="str">
        <f t="shared" si="0"/>
        <v/>
      </c>
      <c r="N12" s="205"/>
    </row>
    <row r="13" spans="1:14" ht="15">
      <c r="A13" s="213">
        <v>5</v>
      </c>
      <c r="B13" s="214"/>
      <c r="C13" s="275"/>
      <c r="D13" s="213"/>
      <c r="E13" s="213"/>
      <c r="F13" s="213"/>
      <c r="G13" s="213"/>
      <c r="H13" s="213"/>
      <c r="I13" s="213"/>
      <c r="J13" s="213"/>
      <c r="K13" s="213"/>
      <c r="L13" s="213"/>
      <c r="M13" s="276" t="str">
        <f t="shared" si="0"/>
        <v/>
      </c>
      <c r="N13" s="205"/>
    </row>
    <row r="14" spans="1:14" ht="15">
      <c r="A14" s="213">
        <v>6</v>
      </c>
      <c r="B14" s="214"/>
      <c r="C14" s="275"/>
      <c r="D14" s="213"/>
      <c r="E14" s="213"/>
      <c r="F14" s="213"/>
      <c r="G14" s="213"/>
      <c r="H14" s="213"/>
      <c r="I14" s="213"/>
      <c r="J14" s="213"/>
      <c r="K14" s="213"/>
      <c r="L14" s="213"/>
      <c r="M14" s="276" t="str">
        <f t="shared" si="0"/>
        <v/>
      </c>
      <c r="N14" s="205"/>
    </row>
    <row r="15" spans="1:14" ht="15">
      <c r="A15" s="213">
        <v>7</v>
      </c>
      <c r="B15" s="214"/>
      <c r="C15" s="275"/>
      <c r="D15" s="213"/>
      <c r="E15" s="213"/>
      <c r="F15" s="213"/>
      <c r="G15" s="213"/>
      <c r="H15" s="213"/>
      <c r="I15" s="213"/>
      <c r="J15" s="213"/>
      <c r="K15" s="213"/>
      <c r="L15" s="213"/>
      <c r="M15" s="276" t="str">
        <f t="shared" si="0"/>
        <v/>
      </c>
      <c r="N15" s="205"/>
    </row>
    <row r="16" spans="1:14" ht="15">
      <c r="A16" s="213">
        <v>8</v>
      </c>
      <c r="B16" s="214"/>
      <c r="C16" s="275"/>
      <c r="D16" s="213"/>
      <c r="E16" s="213"/>
      <c r="F16" s="213"/>
      <c r="G16" s="213"/>
      <c r="H16" s="213"/>
      <c r="I16" s="213"/>
      <c r="J16" s="213"/>
      <c r="K16" s="213"/>
      <c r="L16" s="213"/>
      <c r="M16" s="276" t="str">
        <f t="shared" si="0"/>
        <v/>
      </c>
      <c r="N16" s="205"/>
    </row>
    <row r="17" spans="1:14" ht="15">
      <c r="A17" s="213">
        <v>9</v>
      </c>
      <c r="B17" s="214"/>
      <c r="C17" s="275"/>
      <c r="D17" s="213"/>
      <c r="E17" s="213"/>
      <c r="F17" s="213"/>
      <c r="G17" s="213"/>
      <c r="H17" s="213"/>
      <c r="I17" s="213"/>
      <c r="J17" s="213"/>
      <c r="K17" s="213"/>
      <c r="L17" s="213"/>
      <c r="M17" s="276" t="str">
        <f t="shared" si="0"/>
        <v/>
      </c>
      <c r="N17" s="205"/>
    </row>
    <row r="18" spans="1:14" ht="15">
      <c r="A18" s="213">
        <v>10</v>
      </c>
      <c r="B18" s="214"/>
      <c r="C18" s="275"/>
      <c r="D18" s="213"/>
      <c r="E18" s="213"/>
      <c r="F18" s="213"/>
      <c r="G18" s="213"/>
      <c r="H18" s="213"/>
      <c r="I18" s="213"/>
      <c r="J18" s="213"/>
      <c r="K18" s="213"/>
      <c r="L18" s="213"/>
      <c r="M18" s="276" t="str">
        <f t="shared" si="0"/>
        <v/>
      </c>
      <c r="N18" s="205"/>
    </row>
    <row r="19" spans="1:14" ht="15">
      <c r="A19" s="213">
        <v>11</v>
      </c>
      <c r="B19" s="214"/>
      <c r="C19" s="275"/>
      <c r="D19" s="213"/>
      <c r="E19" s="213"/>
      <c r="F19" s="213"/>
      <c r="G19" s="213"/>
      <c r="H19" s="213"/>
      <c r="I19" s="213"/>
      <c r="J19" s="213"/>
      <c r="K19" s="213"/>
      <c r="L19" s="213"/>
      <c r="M19" s="276" t="str">
        <f t="shared" si="0"/>
        <v/>
      </c>
      <c r="N19" s="205"/>
    </row>
    <row r="20" spans="1:14" ht="15">
      <c r="A20" s="213">
        <v>12</v>
      </c>
      <c r="B20" s="214"/>
      <c r="C20" s="275"/>
      <c r="D20" s="213"/>
      <c r="E20" s="213"/>
      <c r="F20" s="213"/>
      <c r="G20" s="213"/>
      <c r="H20" s="213"/>
      <c r="I20" s="213"/>
      <c r="J20" s="213"/>
      <c r="K20" s="213"/>
      <c r="L20" s="213"/>
      <c r="M20" s="276" t="str">
        <f t="shared" si="0"/>
        <v/>
      </c>
      <c r="N20" s="205"/>
    </row>
    <row r="21" spans="1:14" ht="15">
      <c r="A21" s="213">
        <v>13</v>
      </c>
      <c r="B21" s="214"/>
      <c r="C21" s="275"/>
      <c r="D21" s="213"/>
      <c r="E21" s="213"/>
      <c r="F21" s="213"/>
      <c r="G21" s="213"/>
      <c r="H21" s="213"/>
      <c r="I21" s="213"/>
      <c r="J21" s="213"/>
      <c r="K21" s="213"/>
      <c r="L21" s="213"/>
      <c r="M21" s="276" t="str">
        <f t="shared" si="0"/>
        <v/>
      </c>
      <c r="N21" s="205"/>
    </row>
    <row r="22" spans="1:14" ht="15">
      <c r="A22" s="213">
        <v>14</v>
      </c>
      <c r="B22" s="214"/>
      <c r="C22" s="275"/>
      <c r="D22" s="213"/>
      <c r="E22" s="213"/>
      <c r="F22" s="213"/>
      <c r="G22" s="213"/>
      <c r="H22" s="213"/>
      <c r="I22" s="213"/>
      <c r="J22" s="213"/>
      <c r="K22" s="213"/>
      <c r="L22" s="213"/>
      <c r="M22" s="276" t="str">
        <f t="shared" si="0"/>
        <v/>
      </c>
      <c r="N22" s="205"/>
    </row>
    <row r="23" spans="1:14" ht="15">
      <c r="A23" s="213">
        <v>15</v>
      </c>
      <c r="B23" s="214"/>
      <c r="C23" s="275"/>
      <c r="D23" s="213"/>
      <c r="E23" s="213"/>
      <c r="F23" s="213"/>
      <c r="G23" s="213"/>
      <c r="H23" s="213"/>
      <c r="I23" s="213"/>
      <c r="J23" s="213"/>
      <c r="K23" s="213"/>
      <c r="L23" s="213"/>
      <c r="M23" s="276" t="str">
        <f t="shared" si="0"/>
        <v/>
      </c>
      <c r="N23" s="205"/>
    </row>
    <row r="24" spans="1:14" ht="15">
      <c r="A24" s="213">
        <v>16</v>
      </c>
      <c r="B24" s="214"/>
      <c r="C24" s="275"/>
      <c r="D24" s="213"/>
      <c r="E24" s="213"/>
      <c r="F24" s="213"/>
      <c r="G24" s="213"/>
      <c r="H24" s="213"/>
      <c r="I24" s="213"/>
      <c r="J24" s="213"/>
      <c r="K24" s="213"/>
      <c r="L24" s="213"/>
      <c r="M24" s="276" t="str">
        <f t="shared" si="0"/>
        <v/>
      </c>
      <c r="N24" s="205"/>
    </row>
    <row r="25" spans="1:14" ht="15">
      <c r="A25" s="213">
        <v>17</v>
      </c>
      <c r="B25" s="214"/>
      <c r="C25" s="275"/>
      <c r="D25" s="213"/>
      <c r="E25" s="213"/>
      <c r="F25" s="213"/>
      <c r="G25" s="213"/>
      <c r="H25" s="213"/>
      <c r="I25" s="213"/>
      <c r="J25" s="213"/>
      <c r="K25" s="213"/>
      <c r="L25" s="213"/>
      <c r="M25" s="276" t="str">
        <f t="shared" si="0"/>
        <v/>
      </c>
      <c r="N25" s="205"/>
    </row>
    <row r="26" spans="1:14" ht="15">
      <c r="A26" s="213">
        <v>18</v>
      </c>
      <c r="B26" s="214"/>
      <c r="C26" s="275"/>
      <c r="D26" s="213"/>
      <c r="E26" s="213"/>
      <c r="F26" s="213"/>
      <c r="G26" s="213"/>
      <c r="H26" s="213"/>
      <c r="I26" s="213"/>
      <c r="J26" s="213"/>
      <c r="K26" s="213"/>
      <c r="L26" s="213"/>
      <c r="M26" s="276" t="str">
        <f t="shared" si="0"/>
        <v/>
      </c>
      <c r="N26" s="205"/>
    </row>
    <row r="27" spans="1:14" ht="15">
      <c r="A27" s="213">
        <v>19</v>
      </c>
      <c r="B27" s="214"/>
      <c r="C27" s="275"/>
      <c r="D27" s="213"/>
      <c r="E27" s="213"/>
      <c r="F27" s="213"/>
      <c r="G27" s="213"/>
      <c r="H27" s="213"/>
      <c r="I27" s="213"/>
      <c r="J27" s="213"/>
      <c r="K27" s="213"/>
      <c r="L27" s="213"/>
      <c r="M27" s="276" t="str">
        <f t="shared" si="0"/>
        <v/>
      </c>
      <c r="N27" s="205"/>
    </row>
    <row r="28" spans="1:14" ht="15">
      <c r="A28" s="213">
        <v>20</v>
      </c>
      <c r="B28" s="214"/>
      <c r="C28" s="275"/>
      <c r="D28" s="213"/>
      <c r="E28" s="213"/>
      <c r="F28" s="213"/>
      <c r="G28" s="213"/>
      <c r="H28" s="213"/>
      <c r="I28" s="213"/>
      <c r="J28" s="213"/>
      <c r="K28" s="213"/>
      <c r="L28" s="213"/>
      <c r="M28" s="276" t="str">
        <f t="shared" si="0"/>
        <v/>
      </c>
      <c r="N28" s="205"/>
    </row>
    <row r="29" spans="1:14" ht="15">
      <c r="A29" s="213">
        <v>21</v>
      </c>
      <c r="B29" s="214"/>
      <c r="C29" s="275"/>
      <c r="D29" s="213"/>
      <c r="E29" s="213"/>
      <c r="F29" s="213"/>
      <c r="G29" s="213"/>
      <c r="H29" s="213"/>
      <c r="I29" s="213"/>
      <c r="J29" s="213"/>
      <c r="K29" s="213"/>
      <c r="L29" s="213"/>
      <c r="M29" s="276" t="str">
        <f t="shared" si="0"/>
        <v/>
      </c>
      <c r="N29" s="205"/>
    </row>
    <row r="30" spans="1:14" ht="15">
      <c r="A30" s="213">
        <v>22</v>
      </c>
      <c r="B30" s="214"/>
      <c r="C30" s="275"/>
      <c r="D30" s="213"/>
      <c r="E30" s="213"/>
      <c r="F30" s="213"/>
      <c r="G30" s="213"/>
      <c r="H30" s="213"/>
      <c r="I30" s="213"/>
      <c r="J30" s="213"/>
      <c r="K30" s="213"/>
      <c r="L30" s="213"/>
      <c r="M30" s="276" t="str">
        <f t="shared" si="0"/>
        <v/>
      </c>
      <c r="N30" s="205"/>
    </row>
    <row r="31" spans="1:14" ht="15">
      <c r="A31" s="213">
        <v>23</v>
      </c>
      <c r="B31" s="214"/>
      <c r="C31" s="275"/>
      <c r="D31" s="213"/>
      <c r="E31" s="213"/>
      <c r="F31" s="213"/>
      <c r="G31" s="213"/>
      <c r="H31" s="213"/>
      <c r="I31" s="213"/>
      <c r="J31" s="213"/>
      <c r="K31" s="213"/>
      <c r="L31" s="213"/>
      <c r="M31" s="276" t="str">
        <f t="shared" si="0"/>
        <v/>
      </c>
      <c r="N31" s="205"/>
    </row>
    <row r="32" spans="1:14" ht="15">
      <c r="A32" s="213">
        <v>24</v>
      </c>
      <c r="B32" s="214"/>
      <c r="C32" s="275"/>
      <c r="D32" s="213"/>
      <c r="E32" s="213"/>
      <c r="F32" s="213"/>
      <c r="G32" s="213"/>
      <c r="H32" s="213"/>
      <c r="I32" s="213"/>
      <c r="J32" s="213"/>
      <c r="K32" s="213"/>
      <c r="L32" s="213"/>
      <c r="M32" s="276" t="str">
        <f t="shared" si="0"/>
        <v/>
      </c>
      <c r="N32" s="205"/>
    </row>
    <row r="33" spans="1:14" ht="15">
      <c r="A33" s="277" t="s">
        <v>278</v>
      </c>
      <c r="B33" s="214"/>
      <c r="C33" s="275"/>
      <c r="D33" s="213"/>
      <c r="E33" s="213"/>
      <c r="F33" s="213"/>
      <c r="G33" s="213"/>
      <c r="H33" s="213"/>
      <c r="I33" s="213"/>
      <c r="J33" s="213"/>
      <c r="K33" s="213"/>
      <c r="L33" s="213"/>
      <c r="M33" s="276" t="str">
        <f t="shared" si="0"/>
        <v/>
      </c>
      <c r="N33" s="205"/>
    </row>
    <row r="34" spans="1:14" s="220" customFormat="1"/>
    <row r="37" spans="1:14" s="21" customFormat="1" ht="15">
      <c r="B37" s="215" t="s">
        <v>107</v>
      </c>
    </row>
    <row r="38" spans="1:14" s="21" customFormat="1" ht="15">
      <c r="B38" s="215"/>
    </row>
    <row r="39" spans="1:14" s="21" customFormat="1" ht="15">
      <c r="C39" s="217"/>
      <c r="D39" s="216"/>
      <c r="E39" s="216"/>
      <c r="H39" s="217"/>
      <c r="I39" s="217"/>
      <c r="J39" s="216"/>
      <c r="K39" s="216"/>
      <c r="L39" s="216"/>
    </row>
    <row r="40" spans="1:14" s="21" customFormat="1" ht="15">
      <c r="C40" s="218" t="s">
        <v>268</v>
      </c>
      <c r="D40" s="216"/>
      <c r="E40" s="216"/>
      <c r="H40" s="215" t="s">
        <v>319</v>
      </c>
      <c r="M40" s="216"/>
    </row>
    <row r="41" spans="1:14" s="21" customFormat="1" ht="15">
      <c r="C41" s="218" t="s">
        <v>139</v>
      </c>
      <c r="D41" s="216"/>
      <c r="E41" s="216"/>
      <c r="H41" s="219" t="s">
        <v>269</v>
      </c>
      <c r="M41" s="216"/>
    </row>
    <row r="42" spans="1:14" ht="15">
      <c r="C42" s="218"/>
      <c r="F42" s="219"/>
      <c r="J42" s="221"/>
      <c r="K42" s="221"/>
      <c r="L42" s="221"/>
      <c r="M42" s="221"/>
    </row>
    <row r="43" spans="1:14" ht="15">
      <c r="C43" s="218"/>
    </row>
  </sheetData>
  <sheetProtection insertColumns="0" insertRows="0" deleteRows="0"/>
  <dataValidations count="4">
    <dataValidation type="list" allowBlank="1" showInputMessage="1" showErrorMessage="1" errorTitle="ბანკის ველის შევსების წესი" error="აირჩიეთ ჩამოთვლილთაგან ერთ-ერთი ბანკი" sqref="C9:C33">
      <formula1>"ვითიბი, ინვესტბანკი, კორ სტანდარტ ბანკი, ზირაათბანკი, ბანკი ქართუ, საქართველოს ბანკი, ბითიეი, თიბისი, ლიბერთი, პროკრედიტ ბანკი, ბანკი რესპუბლიკა, პრივატბანკი, ბაზისბანკი, პროგრეს ბანკი, ხალიკ ბანკი, კონსტანტა, ეიჩესბისი, აზერბ. საქართვ, კავკ. განვი. ბანკი"</formula1>
    </dataValidation>
    <dataValidation type="textLength" operator="equal" allowBlank="1" showInputMessage="1" showErrorMessage="1" errorTitle="პირადი ნომრის შევსების წესი" error="პირადი ნომერი უნდა შეიცავდეს 11 სიმბოლოს" sqref="D9:E33">
      <formula1>11</formula1>
    </dataValidation>
    <dataValidation allowBlank="1" showInputMessage="1" showErrorMessage="1" errorTitle="თარიღის შევსების ინსტრუქცია" error="ივსება შემდეგი ფორმატით: თვე/დღე/წელი" prompt="თვე/დღე/წელი" sqref="B9:B33 M2"/>
    <dataValidation type="list" allowBlank="1" showInputMessage="1" showErrorMessage="1" errorTitle="თარიღის შევსების ინსტრუქცია" error="დღე/თვე/წელი" prompt="დღე/თვე/წელი" sqref="O1">
      <formula1>#REF!</formula1>
    </dataValidation>
  </dataValidations>
  <pageMargins left="0.11811023622047245" right="0.11811023622047245" top="0.35433070866141736" bottom="0.35433070866141736" header="0.31496062992125984" footer="0.31496062992125984"/>
  <pageSetup paperSize="9" scale="80" fitToHeight="0" orientation="landscape" r:id="rId1"/>
</worksheet>
</file>

<file path=xl/worksheets/sheet30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Sheet10"/>
  <dimension ref="A1:G733"/>
  <sheetViews>
    <sheetView workbookViewId="0">
      <selection activeCell="E13" sqref="E13"/>
    </sheetView>
  </sheetViews>
  <sheetFormatPr defaultRowHeight="12.75"/>
  <cols>
    <col min="3" max="3" width="74.5703125" bestFit="1" customWidth="1"/>
    <col min="5" max="5" width="29" bestFit="1" customWidth="1"/>
  </cols>
  <sheetData>
    <row r="1" spans="1:7">
      <c r="A1" t="s">
        <v>219</v>
      </c>
      <c r="C1" t="s">
        <v>199</v>
      </c>
      <c r="E1" t="s">
        <v>226</v>
      </c>
      <c r="G1" t="s">
        <v>236</v>
      </c>
    </row>
    <row r="2" spans="1:7" ht="15">
      <c r="A2" s="63">
        <v>40907</v>
      </c>
      <c r="C2" t="s">
        <v>200</v>
      </c>
      <c r="E2" t="s">
        <v>231</v>
      </c>
      <c r="G2" s="65" t="s">
        <v>237</v>
      </c>
    </row>
    <row r="3" spans="1:7" ht="15">
      <c r="A3" s="63">
        <v>40908</v>
      </c>
      <c r="C3" t="s">
        <v>201</v>
      </c>
      <c r="E3" t="s">
        <v>232</v>
      </c>
      <c r="G3" s="65" t="s">
        <v>238</v>
      </c>
    </row>
    <row r="4" spans="1:7" ht="15">
      <c r="A4" s="63">
        <v>40909</v>
      </c>
      <c r="C4" t="s">
        <v>202</v>
      </c>
      <c r="E4" t="s">
        <v>233</v>
      </c>
      <c r="G4" s="65" t="s">
        <v>239</v>
      </c>
    </row>
    <row r="5" spans="1:7">
      <c r="A5" s="63">
        <v>40910</v>
      </c>
      <c r="C5" t="s">
        <v>203</v>
      </c>
      <c r="E5" t="s">
        <v>234</v>
      </c>
    </row>
    <row r="6" spans="1:7">
      <c r="A6" s="63">
        <v>40911</v>
      </c>
      <c r="C6" t="s">
        <v>204</v>
      </c>
    </row>
    <row r="7" spans="1:7">
      <c r="A7" s="63">
        <v>40912</v>
      </c>
      <c r="C7" t="s">
        <v>205</v>
      </c>
    </row>
    <row r="8" spans="1:7">
      <c r="A8" s="63">
        <v>40913</v>
      </c>
      <c r="C8" t="s">
        <v>206</v>
      </c>
    </row>
    <row r="9" spans="1:7">
      <c r="A9" s="63">
        <v>40914</v>
      </c>
      <c r="C9" t="s">
        <v>207</v>
      </c>
    </row>
    <row r="10" spans="1:7">
      <c r="A10" s="63">
        <v>40915</v>
      </c>
      <c r="C10" t="s">
        <v>208</v>
      </c>
    </row>
    <row r="11" spans="1:7">
      <c r="A11" s="63">
        <v>40916</v>
      </c>
      <c r="C11" t="s">
        <v>209</v>
      </c>
    </row>
    <row r="12" spans="1:7">
      <c r="A12" s="63">
        <v>40917</v>
      </c>
      <c r="C12" t="s">
        <v>210</v>
      </c>
    </row>
    <row r="13" spans="1:7">
      <c r="A13" s="63">
        <v>40918</v>
      </c>
      <c r="C13" t="s">
        <v>211</v>
      </c>
    </row>
    <row r="14" spans="1:7">
      <c r="A14" s="63">
        <v>40919</v>
      </c>
      <c r="C14" t="s">
        <v>212</v>
      </c>
    </row>
    <row r="15" spans="1:7">
      <c r="A15" s="63">
        <v>40920</v>
      </c>
      <c r="C15" t="s">
        <v>213</v>
      </c>
    </row>
    <row r="16" spans="1:7">
      <c r="A16" s="63">
        <v>40921</v>
      </c>
      <c r="C16" t="s">
        <v>214</v>
      </c>
    </row>
    <row r="17" spans="1:3">
      <c r="A17" s="63">
        <v>40922</v>
      </c>
      <c r="C17" t="s">
        <v>215</v>
      </c>
    </row>
    <row r="18" spans="1:3">
      <c r="A18" s="63">
        <v>40923</v>
      </c>
      <c r="C18" t="s">
        <v>216</v>
      </c>
    </row>
    <row r="19" spans="1:3">
      <c r="A19" s="63">
        <v>40924</v>
      </c>
      <c r="C19" t="s">
        <v>217</v>
      </c>
    </row>
    <row r="20" spans="1:3">
      <c r="A20" s="63">
        <v>40925</v>
      </c>
      <c r="C20" t="s">
        <v>218</v>
      </c>
    </row>
    <row r="21" spans="1:3">
      <c r="A21" s="63">
        <v>40926</v>
      </c>
    </row>
    <row r="22" spans="1:3">
      <c r="A22" s="63">
        <v>40927</v>
      </c>
    </row>
    <row r="23" spans="1:3">
      <c r="A23" s="63">
        <v>40928</v>
      </c>
    </row>
    <row r="24" spans="1:3">
      <c r="A24" s="63">
        <v>40929</v>
      </c>
    </row>
    <row r="25" spans="1:3">
      <c r="A25" s="63">
        <v>40930</v>
      </c>
    </row>
    <row r="26" spans="1:3">
      <c r="A26" s="63">
        <v>40931</v>
      </c>
    </row>
    <row r="27" spans="1:3">
      <c r="A27" s="63">
        <v>40932</v>
      </c>
    </row>
    <row r="28" spans="1:3">
      <c r="A28" s="63">
        <v>40933</v>
      </c>
    </row>
    <row r="29" spans="1:3">
      <c r="A29" s="63">
        <v>40934</v>
      </c>
    </row>
    <row r="30" spans="1:3">
      <c r="A30" s="63">
        <v>40935</v>
      </c>
    </row>
    <row r="31" spans="1:3">
      <c r="A31" s="63">
        <v>40936</v>
      </c>
    </row>
    <row r="32" spans="1:3">
      <c r="A32" s="63">
        <v>40937</v>
      </c>
    </row>
    <row r="33" spans="1:1">
      <c r="A33" s="63">
        <v>40938</v>
      </c>
    </row>
    <row r="34" spans="1:1">
      <c r="A34" s="63">
        <v>40939</v>
      </c>
    </row>
    <row r="35" spans="1:1">
      <c r="A35" s="63">
        <v>40941</v>
      </c>
    </row>
    <row r="36" spans="1:1">
      <c r="A36" s="63">
        <v>40942</v>
      </c>
    </row>
    <row r="37" spans="1:1">
      <c r="A37" s="63">
        <v>40943</v>
      </c>
    </row>
    <row r="38" spans="1:1">
      <c r="A38" s="63">
        <v>40944</v>
      </c>
    </row>
    <row r="39" spans="1:1">
      <c r="A39" s="63">
        <v>40945</v>
      </c>
    </row>
    <row r="40" spans="1:1">
      <c r="A40" s="63">
        <v>40946</v>
      </c>
    </row>
    <row r="41" spans="1:1">
      <c r="A41" s="63">
        <v>40947</v>
      </c>
    </row>
    <row r="42" spans="1:1">
      <c r="A42" s="63">
        <v>40948</v>
      </c>
    </row>
    <row r="43" spans="1:1">
      <c r="A43" s="63">
        <v>40949</v>
      </c>
    </row>
    <row r="44" spans="1:1">
      <c r="A44" s="63">
        <v>40950</v>
      </c>
    </row>
    <row r="45" spans="1:1">
      <c r="A45" s="63">
        <v>40951</v>
      </c>
    </row>
    <row r="46" spans="1:1">
      <c r="A46" s="63">
        <v>40952</v>
      </c>
    </row>
    <row r="47" spans="1:1">
      <c r="A47" s="63">
        <v>40953</v>
      </c>
    </row>
    <row r="48" spans="1:1">
      <c r="A48" s="63">
        <v>40954</v>
      </c>
    </row>
    <row r="49" spans="1:1">
      <c r="A49" s="63">
        <v>40955</v>
      </c>
    </row>
    <row r="50" spans="1:1">
      <c r="A50" s="63">
        <v>40956</v>
      </c>
    </row>
    <row r="51" spans="1:1">
      <c r="A51" s="63">
        <v>40957</v>
      </c>
    </row>
    <row r="52" spans="1:1">
      <c r="A52" s="63">
        <v>40958</v>
      </c>
    </row>
    <row r="53" spans="1:1">
      <c r="A53" s="63">
        <v>40959</v>
      </c>
    </row>
    <row r="54" spans="1:1">
      <c r="A54" s="63">
        <v>40960</v>
      </c>
    </row>
    <row r="55" spans="1:1">
      <c r="A55" s="63">
        <v>40961</v>
      </c>
    </row>
    <row r="56" spans="1:1">
      <c r="A56" s="63">
        <v>40962</v>
      </c>
    </row>
    <row r="57" spans="1:1">
      <c r="A57" s="63">
        <v>40963</v>
      </c>
    </row>
    <row r="58" spans="1:1">
      <c r="A58" s="63">
        <v>40964</v>
      </c>
    </row>
    <row r="59" spans="1:1">
      <c r="A59" s="63">
        <v>40965</v>
      </c>
    </row>
    <row r="60" spans="1:1">
      <c r="A60" s="63">
        <v>40966</v>
      </c>
    </row>
    <row r="61" spans="1:1">
      <c r="A61" s="63">
        <v>40967</v>
      </c>
    </row>
    <row r="62" spans="1:1">
      <c r="A62" s="63">
        <v>40968</v>
      </c>
    </row>
    <row r="63" spans="1:1">
      <c r="A63" s="63">
        <v>40969</v>
      </c>
    </row>
    <row r="64" spans="1:1">
      <c r="A64" s="63">
        <v>40970</v>
      </c>
    </row>
    <row r="65" spans="1:1">
      <c r="A65" s="63">
        <v>40971</v>
      </c>
    </row>
    <row r="66" spans="1:1">
      <c r="A66" s="63">
        <v>40972</v>
      </c>
    </row>
    <row r="67" spans="1:1">
      <c r="A67" s="63">
        <v>40973</v>
      </c>
    </row>
    <row r="68" spans="1:1">
      <c r="A68" s="63">
        <v>40974</v>
      </c>
    </row>
    <row r="69" spans="1:1">
      <c r="A69" s="63">
        <v>40975</v>
      </c>
    </row>
    <row r="70" spans="1:1">
      <c r="A70" s="63">
        <v>40976</v>
      </c>
    </row>
    <row r="71" spans="1:1">
      <c r="A71" s="63">
        <v>40977</v>
      </c>
    </row>
    <row r="72" spans="1:1">
      <c r="A72" s="63">
        <v>40978</v>
      </c>
    </row>
    <row r="73" spans="1:1">
      <c r="A73" s="63">
        <v>40979</v>
      </c>
    </row>
    <row r="74" spans="1:1">
      <c r="A74" s="63">
        <v>40980</v>
      </c>
    </row>
    <row r="75" spans="1:1">
      <c r="A75" s="63">
        <v>40981</v>
      </c>
    </row>
    <row r="76" spans="1:1">
      <c r="A76" s="63">
        <v>40982</v>
      </c>
    </row>
    <row r="77" spans="1:1">
      <c r="A77" s="63">
        <v>40983</v>
      </c>
    </row>
    <row r="78" spans="1:1">
      <c r="A78" s="63">
        <v>40984</v>
      </c>
    </row>
    <row r="79" spans="1:1">
      <c r="A79" s="63">
        <v>40985</v>
      </c>
    </row>
    <row r="80" spans="1:1">
      <c r="A80" s="63">
        <v>40986</v>
      </c>
    </row>
    <row r="81" spans="1:1">
      <c r="A81" s="63">
        <v>40987</v>
      </c>
    </row>
    <row r="82" spans="1:1">
      <c r="A82" s="63">
        <v>40988</v>
      </c>
    </row>
    <row r="83" spans="1:1">
      <c r="A83" s="63">
        <v>40989</v>
      </c>
    </row>
    <row r="84" spans="1:1">
      <c r="A84" s="63">
        <v>40990</v>
      </c>
    </row>
    <row r="85" spans="1:1">
      <c r="A85" s="63">
        <v>40991</v>
      </c>
    </row>
    <row r="86" spans="1:1">
      <c r="A86" s="63">
        <v>40992</v>
      </c>
    </row>
    <row r="87" spans="1:1">
      <c r="A87" s="63">
        <v>40993</v>
      </c>
    </row>
    <row r="88" spans="1:1">
      <c r="A88" s="63">
        <v>40994</v>
      </c>
    </row>
    <row r="89" spans="1:1">
      <c r="A89" s="63">
        <v>40995</v>
      </c>
    </row>
    <row r="90" spans="1:1">
      <c r="A90" s="63">
        <v>40996</v>
      </c>
    </row>
    <row r="91" spans="1:1">
      <c r="A91" s="63">
        <v>40997</v>
      </c>
    </row>
    <row r="92" spans="1:1">
      <c r="A92" s="63">
        <v>40998</v>
      </c>
    </row>
    <row r="93" spans="1:1">
      <c r="A93" s="63">
        <v>40999</v>
      </c>
    </row>
    <row r="94" spans="1:1">
      <c r="A94" s="63">
        <v>41000</v>
      </c>
    </row>
    <row r="95" spans="1:1">
      <c r="A95" s="63">
        <v>41001</v>
      </c>
    </row>
    <row r="96" spans="1:1">
      <c r="A96" s="63">
        <v>41002</v>
      </c>
    </row>
    <row r="97" spans="1:1">
      <c r="A97" s="63">
        <v>41003</v>
      </c>
    </row>
    <row r="98" spans="1:1">
      <c r="A98" s="63">
        <v>41004</v>
      </c>
    </row>
    <row r="99" spans="1:1">
      <c r="A99" s="63">
        <v>41005</v>
      </c>
    </row>
    <row r="100" spans="1:1">
      <c r="A100" s="63">
        <v>41006</v>
      </c>
    </row>
    <row r="101" spans="1:1">
      <c r="A101" s="63">
        <v>41007</v>
      </c>
    </row>
    <row r="102" spans="1:1">
      <c r="A102" s="63">
        <v>41008</v>
      </c>
    </row>
    <row r="103" spans="1:1">
      <c r="A103" s="63">
        <v>41009</v>
      </c>
    </row>
    <row r="104" spans="1:1">
      <c r="A104" s="63">
        <v>41010</v>
      </c>
    </row>
    <row r="105" spans="1:1">
      <c r="A105" s="63">
        <v>41011</v>
      </c>
    </row>
    <row r="106" spans="1:1">
      <c r="A106" s="63">
        <v>41012</v>
      </c>
    </row>
    <row r="107" spans="1:1">
      <c r="A107" s="63">
        <v>41013</v>
      </c>
    </row>
    <row r="108" spans="1:1">
      <c r="A108" s="63">
        <v>41014</v>
      </c>
    </row>
    <row r="109" spans="1:1">
      <c r="A109" s="63">
        <v>41015</v>
      </c>
    </row>
    <row r="110" spans="1:1">
      <c r="A110" s="63">
        <v>41016</v>
      </c>
    </row>
    <row r="111" spans="1:1">
      <c r="A111" s="63">
        <v>41017</v>
      </c>
    </row>
    <row r="112" spans="1:1">
      <c r="A112" s="63">
        <v>41018</v>
      </c>
    </row>
    <row r="113" spans="1:1">
      <c r="A113" s="63">
        <v>41019</v>
      </c>
    </row>
    <row r="114" spans="1:1">
      <c r="A114" s="63">
        <v>41020</v>
      </c>
    </row>
    <row r="115" spans="1:1">
      <c r="A115" s="63">
        <v>41021</v>
      </c>
    </row>
    <row r="116" spans="1:1">
      <c r="A116" s="63">
        <v>41022</v>
      </c>
    </row>
    <row r="117" spans="1:1">
      <c r="A117" s="63">
        <v>41023</v>
      </c>
    </row>
    <row r="118" spans="1:1">
      <c r="A118" s="63">
        <v>41024</v>
      </c>
    </row>
    <row r="119" spans="1:1">
      <c r="A119" s="63">
        <v>41025</v>
      </c>
    </row>
    <row r="120" spans="1:1">
      <c r="A120" s="63">
        <v>41026</v>
      </c>
    </row>
    <row r="121" spans="1:1">
      <c r="A121" s="63">
        <v>41027</v>
      </c>
    </row>
    <row r="122" spans="1:1">
      <c r="A122" s="63">
        <v>41028</v>
      </c>
    </row>
    <row r="123" spans="1:1">
      <c r="A123" s="63">
        <v>41029</v>
      </c>
    </row>
    <row r="124" spans="1:1">
      <c r="A124" s="63">
        <v>41030</v>
      </c>
    </row>
    <row r="125" spans="1:1">
      <c r="A125" s="63">
        <v>41031</v>
      </c>
    </row>
    <row r="126" spans="1:1">
      <c r="A126" s="63">
        <v>41032</v>
      </c>
    </row>
    <row r="127" spans="1:1">
      <c r="A127" s="63">
        <v>41033</v>
      </c>
    </row>
    <row r="128" spans="1:1">
      <c r="A128" s="63">
        <v>41034</v>
      </c>
    </row>
    <row r="129" spans="1:1">
      <c r="A129" s="63">
        <v>41035</v>
      </c>
    </row>
    <row r="130" spans="1:1">
      <c r="A130" s="63">
        <v>41036</v>
      </c>
    </row>
    <row r="131" spans="1:1">
      <c r="A131" s="63">
        <v>41037</v>
      </c>
    </row>
    <row r="132" spans="1:1">
      <c r="A132" s="63">
        <v>41038</v>
      </c>
    </row>
    <row r="133" spans="1:1">
      <c r="A133" s="63">
        <v>41039</v>
      </c>
    </row>
    <row r="134" spans="1:1">
      <c r="A134" s="63">
        <v>41040</v>
      </c>
    </row>
    <row r="135" spans="1:1">
      <c r="A135" s="63">
        <v>41041</v>
      </c>
    </row>
    <row r="136" spans="1:1">
      <c r="A136" s="63">
        <v>41042</v>
      </c>
    </row>
    <row r="137" spans="1:1">
      <c r="A137" s="63">
        <v>41043</v>
      </c>
    </row>
    <row r="138" spans="1:1">
      <c r="A138" s="63">
        <v>41044</v>
      </c>
    </row>
    <row r="139" spans="1:1">
      <c r="A139" s="63">
        <v>41045</v>
      </c>
    </row>
    <row r="140" spans="1:1">
      <c r="A140" s="63">
        <v>41046</v>
      </c>
    </row>
    <row r="141" spans="1:1">
      <c r="A141" s="63">
        <v>41047</v>
      </c>
    </row>
    <row r="142" spans="1:1">
      <c r="A142" s="63">
        <v>41048</v>
      </c>
    </row>
    <row r="143" spans="1:1">
      <c r="A143" s="63">
        <v>41049</v>
      </c>
    </row>
    <row r="144" spans="1:1">
      <c r="A144" s="63">
        <v>41050</v>
      </c>
    </row>
    <row r="145" spans="1:1">
      <c r="A145" s="63">
        <v>41051</v>
      </c>
    </row>
    <row r="146" spans="1:1">
      <c r="A146" s="63">
        <v>41052</v>
      </c>
    </row>
    <row r="147" spans="1:1">
      <c r="A147" s="63">
        <v>41053</v>
      </c>
    </row>
    <row r="148" spans="1:1">
      <c r="A148" s="63">
        <v>41054</v>
      </c>
    </row>
    <row r="149" spans="1:1">
      <c r="A149" s="63">
        <v>41055</v>
      </c>
    </row>
    <row r="150" spans="1:1">
      <c r="A150" s="63">
        <v>41056</v>
      </c>
    </row>
    <row r="151" spans="1:1">
      <c r="A151" s="63">
        <v>41057</v>
      </c>
    </row>
    <row r="152" spans="1:1">
      <c r="A152" s="63">
        <v>41058</v>
      </c>
    </row>
    <row r="153" spans="1:1">
      <c r="A153" s="63">
        <v>41059</v>
      </c>
    </row>
    <row r="154" spans="1:1">
      <c r="A154" s="63">
        <v>41060</v>
      </c>
    </row>
    <row r="155" spans="1:1">
      <c r="A155" s="63">
        <v>41061</v>
      </c>
    </row>
    <row r="156" spans="1:1">
      <c r="A156" s="63">
        <v>41062</v>
      </c>
    </row>
    <row r="157" spans="1:1">
      <c r="A157" s="63">
        <v>41063</v>
      </c>
    </row>
    <row r="158" spans="1:1">
      <c r="A158" s="63">
        <v>41064</v>
      </c>
    </row>
    <row r="159" spans="1:1">
      <c r="A159" s="63">
        <v>41065</v>
      </c>
    </row>
    <row r="160" spans="1:1">
      <c r="A160" s="63">
        <v>41066</v>
      </c>
    </row>
    <row r="161" spans="1:1">
      <c r="A161" s="63">
        <v>41067</v>
      </c>
    </row>
    <row r="162" spans="1:1">
      <c r="A162" s="63">
        <v>41068</v>
      </c>
    </row>
    <row r="163" spans="1:1">
      <c r="A163" s="63">
        <v>41069</v>
      </c>
    </row>
    <row r="164" spans="1:1">
      <c r="A164" s="63">
        <v>41070</v>
      </c>
    </row>
    <row r="165" spans="1:1">
      <c r="A165" s="63">
        <v>41071</v>
      </c>
    </row>
    <row r="166" spans="1:1">
      <c r="A166" s="63">
        <v>41072</v>
      </c>
    </row>
    <row r="167" spans="1:1">
      <c r="A167" s="63">
        <v>41073</v>
      </c>
    </row>
    <row r="168" spans="1:1">
      <c r="A168" s="63">
        <v>41074</v>
      </c>
    </row>
    <row r="169" spans="1:1">
      <c r="A169" s="63">
        <v>41075</v>
      </c>
    </row>
    <row r="170" spans="1:1">
      <c r="A170" s="63">
        <v>41076</v>
      </c>
    </row>
    <row r="171" spans="1:1">
      <c r="A171" s="63">
        <v>41077</v>
      </c>
    </row>
    <row r="172" spans="1:1">
      <c r="A172" s="63">
        <v>41078</v>
      </c>
    </row>
    <row r="173" spans="1:1">
      <c r="A173" s="63">
        <v>41079</v>
      </c>
    </row>
    <row r="174" spans="1:1">
      <c r="A174" s="63">
        <v>41080</v>
      </c>
    </row>
    <row r="175" spans="1:1">
      <c r="A175" s="63">
        <v>41081</v>
      </c>
    </row>
    <row r="176" spans="1:1">
      <c r="A176" s="63">
        <v>41082</v>
      </c>
    </row>
    <row r="177" spans="1:1">
      <c r="A177" s="63">
        <v>41083</v>
      </c>
    </row>
    <row r="178" spans="1:1">
      <c r="A178" s="63">
        <v>41084</v>
      </c>
    </row>
    <row r="179" spans="1:1">
      <c r="A179" s="63">
        <v>41085</v>
      </c>
    </row>
    <row r="180" spans="1:1">
      <c r="A180" s="63">
        <v>41086</v>
      </c>
    </row>
    <row r="181" spans="1:1">
      <c r="A181" s="63">
        <v>41087</v>
      </c>
    </row>
    <row r="182" spans="1:1">
      <c r="A182" s="63">
        <v>41088</v>
      </c>
    </row>
    <row r="183" spans="1:1">
      <c r="A183" s="63">
        <v>41089</v>
      </c>
    </row>
    <row r="184" spans="1:1">
      <c r="A184" s="63">
        <v>41090</v>
      </c>
    </row>
    <row r="185" spans="1:1">
      <c r="A185" s="63">
        <v>41091</v>
      </c>
    </row>
    <row r="186" spans="1:1">
      <c r="A186" s="63">
        <v>41092</v>
      </c>
    </row>
    <row r="187" spans="1:1">
      <c r="A187" s="63">
        <v>41093</v>
      </c>
    </row>
    <row r="188" spans="1:1">
      <c r="A188" s="63">
        <v>41094</v>
      </c>
    </row>
    <row r="189" spans="1:1">
      <c r="A189" s="63">
        <v>41095</v>
      </c>
    </row>
    <row r="190" spans="1:1">
      <c r="A190" s="63">
        <v>41096</v>
      </c>
    </row>
    <row r="191" spans="1:1">
      <c r="A191" s="63">
        <v>41097</v>
      </c>
    </row>
    <row r="192" spans="1:1">
      <c r="A192" s="63">
        <v>41098</v>
      </c>
    </row>
    <row r="193" spans="1:1">
      <c r="A193" s="63">
        <v>41099</v>
      </c>
    </row>
    <row r="194" spans="1:1">
      <c r="A194" s="63">
        <v>41100</v>
      </c>
    </row>
    <row r="195" spans="1:1">
      <c r="A195" s="63">
        <v>41101</v>
      </c>
    </row>
    <row r="196" spans="1:1">
      <c r="A196" s="63">
        <v>41102</v>
      </c>
    </row>
    <row r="197" spans="1:1">
      <c r="A197" s="63">
        <v>41103</v>
      </c>
    </row>
    <row r="198" spans="1:1">
      <c r="A198" s="63">
        <v>41104</v>
      </c>
    </row>
    <row r="199" spans="1:1">
      <c r="A199" s="63">
        <v>41105</v>
      </c>
    </row>
    <row r="200" spans="1:1">
      <c r="A200" s="63">
        <v>41106</v>
      </c>
    </row>
    <row r="201" spans="1:1">
      <c r="A201" s="63">
        <v>41107</v>
      </c>
    </row>
    <row r="202" spans="1:1">
      <c r="A202" s="63">
        <v>41108</v>
      </c>
    </row>
    <row r="203" spans="1:1">
      <c r="A203" s="63">
        <v>41109</v>
      </c>
    </row>
    <row r="204" spans="1:1">
      <c r="A204" s="63">
        <v>41110</v>
      </c>
    </row>
    <row r="205" spans="1:1">
      <c r="A205" s="63">
        <v>41111</v>
      </c>
    </row>
    <row r="206" spans="1:1">
      <c r="A206" s="63">
        <v>41112</v>
      </c>
    </row>
    <row r="207" spans="1:1">
      <c r="A207" s="63">
        <v>41113</v>
      </c>
    </row>
    <row r="208" spans="1:1">
      <c r="A208" s="63">
        <v>41114</v>
      </c>
    </row>
    <row r="209" spans="1:1">
      <c r="A209" s="63">
        <v>41115</v>
      </c>
    </row>
    <row r="210" spans="1:1">
      <c r="A210" s="63">
        <v>41116</v>
      </c>
    </row>
    <row r="211" spans="1:1">
      <c r="A211" s="63">
        <v>41117</v>
      </c>
    </row>
    <row r="212" spans="1:1">
      <c r="A212" s="63">
        <v>41118</v>
      </c>
    </row>
    <row r="213" spans="1:1">
      <c r="A213" s="63">
        <v>41119</v>
      </c>
    </row>
    <row r="214" spans="1:1">
      <c r="A214" s="63">
        <v>41120</v>
      </c>
    </row>
    <row r="215" spans="1:1">
      <c r="A215" s="63">
        <v>41121</v>
      </c>
    </row>
    <row r="216" spans="1:1">
      <c r="A216" s="63">
        <v>41122</v>
      </c>
    </row>
    <row r="217" spans="1:1">
      <c r="A217" s="63">
        <v>41123</v>
      </c>
    </row>
    <row r="218" spans="1:1">
      <c r="A218" s="63">
        <v>41124</v>
      </c>
    </row>
    <row r="219" spans="1:1">
      <c r="A219" s="63">
        <v>41125</v>
      </c>
    </row>
    <row r="220" spans="1:1">
      <c r="A220" s="63">
        <v>41126</v>
      </c>
    </row>
    <row r="221" spans="1:1">
      <c r="A221" s="63">
        <v>41127</v>
      </c>
    </row>
    <row r="222" spans="1:1">
      <c r="A222" s="63">
        <v>41128</v>
      </c>
    </row>
    <row r="223" spans="1:1">
      <c r="A223" s="63">
        <v>41129</v>
      </c>
    </row>
    <row r="224" spans="1:1">
      <c r="A224" s="63">
        <v>41130</v>
      </c>
    </row>
    <row r="225" spans="1:1">
      <c r="A225" s="63">
        <v>41131</v>
      </c>
    </row>
    <row r="226" spans="1:1">
      <c r="A226" s="63">
        <v>41132</v>
      </c>
    </row>
    <row r="227" spans="1:1">
      <c r="A227" s="63">
        <v>41133</v>
      </c>
    </row>
    <row r="228" spans="1:1">
      <c r="A228" s="63">
        <v>41134</v>
      </c>
    </row>
    <row r="229" spans="1:1">
      <c r="A229" s="63">
        <v>41135</v>
      </c>
    </row>
    <row r="230" spans="1:1">
      <c r="A230" s="63">
        <v>41136</v>
      </c>
    </row>
    <row r="231" spans="1:1">
      <c r="A231" s="63">
        <v>41137</v>
      </c>
    </row>
    <row r="232" spans="1:1">
      <c r="A232" s="63">
        <v>41138</v>
      </c>
    </row>
    <row r="233" spans="1:1">
      <c r="A233" s="63">
        <v>41139</v>
      </c>
    </row>
    <row r="234" spans="1:1">
      <c r="A234" s="63">
        <v>41140</v>
      </c>
    </row>
    <row r="235" spans="1:1">
      <c r="A235" s="63">
        <v>41141</v>
      </c>
    </row>
    <row r="236" spans="1:1">
      <c r="A236" s="63">
        <v>41142</v>
      </c>
    </row>
    <row r="237" spans="1:1">
      <c r="A237" s="63">
        <v>41143</v>
      </c>
    </row>
    <row r="238" spans="1:1">
      <c r="A238" s="63">
        <v>41144</v>
      </c>
    </row>
    <row r="239" spans="1:1">
      <c r="A239" s="63">
        <v>41145</v>
      </c>
    </row>
    <row r="240" spans="1:1">
      <c r="A240" s="63">
        <v>41146</v>
      </c>
    </row>
    <row r="241" spans="1:1">
      <c r="A241" s="63">
        <v>41147</v>
      </c>
    </row>
    <row r="242" spans="1:1">
      <c r="A242" s="63">
        <v>41148</v>
      </c>
    </row>
    <row r="243" spans="1:1">
      <c r="A243" s="63">
        <v>41149</v>
      </c>
    </row>
    <row r="244" spans="1:1">
      <c r="A244" s="63">
        <v>41150</v>
      </c>
    </row>
    <row r="245" spans="1:1">
      <c r="A245" s="63">
        <v>41151</v>
      </c>
    </row>
    <row r="246" spans="1:1">
      <c r="A246" s="63">
        <v>41152</v>
      </c>
    </row>
    <row r="247" spans="1:1">
      <c r="A247" s="63">
        <v>41153</v>
      </c>
    </row>
    <row r="248" spans="1:1">
      <c r="A248" s="63">
        <v>41154</v>
      </c>
    </row>
    <row r="249" spans="1:1">
      <c r="A249" s="63">
        <v>41155</v>
      </c>
    </row>
    <row r="250" spans="1:1">
      <c r="A250" s="63">
        <v>41156</v>
      </c>
    </row>
    <row r="251" spans="1:1">
      <c r="A251" s="63">
        <v>41157</v>
      </c>
    </row>
    <row r="252" spans="1:1">
      <c r="A252" s="63">
        <v>41158</v>
      </c>
    </row>
    <row r="253" spans="1:1">
      <c r="A253" s="63">
        <v>41159</v>
      </c>
    </row>
    <row r="254" spans="1:1">
      <c r="A254" s="63">
        <v>41160</v>
      </c>
    </row>
    <row r="255" spans="1:1">
      <c r="A255" s="63">
        <v>41161</v>
      </c>
    </row>
    <row r="256" spans="1:1">
      <c r="A256" s="63">
        <v>41162</v>
      </c>
    </row>
    <row r="257" spans="1:1">
      <c r="A257" s="63">
        <v>41163</v>
      </c>
    </row>
    <row r="258" spans="1:1">
      <c r="A258" s="63">
        <v>41164</v>
      </c>
    </row>
    <row r="259" spans="1:1">
      <c r="A259" s="63">
        <v>41165</v>
      </c>
    </row>
    <row r="260" spans="1:1">
      <c r="A260" s="63">
        <v>41166</v>
      </c>
    </row>
    <row r="261" spans="1:1">
      <c r="A261" s="63">
        <v>41167</v>
      </c>
    </row>
    <row r="262" spans="1:1">
      <c r="A262" s="63">
        <v>41168</v>
      </c>
    </row>
    <row r="263" spans="1:1">
      <c r="A263" s="63">
        <v>41169</v>
      </c>
    </row>
    <row r="264" spans="1:1">
      <c r="A264" s="63">
        <v>41170</v>
      </c>
    </row>
    <row r="265" spans="1:1">
      <c r="A265" s="63">
        <v>41171</v>
      </c>
    </row>
    <row r="266" spans="1:1">
      <c r="A266" s="63">
        <v>41172</v>
      </c>
    </row>
    <row r="267" spans="1:1">
      <c r="A267" s="63">
        <v>41173</v>
      </c>
    </row>
    <row r="268" spans="1:1">
      <c r="A268" s="63">
        <v>41174</v>
      </c>
    </row>
    <row r="269" spans="1:1">
      <c r="A269" s="63">
        <v>41175</v>
      </c>
    </row>
    <row r="270" spans="1:1">
      <c r="A270" s="63">
        <v>41176</v>
      </c>
    </row>
    <row r="271" spans="1:1">
      <c r="A271" s="63">
        <v>41177</v>
      </c>
    </row>
    <row r="272" spans="1:1">
      <c r="A272" s="63">
        <v>41178</v>
      </c>
    </row>
    <row r="273" spans="1:1">
      <c r="A273" s="63">
        <v>41179</v>
      </c>
    </row>
    <row r="274" spans="1:1">
      <c r="A274" s="63">
        <v>41180</v>
      </c>
    </row>
    <row r="275" spans="1:1">
      <c r="A275" s="63">
        <v>41181</v>
      </c>
    </row>
    <row r="276" spans="1:1">
      <c r="A276" s="63">
        <v>41182</v>
      </c>
    </row>
    <row r="277" spans="1:1">
      <c r="A277" s="63">
        <v>41183</v>
      </c>
    </row>
    <row r="278" spans="1:1">
      <c r="A278" s="63">
        <v>41184</v>
      </c>
    </row>
    <row r="279" spans="1:1">
      <c r="A279" s="63">
        <v>41185</v>
      </c>
    </row>
    <row r="280" spans="1:1">
      <c r="A280" s="63">
        <v>41186</v>
      </c>
    </row>
    <row r="281" spans="1:1">
      <c r="A281" s="63">
        <v>41187</v>
      </c>
    </row>
    <row r="282" spans="1:1">
      <c r="A282" s="63">
        <v>41188</v>
      </c>
    </row>
    <row r="283" spans="1:1">
      <c r="A283" s="63">
        <v>41189</v>
      </c>
    </row>
    <row r="284" spans="1:1">
      <c r="A284" s="63">
        <v>41190</v>
      </c>
    </row>
    <row r="285" spans="1:1">
      <c r="A285" s="63">
        <v>41191</v>
      </c>
    </row>
    <row r="286" spans="1:1">
      <c r="A286" s="63">
        <v>41192</v>
      </c>
    </row>
    <row r="287" spans="1:1">
      <c r="A287" s="63">
        <v>41193</v>
      </c>
    </row>
    <row r="288" spans="1:1">
      <c r="A288" s="63">
        <v>41194</v>
      </c>
    </row>
    <row r="289" spans="1:1">
      <c r="A289" s="63">
        <v>41195</v>
      </c>
    </row>
    <row r="290" spans="1:1">
      <c r="A290" s="63">
        <v>41196</v>
      </c>
    </row>
    <row r="291" spans="1:1">
      <c r="A291" s="63">
        <v>41197</v>
      </c>
    </row>
    <row r="292" spans="1:1">
      <c r="A292" s="63">
        <v>41198</v>
      </c>
    </row>
    <row r="293" spans="1:1">
      <c r="A293" s="63">
        <v>41199</v>
      </c>
    </row>
    <row r="294" spans="1:1">
      <c r="A294" s="63">
        <v>41200</v>
      </c>
    </row>
    <row r="295" spans="1:1">
      <c r="A295" s="63">
        <v>41201</v>
      </c>
    </row>
    <row r="296" spans="1:1">
      <c r="A296" s="63">
        <v>41202</v>
      </c>
    </row>
    <row r="297" spans="1:1">
      <c r="A297" s="63">
        <v>41203</v>
      </c>
    </row>
    <row r="298" spans="1:1">
      <c r="A298" s="63">
        <v>41204</v>
      </c>
    </row>
    <row r="299" spans="1:1">
      <c r="A299" s="63">
        <v>41205</v>
      </c>
    </row>
    <row r="300" spans="1:1">
      <c r="A300" s="63">
        <v>41206</v>
      </c>
    </row>
    <row r="301" spans="1:1">
      <c r="A301" s="63">
        <v>41207</v>
      </c>
    </row>
    <row r="302" spans="1:1">
      <c r="A302" s="63">
        <v>41208</v>
      </c>
    </row>
    <row r="303" spans="1:1">
      <c r="A303" s="63">
        <v>41209</v>
      </c>
    </row>
    <row r="304" spans="1:1">
      <c r="A304" s="63">
        <v>41210</v>
      </c>
    </row>
    <row r="305" spans="1:1">
      <c r="A305" s="63">
        <v>41211</v>
      </c>
    </row>
    <row r="306" spans="1:1">
      <c r="A306" s="63">
        <v>41212</v>
      </c>
    </row>
    <row r="307" spans="1:1">
      <c r="A307" s="63">
        <v>41213</v>
      </c>
    </row>
    <row r="308" spans="1:1">
      <c r="A308" s="63">
        <v>41214</v>
      </c>
    </row>
    <row r="309" spans="1:1">
      <c r="A309" s="63">
        <v>41215</v>
      </c>
    </row>
    <row r="310" spans="1:1">
      <c r="A310" s="63">
        <v>41216</v>
      </c>
    </row>
    <row r="311" spans="1:1">
      <c r="A311" s="63">
        <v>41217</v>
      </c>
    </row>
    <row r="312" spans="1:1">
      <c r="A312" s="63">
        <v>41218</v>
      </c>
    </row>
    <row r="313" spans="1:1">
      <c r="A313" s="63">
        <v>41219</v>
      </c>
    </row>
    <row r="314" spans="1:1">
      <c r="A314" s="63">
        <v>41220</v>
      </c>
    </row>
    <row r="315" spans="1:1">
      <c r="A315" s="63">
        <v>41221</v>
      </c>
    </row>
    <row r="316" spans="1:1">
      <c r="A316" s="63">
        <v>41222</v>
      </c>
    </row>
    <row r="317" spans="1:1">
      <c r="A317" s="63">
        <v>41223</v>
      </c>
    </row>
    <row r="318" spans="1:1">
      <c r="A318" s="63">
        <v>41224</v>
      </c>
    </row>
    <row r="319" spans="1:1">
      <c r="A319" s="63">
        <v>41225</v>
      </c>
    </row>
    <row r="320" spans="1:1">
      <c r="A320" s="63">
        <v>41226</v>
      </c>
    </row>
    <row r="321" spans="1:1">
      <c r="A321" s="63">
        <v>41227</v>
      </c>
    </row>
    <row r="322" spans="1:1">
      <c r="A322" s="63">
        <v>41228</v>
      </c>
    </row>
    <row r="323" spans="1:1">
      <c r="A323" s="63">
        <v>41229</v>
      </c>
    </row>
    <row r="324" spans="1:1">
      <c r="A324" s="63">
        <v>41230</v>
      </c>
    </row>
    <row r="325" spans="1:1">
      <c r="A325" s="63">
        <v>41231</v>
      </c>
    </row>
    <row r="326" spans="1:1">
      <c r="A326" s="63">
        <v>41232</v>
      </c>
    </row>
    <row r="327" spans="1:1">
      <c r="A327" s="63">
        <v>41233</v>
      </c>
    </row>
    <row r="328" spans="1:1">
      <c r="A328" s="63">
        <v>41234</v>
      </c>
    </row>
    <row r="329" spans="1:1">
      <c r="A329" s="63">
        <v>41235</v>
      </c>
    </row>
    <row r="330" spans="1:1">
      <c r="A330" s="63">
        <v>41236</v>
      </c>
    </row>
    <row r="331" spans="1:1">
      <c r="A331" s="63">
        <v>41237</v>
      </c>
    </row>
    <row r="332" spans="1:1">
      <c r="A332" s="63">
        <v>41238</v>
      </c>
    </row>
    <row r="333" spans="1:1">
      <c r="A333" s="63">
        <v>41239</v>
      </c>
    </row>
    <row r="334" spans="1:1">
      <c r="A334" s="63">
        <v>41240</v>
      </c>
    </row>
    <row r="335" spans="1:1">
      <c r="A335" s="63">
        <v>41241</v>
      </c>
    </row>
    <row r="336" spans="1:1">
      <c r="A336" s="63">
        <v>41242</v>
      </c>
    </row>
    <row r="337" spans="1:1">
      <c r="A337" s="63">
        <v>41243</v>
      </c>
    </row>
    <row r="338" spans="1:1">
      <c r="A338" s="63">
        <v>41244</v>
      </c>
    </row>
    <row r="339" spans="1:1">
      <c r="A339" s="63">
        <v>41245</v>
      </c>
    </row>
    <row r="340" spans="1:1">
      <c r="A340" s="63">
        <v>41246</v>
      </c>
    </row>
    <row r="341" spans="1:1">
      <c r="A341" s="63">
        <v>41247</v>
      </c>
    </row>
    <row r="342" spans="1:1">
      <c r="A342" s="63">
        <v>41248</v>
      </c>
    </row>
    <row r="343" spans="1:1">
      <c r="A343" s="63">
        <v>41249</v>
      </c>
    </row>
    <row r="344" spans="1:1">
      <c r="A344" s="63">
        <v>41250</v>
      </c>
    </row>
    <row r="345" spans="1:1">
      <c r="A345" s="63">
        <v>41251</v>
      </c>
    </row>
    <row r="346" spans="1:1">
      <c r="A346" s="63">
        <v>41252</v>
      </c>
    </row>
    <row r="347" spans="1:1">
      <c r="A347" s="63">
        <v>41253</v>
      </c>
    </row>
    <row r="348" spans="1:1">
      <c r="A348" s="63">
        <v>41254</v>
      </c>
    </row>
    <row r="349" spans="1:1">
      <c r="A349" s="63">
        <v>41255</v>
      </c>
    </row>
    <row r="350" spans="1:1">
      <c r="A350" s="63">
        <v>41256</v>
      </c>
    </row>
    <row r="351" spans="1:1">
      <c r="A351" s="63">
        <v>41257</v>
      </c>
    </row>
    <row r="352" spans="1:1">
      <c r="A352" s="63">
        <v>41258</v>
      </c>
    </row>
    <row r="353" spans="1:1">
      <c r="A353" s="63">
        <v>41259</v>
      </c>
    </row>
    <row r="354" spans="1:1">
      <c r="A354" s="63">
        <v>41260</v>
      </c>
    </row>
    <row r="355" spans="1:1">
      <c r="A355" s="63">
        <v>41261</v>
      </c>
    </row>
    <row r="356" spans="1:1">
      <c r="A356" s="63">
        <v>41262</v>
      </c>
    </row>
    <row r="357" spans="1:1">
      <c r="A357" s="63">
        <v>41263</v>
      </c>
    </row>
    <row r="358" spans="1:1">
      <c r="A358" s="63">
        <v>41264</v>
      </c>
    </row>
    <row r="359" spans="1:1">
      <c r="A359" s="63">
        <v>41265</v>
      </c>
    </row>
    <row r="360" spans="1:1">
      <c r="A360" s="63">
        <v>41266</v>
      </c>
    </row>
    <row r="361" spans="1:1">
      <c r="A361" s="63">
        <v>41267</v>
      </c>
    </row>
    <row r="362" spans="1:1">
      <c r="A362" s="63">
        <v>41268</v>
      </c>
    </row>
    <row r="363" spans="1:1">
      <c r="A363" s="63">
        <v>41269</v>
      </c>
    </row>
    <row r="364" spans="1:1">
      <c r="A364" s="63">
        <v>41270</v>
      </c>
    </row>
    <row r="365" spans="1:1">
      <c r="A365" s="63">
        <v>41271</v>
      </c>
    </row>
    <row r="366" spans="1:1">
      <c r="A366" s="63">
        <v>41272</v>
      </c>
    </row>
    <row r="367" spans="1:1">
      <c r="A367" s="63">
        <v>41273</v>
      </c>
    </row>
    <row r="368" spans="1:1">
      <c r="A368" s="63">
        <v>41274</v>
      </c>
    </row>
    <row r="369" spans="1:1">
      <c r="A369" s="63">
        <v>41275</v>
      </c>
    </row>
    <row r="370" spans="1:1">
      <c r="A370" s="63">
        <v>41276</v>
      </c>
    </row>
    <row r="371" spans="1:1">
      <c r="A371" s="63">
        <v>41277</v>
      </c>
    </row>
    <row r="372" spans="1:1">
      <c r="A372" s="63">
        <v>41278</v>
      </c>
    </row>
    <row r="373" spans="1:1">
      <c r="A373" s="63">
        <v>41279</v>
      </c>
    </row>
    <row r="374" spans="1:1">
      <c r="A374" s="63">
        <v>41280</v>
      </c>
    </row>
    <row r="375" spans="1:1">
      <c r="A375" s="63">
        <v>41281</v>
      </c>
    </row>
    <row r="376" spans="1:1">
      <c r="A376" s="63">
        <v>41282</v>
      </c>
    </row>
    <row r="377" spans="1:1">
      <c r="A377" s="63">
        <v>41283</v>
      </c>
    </row>
    <row r="378" spans="1:1">
      <c r="A378" s="63">
        <v>41284</v>
      </c>
    </row>
    <row r="379" spans="1:1">
      <c r="A379" s="63">
        <v>41285</v>
      </c>
    </row>
    <row r="380" spans="1:1">
      <c r="A380" s="63">
        <v>41286</v>
      </c>
    </row>
    <row r="381" spans="1:1">
      <c r="A381" s="63">
        <v>41287</v>
      </c>
    </row>
    <row r="382" spans="1:1">
      <c r="A382" s="63">
        <v>41288</v>
      </c>
    </row>
    <row r="383" spans="1:1">
      <c r="A383" s="63">
        <v>41289</v>
      </c>
    </row>
    <row r="384" spans="1:1">
      <c r="A384" s="63">
        <v>41290</v>
      </c>
    </row>
    <row r="385" spans="1:1">
      <c r="A385" s="63">
        <v>41291</v>
      </c>
    </row>
    <row r="386" spans="1:1">
      <c r="A386" s="63">
        <v>41292</v>
      </c>
    </row>
    <row r="387" spans="1:1">
      <c r="A387" s="63">
        <v>41293</v>
      </c>
    </row>
    <row r="388" spans="1:1">
      <c r="A388" s="63">
        <v>41294</v>
      </c>
    </row>
    <row r="389" spans="1:1">
      <c r="A389" s="63">
        <v>41295</v>
      </c>
    </row>
    <row r="390" spans="1:1">
      <c r="A390" s="63">
        <v>41296</v>
      </c>
    </row>
    <row r="391" spans="1:1">
      <c r="A391" s="63">
        <v>41297</v>
      </c>
    </row>
    <row r="392" spans="1:1">
      <c r="A392" s="63">
        <v>41298</v>
      </c>
    </row>
    <row r="393" spans="1:1">
      <c r="A393" s="63">
        <v>41299</v>
      </c>
    </row>
    <row r="394" spans="1:1">
      <c r="A394" s="63">
        <v>41300</v>
      </c>
    </row>
    <row r="395" spans="1:1">
      <c r="A395" s="63">
        <v>41301</v>
      </c>
    </row>
    <row r="396" spans="1:1">
      <c r="A396" s="63">
        <v>41302</v>
      </c>
    </row>
    <row r="397" spans="1:1">
      <c r="A397" s="63">
        <v>41303</v>
      </c>
    </row>
    <row r="398" spans="1:1">
      <c r="A398" s="63">
        <v>41304</v>
      </c>
    </row>
    <row r="399" spans="1:1">
      <c r="A399" s="63">
        <v>41305</v>
      </c>
    </row>
    <row r="400" spans="1:1">
      <c r="A400" s="63">
        <v>41306</v>
      </c>
    </row>
    <row r="401" spans="1:1">
      <c r="A401" s="63">
        <v>41307</v>
      </c>
    </row>
    <row r="402" spans="1:1">
      <c r="A402" s="63">
        <v>41308</v>
      </c>
    </row>
    <row r="403" spans="1:1">
      <c r="A403" s="63">
        <v>41309</v>
      </c>
    </row>
    <row r="404" spans="1:1">
      <c r="A404" s="63">
        <v>41310</v>
      </c>
    </row>
    <row r="405" spans="1:1">
      <c r="A405" s="63">
        <v>41311</v>
      </c>
    </row>
    <row r="406" spans="1:1">
      <c r="A406" s="63">
        <v>41312</v>
      </c>
    </row>
    <row r="407" spans="1:1">
      <c r="A407" s="63">
        <v>41313</v>
      </c>
    </row>
    <row r="408" spans="1:1">
      <c r="A408" s="63">
        <v>41314</v>
      </c>
    </row>
    <row r="409" spans="1:1">
      <c r="A409" s="63">
        <v>41315</v>
      </c>
    </row>
    <row r="410" spans="1:1">
      <c r="A410" s="63">
        <v>41316</v>
      </c>
    </row>
    <row r="411" spans="1:1">
      <c r="A411" s="63">
        <v>41317</v>
      </c>
    </row>
    <row r="412" spans="1:1">
      <c r="A412" s="63">
        <v>41318</v>
      </c>
    </row>
    <row r="413" spans="1:1">
      <c r="A413" s="63">
        <v>41319</v>
      </c>
    </row>
    <row r="414" spans="1:1">
      <c r="A414" s="63">
        <v>41320</v>
      </c>
    </row>
    <row r="415" spans="1:1">
      <c r="A415" s="63">
        <v>41321</v>
      </c>
    </row>
    <row r="416" spans="1:1">
      <c r="A416" s="63">
        <v>41322</v>
      </c>
    </row>
    <row r="417" spans="1:1">
      <c r="A417" s="63">
        <v>41323</v>
      </c>
    </row>
    <row r="418" spans="1:1">
      <c r="A418" s="63">
        <v>41324</v>
      </c>
    </row>
    <row r="419" spans="1:1">
      <c r="A419" s="63">
        <v>41325</v>
      </c>
    </row>
    <row r="420" spans="1:1">
      <c r="A420" s="63">
        <v>41326</v>
      </c>
    </row>
    <row r="421" spans="1:1">
      <c r="A421" s="63">
        <v>41327</v>
      </c>
    </row>
    <row r="422" spans="1:1">
      <c r="A422" s="63">
        <v>41328</v>
      </c>
    </row>
    <row r="423" spans="1:1">
      <c r="A423" s="63">
        <v>41329</v>
      </c>
    </row>
    <row r="424" spans="1:1">
      <c r="A424" s="63">
        <v>41330</v>
      </c>
    </row>
    <row r="425" spans="1:1">
      <c r="A425" s="63">
        <v>41331</v>
      </c>
    </row>
    <row r="426" spans="1:1">
      <c r="A426" s="63">
        <v>41332</v>
      </c>
    </row>
    <row r="427" spans="1:1">
      <c r="A427" s="63">
        <v>41333</v>
      </c>
    </row>
    <row r="428" spans="1:1">
      <c r="A428" s="63">
        <v>41334</v>
      </c>
    </row>
    <row r="429" spans="1:1">
      <c r="A429" s="63">
        <v>41335</v>
      </c>
    </row>
    <row r="430" spans="1:1">
      <c r="A430" s="63">
        <v>41336</v>
      </c>
    </row>
    <row r="431" spans="1:1">
      <c r="A431" s="63">
        <v>41337</v>
      </c>
    </row>
    <row r="432" spans="1:1">
      <c r="A432" s="63">
        <v>41338</v>
      </c>
    </row>
    <row r="433" spans="1:1">
      <c r="A433" s="63">
        <v>41339</v>
      </c>
    </row>
    <row r="434" spans="1:1">
      <c r="A434" s="63">
        <v>41340</v>
      </c>
    </row>
    <row r="435" spans="1:1">
      <c r="A435" s="63">
        <v>41341</v>
      </c>
    </row>
    <row r="436" spans="1:1">
      <c r="A436" s="63">
        <v>41342</v>
      </c>
    </row>
    <row r="437" spans="1:1">
      <c r="A437" s="63">
        <v>41343</v>
      </c>
    </row>
    <row r="438" spans="1:1">
      <c r="A438" s="63">
        <v>41344</v>
      </c>
    </row>
    <row r="439" spans="1:1">
      <c r="A439" s="63">
        <v>41345</v>
      </c>
    </row>
    <row r="440" spans="1:1">
      <c r="A440" s="63">
        <v>41346</v>
      </c>
    </row>
    <row r="441" spans="1:1">
      <c r="A441" s="63">
        <v>41347</v>
      </c>
    </row>
    <row r="442" spans="1:1">
      <c r="A442" s="63">
        <v>41348</v>
      </c>
    </row>
    <row r="443" spans="1:1">
      <c r="A443" s="63">
        <v>41349</v>
      </c>
    </row>
    <row r="444" spans="1:1">
      <c r="A444" s="63">
        <v>41350</v>
      </c>
    </row>
    <row r="445" spans="1:1">
      <c r="A445" s="63">
        <v>41351</v>
      </c>
    </row>
    <row r="446" spans="1:1">
      <c r="A446" s="63">
        <v>41352</v>
      </c>
    </row>
    <row r="447" spans="1:1">
      <c r="A447" s="63">
        <v>41353</v>
      </c>
    </row>
    <row r="448" spans="1:1">
      <c r="A448" s="63">
        <v>41354</v>
      </c>
    </row>
    <row r="449" spans="1:1">
      <c r="A449" s="63">
        <v>41355</v>
      </c>
    </row>
    <row r="450" spans="1:1">
      <c r="A450" s="63">
        <v>41356</v>
      </c>
    </row>
    <row r="451" spans="1:1">
      <c r="A451" s="63">
        <v>41357</v>
      </c>
    </row>
    <row r="452" spans="1:1">
      <c r="A452" s="63">
        <v>41358</v>
      </c>
    </row>
    <row r="453" spans="1:1">
      <c r="A453" s="63">
        <v>41359</v>
      </c>
    </row>
    <row r="454" spans="1:1">
      <c r="A454" s="63">
        <v>41360</v>
      </c>
    </row>
    <row r="455" spans="1:1">
      <c r="A455" s="63">
        <v>41361</v>
      </c>
    </row>
    <row r="456" spans="1:1">
      <c r="A456" s="63">
        <v>41362</v>
      </c>
    </row>
    <row r="457" spans="1:1">
      <c r="A457" s="63">
        <v>41363</v>
      </c>
    </row>
    <row r="458" spans="1:1">
      <c r="A458" s="63">
        <v>41364</v>
      </c>
    </row>
    <row r="459" spans="1:1">
      <c r="A459" s="63">
        <v>41365</v>
      </c>
    </row>
    <row r="460" spans="1:1">
      <c r="A460" s="63">
        <v>41366</v>
      </c>
    </row>
    <row r="461" spans="1:1">
      <c r="A461" s="63">
        <v>41367</v>
      </c>
    </row>
    <row r="462" spans="1:1">
      <c r="A462" s="63">
        <v>41368</v>
      </c>
    </row>
    <row r="463" spans="1:1">
      <c r="A463" s="63">
        <v>41369</v>
      </c>
    </row>
    <row r="464" spans="1:1">
      <c r="A464" s="63">
        <v>41370</v>
      </c>
    </row>
    <row r="465" spans="1:1">
      <c r="A465" s="63">
        <v>41371</v>
      </c>
    </row>
    <row r="466" spans="1:1">
      <c r="A466" s="63">
        <v>41372</v>
      </c>
    </row>
    <row r="467" spans="1:1">
      <c r="A467" s="63">
        <v>41373</v>
      </c>
    </row>
    <row r="468" spans="1:1">
      <c r="A468" s="63">
        <v>41374</v>
      </c>
    </row>
    <row r="469" spans="1:1">
      <c r="A469" s="63">
        <v>41375</v>
      </c>
    </row>
    <row r="470" spans="1:1">
      <c r="A470" s="63">
        <v>41376</v>
      </c>
    </row>
    <row r="471" spans="1:1">
      <c r="A471" s="63">
        <v>41377</v>
      </c>
    </row>
    <row r="472" spans="1:1">
      <c r="A472" s="63">
        <v>41378</v>
      </c>
    </row>
    <row r="473" spans="1:1">
      <c r="A473" s="63">
        <v>41379</v>
      </c>
    </row>
    <row r="474" spans="1:1">
      <c r="A474" s="63">
        <v>41380</v>
      </c>
    </row>
    <row r="475" spans="1:1">
      <c r="A475" s="63">
        <v>41381</v>
      </c>
    </row>
    <row r="476" spans="1:1">
      <c r="A476" s="63">
        <v>41382</v>
      </c>
    </row>
    <row r="477" spans="1:1">
      <c r="A477" s="63">
        <v>41383</v>
      </c>
    </row>
    <row r="478" spans="1:1">
      <c r="A478" s="63">
        <v>41384</v>
      </c>
    </row>
    <row r="479" spans="1:1">
      <c r="A479" s="63">
        <v>41385</v>
      </c>
    </row>
    <row r="480" spans="1:1">
      <c r="A480" s="63">
        <v>41386</v>
      </c>
    </row>
    <row r="481" spans="1:1">
      <c r="A481" s="63">
        <v>41387</v>
      </c>
    </row>
    <row r="482" spans="1:1">
      <c r="A482" s="63">
        <v>41388</v>
      </c>
    </row>
    <row r="483" spans="1:1">
      <c r="A483" s="63">
        <v>41389</v>
      </c>
    </row>
    <row r="484" spans="1:1">
      <c r="A484" s="63">
        <v>41390</v>
      </c>
    </row>
    <row r="485" spans="1:1">
      <c r="A485" s="63">
        <v>41391</v>
      </c>
    </row>
    <row r="486" spans="1:1">
      <c r="A486" s="63">
        <v>41392</v>
      </c>
    </row>
    <row r="487" spans="1:1">
      <c r="A487" s="63">
        <v>41393</v>
      </c>
    </row>
    <row r="488" spans="1:1">
      <c r="A488" s="63">
        <v>41394</v>
      </c>
    </row>
    <row r="489" spans="1:1">
      <c r="A489" s="63">
        <v>41395</v>
      </c>
    </row>
    <row r="490" spans="1:1">
      <c r="A490" s="63">
        <v>41396</v>
      </c>
    </row>
    <row r="491" spans="1:1">
      <c r="A491" s="63">
        <v>41397</v>
      </c>
    </row>
    <row r="492" spans="1:1">
      <c r="A492" s="63">
        <v>41398</v>
      </c>
    </row>
    <row r="493" spans="1:1">
      <c r="A493" s="63">
        <v>41399</v>
      </c>
    </row>
    <row r="494" spans="1:1">
      <c r="A494" s="63">
        <v>41400</v>
      </c>
    </row>
    <row r="495" spans="1:1">
      <c r="A495" s="63">
        <v>41401</v>
      </c>
    </row>
    <row r="496" spans="1:1">
      <c r="A496" s="63">
        <v>41402</v>
      </c>
    </row>
    <row r="497" spans="1:1">
      <c r="A497" s="63">
        <v>41403</v>
      </c>
    </row>
    <row r="498" spans="1:1">
      <c r="A498" s="63">
        <v>41404</v>
      </c>
    </row>
    <row r="499" spans="1:1">
      <c r="A499" s="63">
        <v>41405</v>
      </c>
    </row>
    <row r="500" spans="1:1">
      <c r="A500" s="63">
        <v>41406</v>
      </c>
    </row>
    <row r="501" spans="1:1">
      <c r="A501" s="63">
        <v>41407</v>
      </c>
    </row>
    <row r="502" spans="1:1">
      <c r="A502" s="63">
        <v>41408</v>
      </c>
    </row>
    <row r="503" spans="1:1">
      <c r="A503" s="63">
        <v>41409</v>
      </c>
    </row>
    <row r="504" spans="1:1">
      <c r="A504" s="63">
        <v>41410</v>
      </c>
    </row>
    <row r="505" spans="1:1">
      <c r="A505" s="63">
        <v>41411</v>
      </c>
    </row>
    <row r="506" spans="1:1">
      <c r="A506" s="63">
        <v>41412</v>
      </c>
    </row>
    <row r="507" spans="1:1">
      <c r="A507" s="63">
        <v>41413</v>
      </c>
    </row>
    <row r="508" spans="1:1">
      <c r="A508" s="63">
        <v>41414</v>
      </c>
    </row>
    <row r="509" spans="1:1">
      <c r="A509" s="63">
        <v>41415</v>
      </c>
    </row>
    <row r="510" spans="1:1">
      <c r="A510" s="63">
        <v>41416</v>
      </c>
    </row>
    <row r="511" spans="1:1">
      <c r="A511" s="63">
        <v>41417</v>
      </c>
    </row>
    <row r="512" spans="1:1">
      <c r="A512" s="63">
        <v>41418</v>
      </c>
    </row>
    <row r="513" spans="1:1">
      <c r="A513" s="63">
        <v>41419</v>
      </c>
    </row>
    <row r="514" spans="1:1">
      <c r="A514" s="63">
        <v>41420</v>
      </c>
    </row>
    <row r="515" spans="1:1">
      <c r="A515" s="63">
        <v>41421</v>
      </c>
    </row>
    <row r="516" spans="1:1">
      <c r="A516" s="63">
        <v>41422</v>
      </c>
    </row>
    <row r="517" spans="1:1">
      <c r="A517" s="63">
        <v>41423</v>
      </c>
    </row>
    <row r="518" spans="1:1">
      <c r="A518" s="63">
        <v>41424</v>
      </c>
    </row>
    <row r="519" spans="1:1">
      <c r="A519" s="63">
        <v>41425</v>
      </c>
    </row>
    <row r="520" spans="1:1">
      <c r="A520" s="63">
        <v>41426</v>
      </c>
    </row>
    <row r="521" spans="1:1">
      <c r="A521" s="63">
        <v>41427</v>
      </c>
    </row>
    <row r="522" spans="1:1">
      <c r="A522" s="63">
        <v>41428</v>
      </c>
    </row>
    <row r="523" spans="1:1">
      <c r="A523" s="63">
        <v>41429</v>
      </c>
    </row>
    <row r="524" spans="1:1">
      <c r="A524" s="63">
        <v>41430</v>
      </c>
    </row>
    <row r="525" spans="1:1">
      <c r="A525" s="63">
        <v>41431</v>
      </c>
    </row>
    <row r="526" spans="1:1">
      <c r="A526" s="63">
        <v>41432</v>
      </c>
    </row>
    <row r="527" spans="1:1">
      <c r="A527" s="63">
        <v>41433</v>
      </c>
    </row>
    <row r="528" spans="1:1">
      <c r="A528" s="63">
        <v>41434</v>
      </c>
    </row>
    <row r="529" spans="1:1">
      <c r="A529" s="63">
        <v>41435</v>
      </c>
    </row>
    <row r="530" spans="1:1">
      <c r="A530" s="63">
        <v>41436</v>
      </c>
    </row>
    <row r="531" spans="1:1">
      <c r="A531" s="63">
        <v>41437</v>
      </c>
    </row>
    <row r="532" spans="1:1">
      <c r="A532" s="63">
        <v>41438</v>
      </c>
    </row>
    <row r="533" spans="1:1">
      <c r="A533" s="63">
        <v>41439</v>
      </c>
    </row>
    <row r="534" spans="1:1">
      <c r="A534" s="63">
        <v>41440</v>
      </c>
    </row>
    <row r="535" spans="1:1">
      <c r="A535" s="63">
        <v>41441</v>
      </c>
    </row>
    <row r="536" spans="1:1">
      <c r="A536" s="63">
        <v>41442</v>
      </c>
    </row>
    <row r="537" spans="1:1">
      <c r="A537" s="63">
        <v>41443</v>
      </c>
    </row>
    <row r="538" spans="1:1">
      <c r="A538" s="63">
        <v>41444</v>
      </c>
    </row>
    <row r="539" spans="1:1">
      <c r="A539" s="63">
        <v>41445</v>
      </c>
    </row>
    <row r="540" spans="1:1">
      <c r="A540" s="63">
        <v>41446</v>
      </c>
    </row>
    <row r="541" spans="1:1">
      <c r="A541" s="63">
        <v>41447</v>
      </c>
    </row>
    <row r="542" spans="1:1">
      <c r="A542" s="63">
        <v>41448</v>
      </c>
    </row>
    <row r="543" spans="1:1">
      <c r="A543" s="63">
        <v>41449</v>
      </c>
    </row>
    <row r="544" spans="1:1">
      <c r="A544" s="63">
        <v>41450</v>
      </c>
    </row>
    <row r="545" spans="1:1">
      <c r="A545" s="63">
        <v>41451</v>
      </c>
    </row>
    <row r="546" spans="1:1">
      <c r="A546" s="63">
        <v>41452</v>
      </c>
    </row>
    <row r="547" spans="1:1">
      <c r="A547" s="63">
        <v>41453</v>
      </c>
    </row>
    <row r="548" spans="1:1">
      <c r="A548" s="63">
        <v>41454</v>
      </c>
    </row>
    <row r="549" spans="1:1">
      <c r="A549" s="63">
        <v>41455</v>
      </c>
    </row>
    <row r="550" spans="1:1">
      <c r="A550" s="63">
        <v>41456</v>
      </c>
    </row>
    <row r="551" spans="1:1">
      <c r="A551" s="63">
        <v>41457</v>
      </c>
    </row>
    <row r="552" spans="1:1">
      <c r="A552" s="63">
        <v>41458</v>
      </c>
    </row>
    <row r="553" spans="1:1">
      <c r="A553" s="63">
        <v>41459</v>
      </c>
    </row>
    <row r="554" spans="1:1">
      <c r="A554" s="63">
        <v>41460</v>
      </c>
    </row>
    <row r="555" spans="1:1">
      <c r="A555" s="63">
        <v>41461</v>
      </c>
    </row>
    <row r="556" spans="1:1">
      <c r="A556" s="63">
        <v>41462</v>
      </c>
    </row>
    <row r="557" spans="1:1">
      <c r="A557" s="63">
        <v>41463</v>
      </c>
    </row>
    <row r="558" spans="1:1">
      <c r="A558" s="63">
        <v>41464</v>
      </c>
    </row>
    <row r="559" spans="1:1">
      <c r="A559" s="63">
        <v>41465</v>
      </c>
    </row>
    <row r="560" spans="1:1">
      <c r="A560" s="63">
        <v>41466</v>
      </c>
    </row>
    <row r="561" spans="1:1">
      <c r="A561" s="63">
        <v>41467</v>
      </c>
    </row>
    <row r="562" spans="1:1">
      <c r="A562" s="63">
        <v>41468</v>
      </c>
    </row>
    <row r="563" spans="1:1">
      <c r="A563" s="63">
        <v>41469</v>
      </c>
    </row>
    <row r="564" spans="1:1">
      <c r="A564" s="63">
        <v>41470</v>
      </c>
    </row>
    <row r="565" spans="1:1">
      <c r="A565" s="63">
        <v>41471</v>
      </c>
    </row>
    <row r="566" spans="1:1">
      <c r="A566" s="63">
        <v>41472</v>
      </c>
    </row>
    <row r="567" spans="1:1">
      <c r="A567" s="63">
        <v>41473</v>
      </c>
    </row>
    <row r="568" spans="1:1">
      <c r="A568" s="63">
        <v>41474</v>
      </c>
    </row>
    <row r="569" spans="1:1">
      <c r="A569" s="63">
        <v>41475</v>
      </c>
    </row>
    <row r="570" spans="1:1">
      <c r="A570" s="63">
        <v>41476</v>
      </c>
    </row>
    <row r="571" spans="1:1">
      <c r="A571" s="63">
        <v>41477</v>
      </c>
    </row>
    <row r="572" spans="1:1">
      <c r="A572" s="63">
        <v>41478</v>
      </c>
    </row>
    <row r="573" spans="1:1">
      <c r="A573" s="63">
        <v>41479</v>
      </c>
    </row>
    <row r="574" spans="1:1">
      <c r="A574" s="63">
        <v>41480</v>
      </c>
    </row>
    <row r="575" spans="1:1">
      <c r="A575" s="63">
        <v>41481</v>
      </c>
    </row>
    <row r="576" spans="1:1">
      <c r="A576" s="63">
        <v>41482</v>
      </c>
    </row>
    <row r="577" spans="1:1">
      <c r="A577" s="63">
        <v>41483</v>
      </c>
    </row>
    <row r="578" spans="1:1">
      <c r="A578" s="63">
        <v>41484</v>
      </c>
    </row>
    <row r="579" spans="1:1">
      <c r="A579" s="63">
        <v>41485</v>
      </c>
    </row>
    <row r="580" spans="1:1">
      <c r="A580" s="63">
        <v>41486</v>
      </c>
    </row>
    <row r="581" spans="1:1">
      <c r="A581" s="63">
        <v>41487</v>
      </c>
    </row>
    <row r="582" spans="1:1">
      <c r="A582" s="63">
        <v>41488</v>
      </c>
    </row>
    <row r="583" spans="1:1">
      <c r="A583" s="63">
        <v>41489</v>
      </c>
    </row>
    <row r="584" spans="1:1">
      <c r="A584" s="63">
        <v>41490</v>
      </c>
    </row>
    <row r="585" spans="1:1">
      <c r="A585" s="63">
        <v>41491</v>
      </c>
    </row>
    <row r="586" spans="1:1">
      <c r="A586" s="63">
        <v>41492</v>
      </c>
    </row>
    <row r="587" spans="1:1">
      <c r="A587" s="63">
        <v>41493</v>
      </c>
    </row>
    <row r="588" spans="1:1">
      <c r="A588" s="63">
        <v>41494</v>
      </c>
    </row>
    <row r="589" spans="1:1">
      <c r="A589" s="63">
        <v>41495</v>
      </c>
    </row>
    <row r="590" spans="1:1">
      <c r="A590" s="63">
        <v>41496</v>
      </c>
    </row>
    <row r="591" spans="1:1">
      <c r="A591" s="63">
        <v>41497</v>
      </c>
    </row>
    <row r="592" spans="1:1">
      <c r="A592" s="63">
        <v>41498</v>
      </c>
    </row>
    <row r="593" spans="1:1">
      <c r="A593" s="63">
        <v>41499</v>
      </c>
    </row>
    <row r="594" spans="1:1">
      <c r="A594" s="63">
        <v>41500</v>
      </c>
    </row>
    <row r="595" spans="1:1">
      <c r="A595" s="63">
        <v>41501</v>
      </c>
    </row>
    <row r="596" spans="1:1">
      <c r="A596" s="63">
        <v>41502</v>
      </c>
    </row>
    <row r="597" spans="1:1">
      <c r="A597" s="63">
        <v>41503</v>
      </c>
    </row>
    <row r="598" spans="1:1">
      <c r="A598" s="63">
        <v>41504</v>
      </c>
    </row>
    <row r="599" spans="1:1">
      <c r="A599" s="63">
        <v>41505</v>
      </c>
    </row>
    <row r="600" spans="1:1">
      <c r="A600" s="63">
        <v>41506</v>
      </c>
    </row>
    <row r="601" spans="1:1">
      <c r="A601" s="63">
        <v>41507</v>
      </c>
    </row>
    <row r="602" spans="1:1">
      <c r="A602" s="63">
        <v>41508</v>
      </c>
    </row>
    <row r="603" spans="1:1">
      <c r="A603" s="63">
        <v>41509</v>
      </c>
    </row>
    <row r="604" spans="1:1">
      <c r="A604" s="63">
        <v>41510</v>
      </c>
    </row>
    <row r="605" spans="1:1">
      <c r="A605" s="63">
        <v>41511</v>
      </c>
    </row>
    <row r="606" spans="1:1">
      <c r="A606" s="63">
        <v>41512</v>
      </c>
    </row>
    <row r="607" spans="1:1">
      <c r="A607" s="63">
        <v>41513</v>
      </c>
    </row>
    <row r="608" spans="1:1">
      <c r="A608" s="63">
        <v>41514</v>
      </c>
    </row>
    <row r="609" spans="1:1">
      <c r="A609" s="63">
        <v>41515</v>
      </c>
    </row>
    <row r="610" spans="1:1">
      <c r="A610" s="63">
        <v>41516</v>
      </c>
    </row>
    <row r="611" spans="1:1">
      <c r="A611" s="63">
        <v>41517</v>
      </c>
    </row>
    <row r="612" spans="1:1">
      <c r="A612" s="63">
        <v>41518</v>
      </c>
    </row>
    <row r="613" spans="1:1">
      <c r="A613" s="63">
        <v>41519</v>
      </c>
    </row>
    <row r="614" spans="1:1">
      <c r="A614" s="63">
        <v>41520</v>
      </c>
    </row>
    <row r="615" spans="1:1">
      <c r="A615" s="63">
        <v>41521</v>
      </c>
    </row>
    <row r="616" spans="1:1">
      <c r="A616" s="63">
        <v>41522</v>
      </c>
    </row>
    <row r="617" spans="1:1">
      <c r="A617" s="63">
        <v>41523</v>
      </c>
    </row>
    <row r="618" spans="1:1">
      <c r="A618" s="63">
        <v>41524</v>
      </c>
    </row>
    <row r="619" spans="1:1">
      <c r="A619" s="63">
        <v>41525</v>
      </c>
    </row>
    <row r="620" spans="1:1">
      <c r="A620" s="63">
        <v>41526</v>
      </c>
    </row>
    <row r="621" spans="1:1">
      <c r="A621" s="63">
        <v>41527</v>
      </c>
    </row>
    <row r="622" spans="1:1">
      <c r="A622" s="63">
        <v>41528</v>
      </c>
    </row>
    <row r="623" spans="1:1">
      <c r="A623" s="63">
        <v>41529</v>
      </c>
    </row>
    <row r="624" spans="1:1">
      <c r="A624" s="63">
        <v>41530</v>
      </c>
    </row>
    <row r="625" spans="1:1">
      <c r="A625" s="63">
        <v>41531</v>
      </c>
    </row>
    <row r="626" spans="1:1">
      <c r="A626" s="63">
        <v>41532</v>
      </c>
    </row>
    <row r="627" spans="1:1">
      <c r="A627" s="63">
        <v>41533</v>
      </c>
    </row>
    <row r="628" spans="1:1">
      <c r="A628" s="63">
        <v>41534</v>
      </c>
    </row>
    <row r="629" spans="1:1">
      <c r="A629" s="63">
        <v>41535</v>
      </c>
    </row>
    <row r="630" spans="1:1">
      <c r="A630" s="63">
        <v>41536</v>
      </c>
    </row>
    <row r="631" spans="1:1">
      <c r="A631" s="63">
        <v>41537</v>
      </c>
    </row>
    <row r="632" spans="1:1">
      <c r="A632" s="63">
        <v>41538</v>
      </c>
    </row>
    <row r="633" spans="1:1">
      <c r="A633" s="63">
        <v>41539</v>
      </c>
    </row>
    <row r="634" spans="1:1">
      <c r="A634" s="63">
        <v>41540</v>
      </c>
    </row>
    <row r="635" spans="1:1">
      <c r="A635" s="63">
        <v>41541</v>
      </c>
    </row>
    <row r="636" spans="1:1">
      <c r="A636" s="63">
        <v>41542</v>
      </c>
    </row>
    <row r="637" spans="1:1">
      <c r="A637" s="63">
        <v>41543</v>
      </c>
    </row>
    <row r="638" spans="1:1">
      <c r="A638" s="63">
        <v>41544</v>
      </c>
    </row>
    <row r="639" spans="1:1">
      <c r="A639" s="63">
        <v>41545</v>
      </c>
    </row>
    <row r="640" spans="1:1">
      <c r="A640" s="63">
        <v>41546</v>
      </c>
    </row>
    <row r="641" spans="1:1">
      <c r="A641" s="63">
        <v>41547</v>
      </c>
    </row>
    <row r="642" spans="1:1">
      <c r="A642" s="63">
        <v>41548</v>
      </c>
    </row>
    <row r="643" spans="1:1">
      <c r="A643" s="63">
        <v>41549</v>
      </c>
    </row>
    <row r="644" spans="1:1">
      <c r="A644" s="63">
        <v>41550</v>
      </c>
    </row>
    <row r="645" spans="1:1">
      <c r="A645" s="63">
        <v>41551</v>
      </c>
    </row>
    <row r="646" spans="1:1">
      <c r="A646" s="63">
        <v>41552</v>
      </c>
    </row>
    <row r="647" spans="1:1">
      <c r="A647" s="63">
        <v>41553</v>
      </c>
    </row>
    <row r="648" spans="1:1">
      <c r="A648" s="63">
        <v>41554</v>
      </c>
    </row>
    <row r="649" spans="1:1">
      <c r="A649" s="63">
        <v>41555</v>
      </c>
    </row>
    <row r="650" spans="1:1">
      <c r="A650" s="63">
        <v>41556</v>
      </c>
    </row>
    <row r="651" spans="1:1">
      <c r="A651" s="63">
        <v>41557</v>
      </c>
    </row>
    <row r="652" spans="1:1">
      <c r="A652" s="63">
        <v>41558</v>
      </c>
    </row>
    <row r="653" spans="1:1">
      <c r="A653" s="63">
        <v>41559</v>
      </c>
    </row>
    <row r="654" spans="1:1">
      <c r="A654" s="63">
        <v>41560</v>
      </c>
    </row>
    <row r="655" spans="1:1">
      <c r="A655" s="63">
        <v>41561</v>
      </c>
    </row>
    <row r="656" spans="1:1">
      <c r="A656" s="63">
        <v>41562</v>
      </c>
    </row>
    <row r="657" spans="1:1">
      <c r="A657" s="63">
        <v>41563</v>
      </c>
    </row>
    <row r="658" spans="1:1">
      <c r="A658" s="63">
        <v>41564</v>
      </c>
    </row>
    <row r="659" spans="1:1">
      <c r="A659" s="63">
        <v>41565</v>
      </c>
    </row>
    <row r="660" spans="1:1">
      <c r="A660" s="63">
        <v>41566</v>
      </c>
    </row>
    <row r="661" spans="1:1">
      <c r="A661" s="63">
        <v>41567</v>
      </c>
    </row>
    <row r="662" spans="1:1">
      <c r="A662" s="63">
        <v>41568</v>
      </c>
    </row>
    <row r="663" spans="1:1">
      <c r="A663" s="63">
        <v>41569</v>
      </c>
    </row>
    <row r="664" spans="1:1">
      <c r="A664" s="63">
        <v>41570</v>
      </c>
    </row>
    <row r="665" spans="1:1">
      <c r="A665" s="63">
        <v>41571</v>
      </c>
    </row>
    <row r="666" spans="1:1">
      <c r="A666" s="63">
        <v>41572</v>
      </c>
    </row>
    <row r="667" spans="1:1">
      <c r="A667" s="63">
        <v>41573</v>
      </c>
    </row>
    <row r="668" spans="1:1">
      <c r="A668" s="63">
        <v>41574</v>
      </c>
    </row>
    <row r="669" spans="1:1">
      <c r="A669" s="63">
        <v>41575</v>
      </c>
    </row>
    <row r="670" spans="1:1">
      <c r="A670" s="63">
        <v>41576</v>
      </c>
    </row>
    <row r="671" spans="1:1">
      <c r="A671" s="63">
        <v>41577</v>
      </c>
    </row>
    <row r="672" spans="1:1">
      <c r="A672" s="63">
        <v>41578</v>
      </c>
    </row>
    <row r="673" spans="1:1">
      <c r="A673" s="63">
        <v>41579</v>
      </c>
    </row>
    <row r="674" spans="1:1">
      <c r="A674" s="63">
        <v>41580</v>
      </c>
    </row>
    <row r="675" spans="1:1">
      <c r="A675" s="63">
        <v>41581</v>
      </c>
    </row>
    <row r="676" spans="1:1">
      <c r="A676" s="63">
        <v>41582</v>
      </c>
    </row>
    <row r="677" spans="1:1">
      <c r="A677" s="63">
        <v>41583</v>
      </c>
    </row>
    <row r="678" spans="1:1">
      <c r="A678" s="63">
        <v>41584</v>
      </c>
    </row>
    <row r="679" spans="1:1">
      <c r="A679" s="63">
        <v>41585</v>
      </c>
    </row>
    <row r="680" spans="1:1">
      <c r="A680" s="63">
        <v>41586</v>
      </c>
    </row>
    <row r="681" spans="1:1">
      <c r="A681" s="63">
        <v>41587</v>
      </c>
    </row>
    <row r="682" spans="1:1">
      <c r="A682" s="63">
        <v>41588</v>
      </c>
    </row>
    <row r="683" spans="1:1">
      <c r="A683" s="63">
        <v>41589</v>
      </c>
    </row>
    <row r="684" spans="1:1">
      <c r="A684" s="63">
        <v>41590</v>
      </c>
    </row>
    <row r="685" spans="1:1">
      <c r="A685" s="63">
        <v>41591</v>
      </c>
    </row>
    <row r="686" spans="1:1">
      <c r="A686" s="63">
        <v>41592</v>
      </c>
    </row>
    <row r="687" spans="1:1">
      <c r="A687" s="63">
        <v>41593</v>
      </c>
    </row>
    <row r="688" spans="1:1">
      <c r="A688" s="63">
        <v>41594</v>
      </c>
    </row>
    <row r="689" spans="1:1">
      <c r="A689" s="63">
        <v>41595</v>
      </c>
    </row>
    <row r="690" spans="1:1">
      <c r="A690" s="63">
        <v>41596</v>
      </c>
    </row>
    <row r="691" spans="1:1">
      <c r="A691" s="63">
        <v>41597</v>
      </c>
    </row>
    <row r="692" spans="1:1">
      <c r="A692" s="63">
        <v>41598</v>
      </c>
    </row>
    <row r="693" spans="1:1">
      <c r="A693" s="63">
        <v>41599</v>
      </c>
    </row>
    <row r="694" spans="1:1">
      <c r="A694" s="63">
        <v>41600</v>
      </c>
    </row>
    <row r="695" spans="1:1">
      <c r="A695" s="63">
        <v>41601</v>
      </c>
    </row>
    <row r="696" spans="1:1">
      <c r="A696" s="63">
        <v>41602</v>
      </c>
    </row>
    <row r="697" spans="1:1">
      <c r="A697" s="63">
        <v>41603</v>
      </c>
    </row>
    <row r="698" spans="1:1">
      <c r="A698" s="63">
        <v>41604</v>
      </c>
    </row>
    <row r="699" spans="1:1">
      <c r="A699" s="63">
        <v>41605</v>
      </c>
    </row>
    <row r="700" spans="1:1">
      <c r="A700" s="63">
        <v>41606</v>
      </c>
    </row>
    <row r="701" spans="1:1">
      <c r="A701" s="63">
        <v>41607</v>
      </c>
    </row>
    <row r="702" spans="1:1">
      <c r="A702" s="63">
        <v>41608</v>
      </c>
    </row>
    <row r="703" spans="1:1">
      <c r="A703" s="63">
        <v>41609</v>
      </c>
    </row>
    <row r="704" spans="1:1">
      <c r="A704" s="63">
        <v>41610</v>
      </c>
    </row>
    <row r="705" spans="1:1">
      <c r="A705" s="63">
        <v>41611</v>
      </c>
    </row>
    <row r="706" spans="1:1">
      <c r="A706" s="63">
        <v>41612</v>
      </c>
    </row>
    <row r="707" spans="1:1">
      <c r="A707" s="63">
        <v>41613</v>
      </c>
    </row>
    <row r="708" spans="1:1">
      <c r="A708" s="63">
        <v>41614</v>
      </c>
    </row>
    <row r="709" spans="1:1">
      <c r="A709" s="63">
        <v>41615</v>
      </c>
    </row>
    <row r="710" spans="1:1">
      <c r="A710" s="63">
        <v>41616</v>
      </c>
    </row>
    <row r="711" spans="1:1">
      <c r="A711" s="63">
        <v>41617</v>
      </c>
    </row>
    <row r="712" spans="1:1">
      <c r="A712" s="63">
        <v>41618</v>
      </c>
    </row>
    <row r="713" spans="1:1">
      <c r="A713" s="63">
        <v>41619</v>
      </c>
    </row>
    <row r="714" spans="1:1">
      <c r="A714" s="63">
        <v>41620</v>
      </c>
    </row>
    <row r="715" spans="1:1">
      <c r="A715" s="63">
        <v>41621</v>
      </c>
    </row>
    <row r="716" spans="1:1">
      <c r="A716" s="63">
        <v>41622</v>
      </c>
    </row>
    <row r="717" spans="1:1">
      <c r="A717" s="63">
        <v>41623</v>
      </c>
    </row>
    <row r="718" spans="1:1">
      <c r="A718" s="63">
        <v>41624</v>
      </c>
    </row>
    <row r="719" spans="1:1">
      <c r="A719" s="63">
        <v>41625</v>
      </c>
    </row>
    <row r="720" spans="1:1">
      <c r="A720" s="63">
        <v>41626</v>
      </c>
    </row>
    <row r="721" spans="1:1">
      <c r="A721" s="63">
        <v>41627</v>
      </c>
    </row>
    <row r="722" spans="1:1">
      <c r="A722" s="63">
        <v>41628</v>
      </c>
    </row>
    <row r="723" spans="1:1">
      <c r="A723" s="63">
        <v>41629</v>
      </c>
    </row>
    <row r="724" spans="1:1">
      <c r="A724" s="63">
        <v>41630</v>
      </c>
    </row>
    <row r="725" spans="1:1">
      <c r="A725" s="63">
        <v>41631</v>
      </c>
    </row>
    <row r="726" spans="1:1">
      <c r="A726" s="63">
        <v>41632</v>
      </c>
    </row>
    <row r="727" spans="1:1">
      <c r="A727" s="63">
        <v>41633</v>
      </c>
    </row>
    <row r="728" spans="1:1">
      <c r="A728" s="63">
        <v>41634</v>
      </c>
    </row>
    <row r="729" spans="1:1">
      <c r="A729" s="63">
        <v>41635</v>
      </c>
    </row>
    <row r="730" spans="1:1">
      <c r="A730" s="63">
        <v>41636</v>
      </c>
    </row>
    <row r="731" spans="1:1">
      <c r="A731" s="63">
        <v>41637</v>
      </c>
    </row>
    <row r="732" spans="1:1">
      <c r="A732" s="63">
        <v>41638</v>
      </c>
    </row>
    <row r="733" spans="1:1">
      <c r="A733" s="63">
        <v>41639</v>
      </c>
    </row>
  </sheetData>
  <pageMargins left="0.7" right="0.7" top="0.75" bottom="0.75" header="0.3" footer="0.3"/>
  <pageSetup paperSize="9" orientation="portrait" verticalDpi="0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Worksheets</vt:lpstr>
      </vt:variant>
      <vt:variant>
        <vt:i4>29</vt:i4>
      </vt:variant>
      <vt:variant>
        <vt:lpstr>Named Ranges</vt:lpstr>
      </vt:variant>
      <vt:variant>
        <vt:i4>26</vt:i4>
      </vt:variant>
    </vt:vector>
  </HeadingPairs>
  <TitlesOfParts>
    <vt:vector size="55" baseType="lpstr">
      <vt:lpstr>ფორმა N1</vt:lpstr>
      <vt:lpstr>ფორმა N2</vt:lpstr>
      <vt:lpstr>ფორმა N3</vt:lpstr>
      <vt:lpstr>ფორმა N4</vt:lpstr>
      <vt:lpstr>ფორმა N4.1</vt:lpstr>
      <vt:lpstr>ფორმა 4.2</vt:lpstr>
      <vt:lpstr>ფორმა N4.3</vt:lpstr>
      <vt:lpstr>ფორმა 4.4</vt:lpstr>
      <vt:lpstr>ფორმა 4.5</vt:lpstr>
      <vt:lpstr>ფორმა N5</vt:lpstr>
      <vt:lpstr>ფორმა N5.1</vt:lpstr>
      <vt:lpstr>ფორმა 5.2</vt:lpstr>
      <vt:lpstr>ფორმა N5.3</vt:lpstr>
      <vt:lpstr>ფორმა 5.4</vt:lpstr>
      <vt:lpstr>ფორმა 5.5</vt:lpstr>
      <vt:lpstr>ფორმა N6</vt:lpstr>
      <vt:lpstr>ფორმა N6.1</vt:lpstr>
      <vt:lpstr>ფორმა N7</vt:lpstr>
      <vt:lpstr>ფორმა N8</vt:lpstr>
      <vt:lpstr>ფორმა N 8.1</vt:lpstr>
      <vt:lpstr>ფორმა N9</vt:lpstr>
      <vt:lpstr>ფორმა N9.1</vt:lpstr>
      <vt:lpstr>ფორმა N9.2</vt:lpstr>
      <vt:lpstr>ფორმა 9.3</vt:lpstr>
      <vt:lpstr>ფორმა 9.4</vt:lpstr>
      <vt:lpstr>ფორმა 9.5</vt:lpstr>
      <vt:lpstr>ფორმა 9.6</vt:lpstr>
      <vt:lpstr>ფორმა N 9.7</vt:lpstr>
      <vt:lpstr>ფორმა N9.7.1</vt:lpstr>
      <vt:lpstr>'ფორმა 4.2'!Print_Area</vt:lpstr>
      <vt:lpstr>'ფორმა 4.4'!Print_Area</vt:lpstr>
      <vt:lpstr>'ფორმა 4.5'!Print_Area</vt:lpstr>
      <vt:lpstr>'ფორმა 5.2'!Print_Area</vt:lpstr>
      <vt:lpstr>'ფორმა 5.4'!Print_Area</vt:lpstr>
      <vt:lpstr>'ფორმა 5.5'!Print_Area</vt:lpstr>
      <vt:lpstr>'ფორმა 9.3'!Print_Area</vt:lpstr>
      <vt:lpstr>'ფორმა 9.5'!Print_Area</vt:lpstr>
      <vt:lpstr>'ფორმა 9.6'!Print_Area</vt:lpstr>
      <vt:lpstr>'ფორმა N 8.1'!Print_Area</vt:lpstr>
      <vt:lpstr>'ფორმა N 9.7'!Print_Area</vt:lpstr>
      <vt:lpstr>'ფორმა N1'!Print_Area</vt:lpstr>
      <vt:lpstr>'ფორმა N2'!Print_Area</vt:lpstr>
      <vt:lpstr>'ფორმა N3'!Print_Area</vt:lpstr>
      <vt:lpstr>'ფორმა N4'!Print_Area</vt:lpstr>
      <vt:lpstr>'ფორმა N4.1'!Print_Area</vt:lpstr>
      <vt:lpstr>'ფორმა N5'!Print_Area</vt:lpstr>
      <vt:lpstr>'ფორმა N5.1'!Print_Area</vt:lpstr>
      <vt:lpstr>'ფორმა N6'!Print_Area</vt:lpstr>
      <vt:lpstr>'ფორმა N6.1'!Print_Area</vt:lpstr>
      <vt:lpstr>'ფორმა N7'!Print_Area</vt:lpstr>
      <vt:lpstr>'ფორმა N8'!Print_Area</vt:lpstr>
      <vt:lpstr>'ფორმა N9'!Print_Area</vt:lpstr>
      <vt:lpstr>'ფორმა N9.1'!Print_Area</vt:lpstr>
      <vt:lpstr>'ფორმა N9.2'!Print_Area</vt:lpstr>
      <vt:lpstr>'ფორმა N9.7.1'!Print_Area</vt:lpstr>
    </vt:vector>
  </TitlesOfParts>
  <Company>ccg</Company>
  <LinksUpToDate>false</LinksUpToDate>
  <SharedDoc>false</SharedDoc>
  <HyperlinksChanged>false</HyperlinksChanged>
  <AppVersion>15.0300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Tornike</dc:creator>
  <cp:lastModifiedBy>ngogolidze</cp:lastModifiedBy>
  <cp:lastPrinted>2017-09-05T07:18:24Z</cp:lastPrinted>
  <dcterms:created xsi:type="dcterms:W3CDTF">2011-12-27T13:20:18Z</dcterms:created>
  <dcterms:modified xsi:type="dcterms:W3CDTF">2017-09-05T07:21:23Z</dcterms:modified>
</cp:coreProperties>
</file>