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znaurashvili\Desktop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C24" i="1" l="1"/>
  <c r="R24" i="1" l="1"/>
  <c r="P24" i="1"/>
  <c r="O24" i="1"/>
  <c r="N24" i="1"/>
  <c r="L24" i="1"/>
  <c r="I24" i="1"/>
  <c r="H24" i="1"/>
  <c r="G24" i="1"/>
  <c r="F24" i="1"/>
  <c r="E24" i="1"/>
  <c r="D24" i="1"/>
  <c r="Q22" i="1"/>
  <c r="S22" i="1" s="1"/>
  <c r="Q21" i="1" l="1"/>
  <c r="S21" i="1" s="1"/>
  <c r="Q20" i="1"/>
  <c r="S20" i="1" s="1"/>
  <c r="Q14" i="1" l="1"/>
  <c r="S14" i="1" s="1"/>
  <c r="Q9" i="1" l="1"/>
  <c r="S9" i="1" s="1"/>
  <c r="Q16" i="1" l="1"/>
  <c r="S16" i="1" s="1"/>
  <c r="Q17" i="1"/>
  <c r="S17" i="1" s="1"/>
  <c r="Q18" i="1"/>
  <c r="S18" i="1" s="1"/>
  <c r="Q19" i="1"/>
  <c r="S19" i="1" s="1"/>
  <c r="Q15" i="1" l="1"/>
  <c r="S15" i="1" s="1"/>
  <c r="J24" i="1" l="1"/>
  <c r="Q7" i="1" l="1"/>
  <c r="S7" i="1" s="1"/>
  <c r="Q8" i="1"/>
  <c r="S8" i="1" s="1"/>
  <c r="Q10" i="1"/>
  <c r="S10" i="1" s="1"/>
  <c r="Q11" i="1"/>
  <c r="S11" i="1" s="1"/>
  <c r="Q12" i="1"/>
  <c r="S12" i="1" s="1"/>
  <c r="Q13" i="1"/>
  <c r="S13" i="1" s="1"/>
  <c r="Q6" i="1"/>
  <c r="S6" i="1" l="1"/>
  <c r="S24" i="1" s="1"/>
  <c r="Q24" i="1"/>
  <c r="M24" i="1"/>
</calcChain>
</file>

<file path=xl/comments1.xml><?xml version="1.0" encoding="utf-8"?>
<comments xmlns="http://schemas.openxmlformats.org/spreadsheetml/2006/main">
  <authors>
    <author>Venera Koiava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Venera Koiava:</t>
        </r>
        <r>
          <rPr>
            <sz val="9"/>
            <color indexed="81"/>
            <rFont val="Tahoma"/>
            <family val="2"/>
          </rPr>
          <t xml:space="preserve">
სახელმწიფოს მიერ დაფინანსებული პილიტიკური რეკლამა
</t>
        </r>
      </text>
    </comment>
  </commentList>
</comments>
</file>

<file path=xl/sharedStrings.xml><?xml version="1.0" encoding="utf-8"?>
<sst xmlns="http://schemas.openxmlformats.org/spreadsheetml/2006/main" count="49" uniqueCount="42">
  <si>
    <t>N</t>
  </si>
  <si>
    <t>პარტიის დასახელება</t>
  </si>
  <si>
    <t>რეკლამის ხარჯი</t>
  </si>
  <si>
    <t>შრომის ანაზღაურება</t>
  </si>
  <si>
    <t>საბიუჯეტო შემოსავალი</t>
  </si>
  <si>
    <t>შემოწირულება</t>
  </si>
  <si>
    <t>მიზნობრივი დაფინანსება</t>
  </si>
  <si>
    <t>მ,პ.გ. "ქართული ოცნება-დემოკრატიული საქართველო"</t>
  </si>
  <si>
    <t>მ.პ.გ.  ერთიანი ნაციონალური მოძრაობა</t>
  </si>
  <si>
    <t>საქართველოს პატრიოტთა ალიანსი</t>
  </si>
  <si>
    <t>საქართველოს ლეიბორისტული პარტია</t>
  </si>
  <si>
    <t>ეროვნული ფორუმი</t>
  </si>
  <si>
    <t>საქართველოს რესპუბლიკური პარტია</t>
  </si>
  <si>
    <t>სატელევიზიო რაკლამის ხარჯი</t>
  </si>
  <si>
    <t>საწევრო</t>
  </si>
  <si>
    <t>არაფულადი</t>
  </si>
  <si>
    <t>სხვა შემოსავალი</t>
  </si>
  <si>
    <t>მივლინება ჯამი</t>
  </si>
  <si>
    <t>შემოწირულება ჯამი</t>
  </si>
  <si>
    <t>ჯამური შემოსავალი</t>
  </si>
  <si>
    <t>მ.პ.გ.  სახელმწიფო ხალხისთვის</t>
  </si>
  <si>
    <t>ჯამური ხარჯი</t>
  </si>
  <si>
    <t>მპგ "დემოკრატიული მოძრაობა-ერთიანი საქართველო"</t>
  </si>
  <si>
    <t>წარმომადგენლები ხელფასი</t>
  </si>
  <si>
    <t>ევროპული საქართველო</t>
  </si>
  <si>
    <t>პოლიტიკური მოძრაობა "თავისუფლება"-ზვიად გამსახურდიას გზა</t>
  </si>
  <si>
    <t>ვალდებულება</t>
  </si>
  <si>
    <t>სამოქალაქო პლატფორმა - ახალი საქართველო</t>
  </si>
  <si>
    <t>გაერთიანებული დემოკრატიული მოძრაობა</t>
  </si>
  <si>
    <t>ახალი ქრისტიან დემოკრატები</t>
  </si>
  <si>
    <t>მემარცხენე ალიანსი</t>
  </si>
  <si>
    <t>პროგრესულ-დემოკრატიული მოძრაობა</t>
  </si>
  <si>
    <t xml:space="preserve">საქართველოს ერთიანი კომუნისტური პარტია </t>
  </si>
  <si>
    <t>სატელევიზიო რეკლამის ხარჯი</t>
  </si>
  <si>
    <t>ქართველ ტრადიციონალისტთა კავშირი</t>
  </si>
  <si>
    <t>ხარჯები</t>
  </si>
  <si>
    <t>შემოსავლები</t>
  </si>
  <si>
    <t>ქართული ოცნება</t>
  </si>
  <si>
    <t>პატრიოტთა ალიანსი</t>
  </si>
  <si>
    <t>ნაციონალური მოძრაობა</t>
  </si>
  <si>
    <t>პოლიტიკური პარტიების ანგარიშების შეჯამება</t>
  </si>
  <si>
    <t>11 სექტემბერი - 2 ოქტომბერი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</si>
</sst>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color rgb="FFFF0000"/>
      <name val="Sylfae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43" fontId="3" fillId="0" borderId="1" xfId="1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/>
    <xf numFmtId="43" fontId="5" fillId="0" borderId="1" xfId="1" applyFont="1" applyFill="1" applyBorder="1" applyProtection="1"/>
    <xf numFmtId="43" fontId="2" fillId="0" borderId="1" xfId="0" applyNumberFormat="1" applyFont="1" applyFill="1" applyBorder="1"/>
    <xf numFmtId="0" fontId="3" fillId="0" borderId="0" xfId="0" applyFont="1" applyFill="1"/>
    <xf numFmtId="43" fontId="2" fillId="0" borderId="0" xfId="0" applyNumberFormat="1" applyFont="1" applyFill="1"/>
    <xf numFmtId="43" fontId="0" fillId="0" borderId="0" xfId="0" applyNumberFormat="1" applyFont="1" applyFill="1"/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3" fontId="4" fillId="0" borderId="1" xfId="1" applyFont="1" applyFill="1" applyBorder="1" applyProtection="1"/>
    <xf numFmtId="43" fontId="4" fillId="0" borderId="1" xfId="1" applyFont="1" applyFill="1" applyBorder="1" applyProtection="1">
      <protection locked="0"/>
    </xf>
    <xf numFmtId="0" fontId="3" fillId="0" borderId="1" xfId="0" applyFont="1" applyFill="1" applyBorder="1" applyAlignment="1"/>
    <xf numFmtId="43" fontId="4" fillId="0" borderId="1" xfId="1" applyFont="1" applyFill="1" applyBorder="1"/>
    <xf numFmtId="43" fontId="4" fillId="0" borderId="1" xfId="1" applyFont="1" applyFill="1" applyBorder="1" applyAlignment="1" applyProtection="1">
      <alignment horizontal="center"/>
      <protection locked="0"/>
    </xf>
    <xf numFmtId="43" fontId="6" fillId="0" borderId="1" xfId="1" applyFont="1" applyFill="1" applyBorder="1"/>
    <xf numFmtId="43" fontId="5" fillId="0" borderId="1" xfId="1" applyFont="1" applyFill="1" applyBorder="1"/>
    <xf numFmtId="43" fontId="3" fillId="0" borderId="1" xfId="1" applyFont="1" applyFill="1" applyBorder="1" applyAlignment="1">
      <alignment horizontal="center" vertical="center"/>
    </xf>
    <xf numFmtId="43" fontId="2" fillId="0" borderId="0" xfId="1" applyFont="1" applyFill="1" applyBorder="1"/>
  </cellXfs>
  <cellStyles count="3">
    <cellStyle name="Comma" xfId="1" builtinId="3"/>
    <cellStyle name="Normal" xfId="0" builtinId="0"/>
    <cellStyle name="Normal 5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955046804120582"/>
          <c:y val="1.9408057308478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Sheet2!$C$2</c:f>
              <c:strCache>
                <c:ptCount val="1"/>
                <c:pt idx="0">
                  <c:v>ხარჯები</c:v>
                </c:pt>
              </c:strCache>
            </c:strRef>
          </c:tx>
          <c:dPt>
            <c:idx val="0"/>
            <c:bubble3D val="0"/>
            <c:explosion val="8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112-4019-B88B-1405FA8A0AF3}"/>
              </c:ext>
            </c:extLst>
          </c:dPt>
          <c:dPt>
            <c:idx val="1"/>
            <c:bubble3D val="0"/>
            <c:explosion val="27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112-4019-B88B-1405FA8A0AF3}"/>
              </c:ext>
            </c:extLst>
          </c:dPt>
          <c:dPt>
            <c:idx val="2"/>
            <c:bubble3D val="0"/>
            <c:explosion val="24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112-4019-B88B-1405FA8A0AF3}"/>
              </c:ext>
            </c:extLst>
          </c:dPt>
          <c:dPt>
            <c:idx val="3"/>
            <c:bubble3D val="0"/>
            <c:explosion val="5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112-4019-B88B-1405FA8A0A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112-4019-B88B-1405FA8A0AF3}"/>
              </c:ext>
            </c:extLst>
          </c:dPt>
          <c:dLbls>
            <c:dLbl>
              <c:idx val="0"/>
              <c:layout>
                <c:manualLayout>
                  <c:x val="0.12859820268131233"/>
                  <c:y val="-6.5307960023680889E-2"/>
                </c:manualLayout>
              </c:layout>
              <c:tx>
                <c:rich>
                  <a:bodyPr/>
                  <a:lstStyle/>
                  <a:p>
                    <a:fld id="{0782A7BF-8679-47B3-92B2-7BACF0D3861E}" type="CELLREF">
                      <a:rPr lang="ka-GE"/>
                      <a:pPr/>
                      <a:t>[CELLREF]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{0782A7BF-8679-47B3-92B2-7BACF0D3861E}</c15:txfldGUID>
                      <c15:f>Sheet2!$B$3:$C$3</c15:f>
                      <c15:dlblFieldTableCache>
                        <c:ptCount val="2"/>
                        <c:pt idx="0">
                          <c:v>ქართული ოცნება</c:v>
                        </c:pt>
                        <c:pt idx="1">
                          <c:v> 5,180,060.00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3112-4019-B88B-1405FA8A0AF3}"/>
                </c:ext>
              </c:extLst>
            </c:dLbl>
            <c:dLbl>
              <c:idx val="1"/>
              <c:layout>
                <c:manualLayout>
                  <c:x val="-9.7879123491066505E-2"/>
                  <c:y val="0.16685825119038628"/>
                </c:manualLayout>
              </c:layout>
              <c:tx>
                <c:rich>
                  <a:bodyPr/>
                  <a:lstStyle/>
                  <a:p>
                    <a:fld id="{BD86DE1C-4285-44CF-BE13-3C8338B9CDAD}" type="CELLREF">
                      <a:rPr lang="ka-GE"/>
                      <a:pPr/>
                      <a:t>[CELLREF]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{BD86DE1C-4285-44CF-BE13-3C8338B9CDAD}</c15:txfldGUID>
                      <c15:f>Sheet2!$B$4:$C$4</c15:f>
                      <c15:dlblFieldTableCache>
                        <c:ptCount val="2"/>
                        <c:pt idx="0">
                          <c:v>ევროპული საქართველო</c:v>
                        </c:pt>
                        <c:pt idx="1">
                          <c:v> 419,273.00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3112-4019-B88B-1405FA8A0AF3}"/>
                </c:ext>
              </c:extLst>
            </c:dLbl>
            <c:dLbl>
              <c:idx val="2"/>
              <c:layout>
                <c:manualLayout>
                  <c:x val="-0.14892782910806673"/>
                  <c:y val="-7.1412481734267327E-2"/>
                </c:manualLayout>
              </c:layout>
              <c:tx>
                <c:rich>
                  <a:bodyPr/>
                  <a:lstStyle/>
                  <a:p>
                    <a:fld id="{ADEA33F0-3791-4E38-9110-00D4EB10D29C}" type="CELLREF">
                      <a:rPr lang="ka-GE"/>
                      <a:pPr/>
                      <a:t>[CELLREF]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{ADEA33F0-3791-4E38-9110-00D4EB10D29C}</c15:txfldGUID>
                      <c15:f>Sheet2!$B$5:$C$5</c15:f>
                      <c15:dlblFieldTableCache>
                        <c:ptCount val="2"/>
                        <c:pt idx="0">
                          <c:v>პატრიოტთა ალიანსი</c:v>
                        </c:pt>
                        <c:pt idx="1">
                          <c:v> 224,394.00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3112-4019-B88B-1405FA8A0AF3}"/>
                </c:ext>
              </c:extLst>
            </c:dLbl>
            <c:dLbl>
              <c:idx val="3"/>
              <c:layout>
                <c:manualLayout>
                  <c:x val="0.25578242026105108"/>
                  <c:y val="-8.8542613828256109E-2"/>
                </c:manualLayout>
              </c:layout>
              <c:tx>
                <c:rich>
                  <a:bodyPr/>
                  <a:lstStyle/>
                  <a:p>
                    <a:fld id="{756352FF-09B1-4650-92EB-DD761E6F3CF4}" type="CELLREF">
                      <a:rPr lang="ka-GE"/>
                      <a:pPr/>
                      <a:t>[CELLREF]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{756352FF-09B1-4650-92EB-DD761E6F3CF4}</c15:txfldGUID>
                      <c15:f>Sheet2!$B$6:$C$6</c15:f>
                      <c15:dlblFieldTableCache>
                        <c:ptCount val="2"/>
                        <c:pt idx="0">
                          <c:v>ნაციონალური მოძრაობა</c:v>
                        </c:pt>
                        <c:pt idx="1">
                          <c:v> 147,547.00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3112-4019-B88B-1405FA8A0AF3}"/>
                </c:ext>
              </c:extLst>
            </c:dLbl>
            <c:dLbl>
              <c:idx val="4"/>
              <c:layout>
                <c:manualLayout>
                  <c:x val="0.42424387702982197"/>
                  <c:y val="-9.2953897153189649E-3"/>
                </c:manualLayout>
              </c:layout>
              <c:tx>
                <c:rich>
                  <a:bodyPr/>
                  <a:lstStyle/>
                  <a:p>
                    <a:fld id="{63F3A5E8-1095-47ED-B8DC-D3EFBB6A3E57}" type="CELLREF">
                      <a:rPr lang="ka-GE"/>
                      <a:pPr/>
                      <a:t>[CELLREF]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{63F3A5E8-1095-47ED-B8DC-D3EFBB6A3E57}</c15:txfldGUID>
                      <c15:f>Sheet2!$B$7:$C$7</c15:f>
                      <c15:dlblFieldTableCache>
                        <c:ptCount val="2"/>
                        <c:pt idx="0">
                          <c:v>გაერთიანებული დემოკრატიული მოძრაობა</c:v>
                        </c:pt>
                        <c:pt idx="1">
                          <c:v> 86,155.00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3112-4019-B88B-1405FA8A0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Sheet2!$B$3:$B$7</c:f>
              <c:strCache>
                <c:ptCount val="5"/>
                <c:pt idx="0">
                  <c:v>ქართული ოცნება</c:v>
                </c:pt>
                <c:pt idx="1">
                  <c:v>ევროპული საქართველო</c:v>
                </c:pt>
                <c:pt idx="2">
                  <c:v>პატრიოტთა ალიანსი</c:v>
                </c:pt>
                <c:pt idx="3">
                  <c:v>ნაციონალური მოძრაობა</c:v>
                </c:pt>
                <c:pt idx="4">
                  <c:v>გაერთიანებული დემოკრატიული მოძრაობა</c:v>
                </c:pt>
              </c:strCache>
            </c:strRef>
          </c:cat>
          <c:val>
            <c:numRef>
              <c:f>Sheet2!$C$3:$C$7</c:f>
              <c:numCache>
                <c:formatCode>_(* #,##0.00_);_(* \(#,##0.00\);_(* "-"??_);_(@_)</c:formatCode>
                <c:ptCount val="5"/>
                <c:pt idx="0">
                  <c:v>5180060</c:v>
                </c:pt>
                <c:pt idx="1">
                  <c:v>419273</c:v>
                </c:pt>
                <c:pt idx="2">
                  <c:v>224394</c:v>
                </c:pt>
                <c:pt idx="3">
                  <c:v>147547</c:v>
                </c:pt>
                <c:pt idx="4">
                  <c:v>86155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12-4019-B88B-1405FA8A0AF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Sheet2!$C$9</c:f>
              <c:strCache>
                <c:ptCount val="1"/>
                <c:pt idx="0">
                  <c:v>შემოსავლები</c:v>
                </c:pt>
              </c:strCache>
            </c:strRef>
          </c:tx>
          <c:explosion val="7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BAC-4212-B7B5-E340F5D473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BAC-4212-B7B5-E340F5D473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BAC-4212-B7B5-E340F5D473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BAC-4212-B7B5-E340F5D473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BAC-4212-B7B5-E340F5D47341}"/>
              </c:ext>
            </c:extLst>
          </c:dPt>
          <c:dLbls>
            <c:dLbl>
              <c:idx val="0"/>
              <c:layout>
                <c:manualLayout>
                  <c:x val="8.4149498297110808E-3"/>
                  <c:y val="3.3369262180693436E-2"/>
                </c:manualLayout>
              </c:layout>
              <c:tx>
                <c:rich>
                  <a:bodyPr/>
                  <a:lstStyle/>
                  <a:p>
                    <a:fld id="{8AE91059-AE34-44B5-A698-59995EA44C10}" type="CELLREF">
                      <a:rPr lang="ka-GE"/>
                      <a:pPr/>
                      <a:t>[CELLREF]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{8AE91059-AE34-44B5-A698-59995EA44C10}</c15:txfldGUID>
                      <c15:f>Sheet2!$B$10:$C$10</c15:f>
                      <c15:dlblFieldTableCache>
                        <c:ptCount val="2"/>
                        <c:pt idx="0">
                          <c:v>ქართული ოცნება</c:v>
                        </c:pt>
                        <c:pt idx="1">
                          <c:v> 2,497,915.00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CBAC-4212-B7B5-E340F5D47341}"/>
                </c:ext>
              </c:extLst>
            </c:dLbl>
            <c:dLbl>
              <c:idx val="1"/>
              <c:layout>
                <c:manualLayout>
                  <c:x val="-0.10637774982334938"/>
                  <c:y val="0.40023459928003274"/>
                </c:manualLayout>
              </c:layout>
              <c:tx>
                <c:rich>
                  <a:bodyPr/>
                  <a:lstStyle/>
                  <a:p>
                    <a:fld id="{A9DD9BDA-39F7-4734-8EB6-2C646F6E1DAF}" type="CELLREF">
                      <a:rPr lang="ka-GE"/>
                      <a:pPr/>
                      <a:t>[CELLREF]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{A9DD9BDA-39F7-4734-8EB6-2C646F6E1DAF}</c15:txfldGUID>
                      <c15:f>Sheet2!$B$11:$C$11</c15:f>
                      <c15:dlblFieldTableCache>
                        <c:ptCount val="2"/>
                        <c:pt idx="0">
                          <c:v>ევროპული საქართველო</c:v>
                        </c:pt>
                        <c:pt idx="1">
                          <c:v> 544,700.00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CBAC-4212-B7B5-E340F5D47341}"/>
                </c:ext>
              </c:extLst>
            </c:dLbl>
            <c:dLbl>
              <c:idx val="2"/>
              <c:layout>
                <c:manualLayout>
                  <c:x val="-0.14003996753153108"/>
                  <c:y val="3.0274354575380202E-2"/>
                </c:manualLayout>
              </c:layout>
              <c:tx>
                <c:rich>
                  <a:bodyPr/>
                  <a:lstStyle/>
                  <a:p>
                    <a:fld id="{9E964C82-9A93-49D2-A82F-A150D2B9BDE1}" type="CELLREF">
                      <a:rPr lang="ka-GE"/>
                      <a:pPr/>
                      <a:t>[CELLREF]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{9E964C82-9A93-49D2-A82F-A150D2B9BDE1}</c15:txfldGUID>
                      <c15:f>Sheet2!$B$12:$C$12</c15:f>
                      <c15:dlblFieldTableCache>
                        <c:ptCount val="2"/>
                        <c:pt idx="0">
                          <c:v>პატრიოტთა ალიანსი</c:v>
                        </c:pt>
                        <c:pt idx="1">
                          <c:v> 76,433.00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CBAC-4212-B7B5-E340F5D47341}"/>
                </c:ext>
              </c:extLst>
            </c:dLbl>
            <c:dLbl>
              <c:idx val="3"/>
              <c:layout>
                <c:manualLayout>
                  <c:x val="-8.8209330976485076E-2"/>
                  <c:y val="-5.2231428720857766E-2"/>
                </c:manualLayout>
              </c:layout>
              <c:tx>
                <c:rich>
                  <a:bodyPr/>
                  <a:lstStyle/>
                  <a:p>
                    <a:fld id="{F16AAB97-C986-466B-9732-31A8E8F70BED}" type="CELLREF">
                      <a:rPr lang="ka-GE"/>
                      <a:pPr/>
                      <a:t>[CELLREF]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{F16AAB97-C986-466B-9732-31A8E8F70BED}</c15:txfldGUID>
                      <c15:f>Sheet2!$B$13:$C$13</c15:f>
                      <c15:dlblFieldTableCache>
                        <c:ptCount val="2"/>
                        <c:pt idx="0">
                          <c:v>ნაციონალური მოძრაობა</c:v>
                        </c:pt>
                        <c:pt idx="1">
                          <c:v> 171,259.00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CBAC-4212-B7B5-E340F5D47341}"/>
                </c:ext>
              </c:extLst>
            </c:dLbl>
            <c:dLbl>
              <c:idx val="4"/>
              <c:layout>
                <c:manualLayout>
                  <c:x val="0.3082833327152788"/>
                  <c:y val="-3.0684511947508099E-3"/>
                </c:manualLayout>
              </c:layout>
              <c:tx>
                <c:rich>
                  <a:bodyPr/>
                  <a:lstStyle/>
                  <a:p>
                    <a:fld id="{B612F5B1-7A17-4EF2-8848-D1455B6AA131}" type="CELLREF">
                      <a:rPr lang="ka-GE"/>
                      <a:pPr/>
                      <a:t>[CELLREF]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{B612F5B1-7A17-4EF2-8848-D1455B6AA131}</c15:txfldGUID>
                      <c15:f>Sheet2!$B$14:$C$14</c15:f>
                      <c15:dlblFieldTableCache>
                        <c:ptCount val="2"/>
                        <c:pt idx="0">
                          <c:v>გაერთიანებული დემოკრატიული მოძრაობა</c:v>
                        </c:pt>
                        <c:pt idx="1">
                          <c:v> 83,586.00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CBAC-4212-B7B5-E340F5D473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Sheet2!$B$10:$B$14</c:f>
              <c:strCache>
                <c:ptCount val="5"/>
                <c:pt idx="0">
                  <c:v>ქართული ოცნება</c:v>
                </c:pt>
                <c:pt idx="1">
                  <c:v>ევროპული საქართველო</c:v>
                </c:pt>
                <c:pt idx="2">
                  <c:v>პატრიოტთა ალიანსი</c:v>
                </c:pt>
                <c:pt idx="3">
                  <c:v>ნაციონალური მოძრაობა</c:v>
                </c:pt>
                <c:pt idx="4">
                  <c:v>გაერთიანებული დემოკრატიული მოძრაობა</c:v>
                </c:pt>
              </c:strCache>
            </c:strRef>
          </c:cat>
          <c:val>
            <c:numRef>
              <c:f>Sheet2!$C$10:$C$14</c:f>
              <c:numCache>
                <c:formatCode>_(* #,##0.00_);_(* \(#,##0.00\);_(* "-"??_);_(@_)</c:formatCode>
                <c:ptCount val="5"/>
                <c:pt idx="0">
                  <c:v>2497915</c:v>
                </c:pt>
                <c:pt idx="1">
                  <c:v>544700</c:v>
                </c:pt>
                <c:pt idx="2">
                  <c:v>76433</c:v>
                </c:pt>
                <c:pt idx="3">
                  <c:v>171259</c:v>
                </c:pt>
                <c:pt idx="4">
                  <c:v>83586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AC-4212-B7B5-E340F5D47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1209675</xdr:colOff>
      <xdr:row>1</xdr:row>
      <xdr:rowOff>123825</xdr:rowOff>
    </xdr:from>
    <xdr:to>
      <xdr:col>12</xdr:col>
      <xdr:colOff>66675</xdr:colOff>
      <xdr:row>21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476249</xdr:colOff>
      <xdr:row>21</xdr:row>
      <xdr:rowOff>104775</xdr:rowOff>
    </xdr:from>
    <xdr:to>
      <xdr:col>4</xdr:col>
      <xdr:colOff>285749</xdr:colOff>
      <xdr:row>41</xdr:row>
      <xdr:rowOff>176212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24"/>
  <sheetViews>
    <sheetView tabSelected="1" zoomScale="95" zoomScaleNormal="95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ColWidth="9.140625" defaultRowHeight="15" x14ac:dyDescent="0.3"/>
  <cols>
    <col min="1" max="1" width="5" style="7" bestFit="1" customWidth="1"/>
    <col min="2" max="2" width="51.7109375" style="7" customWidth="1"/>
    <col min="3" max="3" width="17.5703125" style="7" customWidth="1"/>
    <col min="4" max="4" width="17.42578125" style="7" customWidth="1"/>
    <col min="5" max="5" width="15.85546875" style="7" customWidth="1"/>
    <col min="6" max="6" width="20.28515625" style="7" customWidth="1"/>
    <col min="7" max="7" width="18.5703125" style="7" bestFit="1" customWidth="1"/>
    <col min="8" max="8" width="14.5703125" style="7" bestFit="1" customWidth="1"/>
    <col min="9" max="9" width="16" style="7" customWidth="1"/>
    <col min="10" max="10" width="20.42578125" style="7" hidden="1" customWidth="1"/>
    <col min="11" max="11" width="1.7109375" style="7" customWidth="1"/>
    <col min="12" max="12" width="17.85546875" style="7" bestFit="1" customWidth="1"/>
    <col min="13" max="13" width="16.85546875" style="7" hidden="1" customWidth="1"/>
    <col min="14" max="14" width="18.7109375" style="7" bestFit="1" customWidth="1"/>
    <col min="15" max="15" width="9.85546875" style="7" bestFit="1" customWidth="1"/>
    <col min="16" max="16" width="14.85546875" style="7" bestFit="1" customWidth="1"/>
    <col min="17" max="17" width="18.7109375" style="7" bestFit="1" customWidth="1"/>
    <col min="18" max="18" width="16.5703125" style="7" bestFit="1" customWidth="1"/>
    <col min="19" max="19" width="17.85546875" style="7" bestFit="1" customWidth="1"/>
    <col min="20" max="16384" width="9.140625" style="7"/>
  </cols>
  <sheetData>
    <row r="2" spans="1:19" x14ac:dyDescent="0.3">
      <c r="B2" s="7" t="s">
        <v>40</v>
      </c>
    </row>
    <row r="3" spans="1:19" x14ac:dyDescent="0.3">
      <c r="B3" s="10" t="s">
        <v>41</v>
      </c>
      <c r="D3" s="11"/>
    </row>
    <row r="5" spans="1:19" ht="30" x14ac:dyDescent="0.3">
      <c r="A5" s="12" t="s">
        <v>0</v>
      </c>
      <c r="B5" s="12" t="s">
        <v>1</v>
      </c>
      <c r="C5" s="3" t="s">
        <v>21</v>
      </c>
      <c r="D5" s="3" t="s">
        <v>26</v>
      </c>
      <c r="E5" s="3" t="s">
        <v>2</v>
      </c>
      <c r="F5" s="3" t="s">
        <v>33</v>
      </c>
      <c r="G5" s="3" t="s">
        <v>13</v>
      </c>
      <c r="H5" s="3" t="s">
        <v>17</v>
      </c>
      <c r="I5" s="3" t="s">
        <v>3</v>
      </c>
      <c r="J5" s="3" t="s">
        <v>23</v>
      </c>
      <c r="K5" s="3"/>
      <c r="L5" s="3" t="s">
        <v>4</v>
      </c>
      <c r="M5" s="3" t="s">
        <v>6</v>
      </c>
      <c r="N5" s="13" t="s">
        <v>5</v>
      </c>
      <c r="O5" s="12" t="s">
        <v>14</v>
      </c>
      <c r="P5" s="12" t="s">
        <v>15</v>
      </c>
      <c r="Q5" s="3" t="s">
        <v>18</v>
      </c>
      <c r="R5" s="3" t="s">
        <v>16</v>
      </c>
      <c r="S5" s="3" t="s">
        <v>19</v>
      </c>
    </row>
    <row r="6" spans="1:19" x14ac:dyDescent="0.3">
      <c r="A6" s="2">
        <v>1</v>
      </c>
      <c r="B6" s="2" t="s">
        <v>7</v>
      </c>
      <c r="C6" s="4">
        <v>5180060</v>
      </c>
      <c r="D6" s="4">
        <v>533951</v>
      </c>
      <c r="E6" s="1">
        <v>4049000</v>
      </c>
      <c r="F6" s="1">
        <v>599457</v>
      </c>
      <c r="G6" s="1">
        <v>1339137</v>
      </c>
      <c r="H6" s="1">
        <v>3566</v>
      </c>
      <c r="I6" s="1">
        <v>45875</v>
      </c>
      <c r="J6" s="1">
        <v>0</v>
      </c>
      <c r="K6" s="1"/>
      <c r="L6" s="14">
        <v>173420</v>
      </c>
      <c r="M6" s="14">
        <v>0</v>
      </c>
      <c r="N6" s="14">
        <v>2321165</v>
      </c>
      <c r="O6" s="15">
        <v>20</v>
      </c>
      <c r="P6" s="14">
        <v>3210</v>
      </c>
      <c r="Q6" s="5">
        <f>N6+O6+P6</f>
        <v>2324395</v>
      </c>
      <c r="R6" s="1">
        <v>100</v>
      </c>
      <c r="S6" s="6">
        <f>Q6+R6+L6+M6</f>
        <v>2497915</v>
      </c>
    </row>
    <row r="7" spans="1:19" x14ac:dyDescent="0.3">
      <c r="A7" s="2">
        <v>2</v>
      </c>
      <c r="B7" s="16" t="s">
        <v>8</v>
      </c>
      <c r="C7" s="4">
        <v>147547</v>
      </c>
      <c r="D7" s="4">
        <v>27205</v>
      </c>
      <c r="E7" s="1">
        <v>44632</v>
      </c>
      <c r="F7" s="1">
        <v>299821</v>
      </c>
      <c r="G7" s="1">
        <v>0</v>
      </c>
      <c r="H7" s="1">
        <v>218</v>
      </c>
      <c r="I7" s="1">
        <v>19338</v>
      </c>
      <c r="J7" s="1">
        <v>0</v>
      </c>
      <c r="K7" s="1"/>
      <c r="L7" s="17">
        <v>135036</v>
      </c>
      <c r="M7" s="17">
        <v>0</v>
      </c>
      <c r="N7" s="1">
        <v>16361</v>
      </c>
      <c r="O7" s="1">
        <v>0</v>
      </c>
      <c r="P7" s="1">
        <v>19700</v>
      </c>
      <c r="Q7" s="5">
        <f t="shared" ref="Q7:Q16" si="0">N7+O7+P7</f>
        <v>36061</v>
      </c>
      <c r="R7" s="1">
        <v>162</v>
      </c>
      <c r="S7" s="6">
        <f t="shared" ref="S7:S16" si="1">Q7+R7+L7+M7</f>
        <v>171259</v>
      </c>
    </row>
    <row r="8" spans="1:19" x14ac:dyDescent="0.3">
      <c r="A8" s="2">
        <v>3</v>
      </c>
      <c r="B8" s="16" t="s">
        <v>22</v>
      </c>
      <c r="C8" s="20">
        <v>50487</v>
      </c>
      <c r="D8" s="20">
        <v>0</v>
      </c>
      <c r="E8" s="1">
        <v>2005</v>
      </c>
      <c r="F8" s="1">
        <v>93244</v>
      </c>
      <c r="G8" s="1">
        <v>0</v>
      </c>
      <c r="H8" s="1">
        <v>0</v>
      </c>
      <c r="I8" s="21">
        <v>21625</v>
      </c>
      <c r="J8" s="21">
        <v>0</v>
      </c>
      <c r="K8" s="21"/>
      <c r="L8" s="1">
        <v>20135</v>
      </c>
      <c r="M8" s="17">
        <v>0</v>
      </c>
      <c r="N8" s="1">
        <v>14233</v>
      </c>
      <c r="O8" s="1">
        <v>0</v>
      </c>
      <c r="P8" s="1">
        <v>0</v>
      </c>
      <c r="Q8" s="5">
        <f t="shared" si="0"/>
        <v>14233</v>
      </c>
      <c r="R8" s="1">
        <v>0</v>
      </c>
      <c r="S8" s="6">
        <f t="shared" si="1"/>
        <v>34368</v>
      </c>
    </row>
    <row r="9" spans="1:19" x14ac:dyDescent="0.3">
      <c r="A9" s="2">
        <v>4</v>
      </c>
      <c r="B9" s="16" t="s">
        <v>28</v>
      </c>
      <c r="C9" s="20">
        <v>86155</v>
      </c>
      <c r="D9" s="20">
        <v>0</v>
      </c>
      <c r="E9" s="1">
        <v>0</v>
      </c>
      <c r="F9" s="1">
        <v>93244</v>
      </c>
      <c r="G9" s="1">
        <v>0</v>
      </c>
      <c r="H9" s="1">
        <v>260</v>
      </c>
      <c r="I9" s="21">
        <v>48125</v>
      </c>
      <c r="J9" s="21"/>
      <c r="K9" s="21"/>
      <c r="L9" s="1">
        <v>83086</v>
      </c>
      <c r="M9" s="17">
        <v>0</v>
      </c>
      <c r="N9" s="1">
        <v>500</v>
      </c>
      <c r="O9" s="1">
        <v>0</v>
      </c>
      <c r="P9" s="1">
        <v>0</v>
      </c>
      <c r="Q9" s="5">
        <f>N9+O9+P9</f>
        <v>500</v>
      </c>
      <c r="R9" s="1">
        <v>0</v>
      </c>
      <c r="S9" s="6">
        <f t="shared" si="1"/>
        <v>83586</v>
      </c>
    </row>
    <row r="10" spans="1:19" x14ac:dyDescent="0.3">
      <c r="A10" s="2">
        <v>5</v>
      </c>
      <c r="B10" s="2" t="s">
        <v>9</v>
      </c>
      <c r="C10" s="4">
        <v>224394</v>
      </c>
      <c r="D10" s="4">
        <v>0</v>
      </c>
      <c r="E10" s="1">
        <v>100598</v>
      </c>
      <c r="F10" s="1">
        <v>52766</v>
      </c>
      <c r="G10" s="1">
        <v>0</v>
      </c>
      <c r="H10" s="1">
        <v>0</v>
      </c>
      <c r="I10" s="1">
        <v>23501</v>
      </c>
      <c r="J10" s="1">
        <v>0</v>
      </c>
      <c r="K10" s="1"/>
      <c r="L10" s="1">
        <v>61951</v>
      </c>
      <c r="M10" s="1">
        <v>0</v>
      </c>
      <c r="N10" s="1">
        <v>14482</v>
      </c>
      <c r="O10" s="1">
        <v>0</v>
      </c>
      <c r="P10" s="1">
        <v>0</v>
      </c>
      <c r="Q10" s="5">
        <f t="shared" si="0"/>
        <v>14482</v>
      </c>
      <c r="R10" s="1">
        <v>0</v>
      </c>
      <c r="S10" s="6">
        <f t="shared" si="1"/>
        <v>76433</v>
      </c>
    </row>
    <row r="11" spans="1:19" x14ac:dyDescent="0.3">
      <c r="A11" s="2">
        <v>6</v>
      </c>
      <c r="B11" s="2" t="s">
        <v>11</v>
      </c>
      <c r="C11" s="4">
        <v>26496</v>
      </c>
      <c r="D11" s="4">
        <v>2530</v>
      </c>
      <c r="E11" s="1">
        <v>5092</v>
      </c>
      <c r="F11" s="1">
        <v>0</v>
      </c>
      <c r="G11" s="1">
        <v>0</v>
      </c>
      <c r="H11" s="1">
        <v>4425</v>
      </c>
      <c r="I11" s="1">
        <v>8725</v>
      </c>
      <c r="J11" s="1">
        <v>0</v>
      </c>
      <c r="K11" s="1"/>
      <c r="L11" s="1">
        <v>19714</v>
      </c>
      <c r="M11" s="14">
        <v>0</v>
      </c>
      <c r="N11" s="1">
        <v>4774</v>
      </c>
      <c r="O11" s="1">
        <v>0</v>
      </c>
      <c r="P11" s="1">
        <v>7196</v>
      </c>
      <c r="Q11" s="5">
        <f t="shared" si="0"/>
        <v>11970</v>
      </c>
      <c r="R11" s="1">
        <v>0</v>
      </c>
      <c r="S11" s="6">
        <f t="shared" si="1"/>
        <v>31684</v>
      </c>
    </row>
    <row r="12" spans="1:19" x14ac:dyDescent="0.3">
      <c r="A12" s="2">
        <v>7</v>
      </c>
      <c r="B12" s="2" t="s">
        <v>12</v>
      </c>
      <c r="C12" s="4">
        <v>24019</v>
      </c>
      <c r="D12" s="1">
        <v>0</v>
      </c>
      <c r="E12" s="1">
        <v>1920</v>
      </c>
      <c r="F12" s="1">
        <v>0</v>
      </c>
      <c r="G12" s="1">
        <v>1250</v>
      </c>
      <c r="H12" s="1">
        <v>335</v>
      </c>
      <c r="I12" s="1">
        <v>9375</v>
      </c>
      <c r="J12" s="1">
        <v>0</v>
      </c>
      <c r="K12" s="1"/>
      <c r="L12" s="1">
        <v>19714</v>
      </c>
      <c r="M12" s="14">
        <v>0</v>
      </c>
      <c r="N12" s="1">
        <v>300</v>
      </c>
      <c r="O12" s="1">
        <v>0</v>
      </c>
      <c r="P12" s="1">
        <v>0</v>
      </c>
      <c r="Q12" s="5">
        <f t="shared" si="0"/>
        <v>300</v>
      </c>
      <c r="R12" s="1">
        <v>0</v>
      </c>
      <c r="S12" s="6">
        <f t="shared" si="1"/>
        <v>20014</v>
      </c>
    </row>
    <row r="13" spans="1:19" x14ac:dyDescent="0.3">
      <c r="A13" s="2">
        <v>8</v>
      </c>
      <c r="B13" s="2" t="s">
        <v>10</v>
      </c>
      <c r="C13" s="4">
        <v>40077</v>
      </c>
      <c r="D13" s="4">
        <v>19100</v>
      </c>
      <c r="E13" s="1">
        <v>400</v>
      </c>
      <c r="F13" s="1">
        <v>165599</v>
      </c>
      <c r="G13" s="18">
        <v>0</v>
      </c>
      <c r="H13" s="1">
        <v>0</v>
      </c>
      <c r="I13" s="1">
        <v>32455</v>
      </c>
      <c r="J13" s="1">
        <v>0</v>
      </c>
      <c r="K13" s="1"/>
      <c r="L13" s="18">
        <v>39401</v>
      </c>
      <c r="M13" s="1">
        <v>0</v>
      </c>
      <c r="N13" s="1">
        <v>1331</v>
      </c>
      <c r="O13" s="1">
        <v>0</v>
      </c>
      <c r="P13" s="1">
        <v>0</v>
      </c>
      <c r="Q13" s="5">
        <f t="shared" si="0"/>
        <v>1331</v>
      </c>
      <c r="R13" s="1">
        <v>0</v>
      </c>
      <c r="S13" s="6">
        <f t="shared" si="1"/>
        <v>40732</v>
      </c>
    </row>
    <row r="14" spans="1:19" x14ac:dyDescent="0.3">
      <c r="A14" s="2">
        <v>9</v>
      </c>
      <c r="B14" s="2" t="s">
        <v>20</v>
      </c>
      <c r="C14" s="4">
        <v>16199</v>
      </c>
      <c r="D14" s="1">
        <v>0</v>
      </c>
      <c r="E14" s="1">
        <v>0</v>
      </c>
      <c r="F14" s="1">
        <v>90589</v>
      </c>
      <c r="G14" s="1">
        <v>0</v>
      </c>
      <c r="H14" s="1">
        <v>0</v>
      </c>
      <c r="I14" s="1">
        <v>10800</v>
      </c>
      <c r="J14" s="1">
        <v>0</v>
      </c>
      <c r="K14" s="1"/>
      <c r="L14" s="1">
        <v>16293</v>
      </c>
      <c r="M14" s="1">
        <v>0</v>
      </c>
      <c r="N14" s="1">
        <v>0</v>
      </c>
      <c r="O14" s="1">
        <v>0</v>
      </c>
      <c r="P14" s="1">
        <v>0</v>
      </c>
      <c r="Q14" s="5">
        <f t="shared" si="0"/>
        <v>0</v>
      </c>
      <c r="R14" s="1">
        <v>0</v>
      </c>
      <c r="S14" s="6">
        <f t="shared" si="1"/>
        <v>16293</v>
      </c>
    </row>
    <row r="15" spans="1:19" x14ac:dyDescent="0.3">
      <c r="A15" s="2">
        <v>10</v>
      </c>
      <c r="B15" s="2" t="s">
        <v>24</v>
      </c>
      <c r="C15" s="22">
        <v>419273</v>
      </c>
      <c r="D15" s="4">
        <v>0</v>
      </c>
      <c r="E15" s="17">
        <v>285826</v>
      </c>
      <c r="F15" s="17">
        <v>299970</v>
      </c>
      <c r="G15" s="1">
        <v>190242</v>
      </c>
      <c r="H15" s="1">
        <v>0</v>
      </c>
      <c r="I15" s="1">
        <v>25225</v>
      </c>
      <c r="J15" s="1"/>
      <c r="K15" s="1"/>
      <c r="L15" s="1">
        <v>78844</v>
      </c>
      <c r="M15" s="1">
        <v>0</v>
      </c>
      <c r="N15" s="1">
        <v>462436</v>
      </c>
      <c r="O15" s="1">
        <v>0</v>
      </c>
      <c r="P15" s="1">
        <v>3420</v>
      </c>
      <c r="Q15" s="5">
        <f t="shared" si="0"/>
        <v>465856</v>
      </c>
      <c r="R15" s="1">
        <v>0</v>
      </c>
      <c r="S15" s="6">
        <f t="shared" si="1"/>
        <v>544700</v>
      </c>
    </row>
    <row r="16" spans="1:19" x14ac:dyDescent="0.3">
      <c r="A16" s="2">
        <v>11</v>
      </c>
      <c r="B16" s="2" t="s">
        <v>25</v>
      </c>
      <c r="C16" s="4">
        <v>6960</v>
      </c>
      <c r="D16" s="4">
        <v>0</v>
      </c>
      <c r="E16" s="1">
        <v>0</v>
      </c>
      <c r="F16" s="1">
        <v>52730</v>
      </c>
      <c r="G16" s="1">
        <v>0</v>
      </c>
      <c r="H16" s="1">
        <v>0</v>
      </c>
      <c r="I16" s="1">
        <v>0</v>
      </c>
      <c r="J16" s="1"/>
      <c r="K16" s="1"/>
      <c r="L16" s="1">
        <v>7252</v>
      </c>
      <c r="M16" s="1">
        <v>0</v>
      </c>
      <c r="N16" s="1">
        <v>0</v>
      </c>
      <c r="O16" s="1">
        <v>0</v>
      </c>
      <c r="P16" s="1">
        <v>0</v>
      </c>
      <c r="Q16" s="5">
        <f t="shared" si="0"/>
        <v>0</v>
      </c>
      <c r="R16" s="1">
        <v>0</v>
      </c>
      <c r="S16" s="6">
        <f t="shared" si="1"/>
        <v>7252</v>
      </c>
    </row>
    <row r="17" spans="1:19" customFormat="1" ht="15.75" x14ac:dyDescent="0.3">
      <c r="A17" s="2">
        <v>12</v>
      </c>
      <c r="B17" s="2" t="s">
        <v>34</v>
      </c>
      <c r="C17" s="4">
        <v>7237</v>
      </c>
      <c r="D17" s="4">
        <v>0</v>
      </c>
      <c r="E17" s="1">
        <v>0</v>
      </c>
      <c r="F17" s="19">
        <v>52826</v>
      </c>
      <c r="G17" s="1">
        <v>0</v>
      </c>
      <c r="H17" s="1">
        <v>6450</v>
      </c>
      <c r="I17" s="1">
        <v>0</v>
      </c>
      <c r="J17" s="1"/>
      <c r="K17" s="1"/>
      <c r="L17" s="1">
        <v>7252</v>
      </c>
      <c r="M17" s="1">
        <v>0</v>
      </c>
      <c r="N17" s="1">
        <v>0</v>
      </c>
      <c r="O17" s="1">
        <v>0</v>
      </c>
      <c r="P17" s="1">
        <v>0</v>
      </c>
      <c r="Q17" s="5">
        <f t="shared" ref="Q17:Q22" si="2">N17+O17+P17</f>
        <v>0</v>
      </c>
      <c r="R17" s="1">
        <v>0</v>
      </c>
      <c r="S17" s="6">
        <f t="shared" ref="S17:S22" si="3">Q17+R17+L17+M17</f>
        <v>7252</v>
      </c>
    </row>
    <row r="18" spans="1:19" x14ac:dyDescent="0.3">
      <c r="A18" s="2">
        <v>13</v>
      </c>
      <c r="B18" s="2" t="s">
        <v>27</v>
      </c>
      <c r="C18" s="4">
        <v>44706</v>
      </c>
      <c r="D18" s="4">
        <v>505</v>
      </c>
      <c r="E18" s="1">
        <v>23710</v>
      </c>
      <c r="F18" s="1">
        <v>90612</v>
      </c>
      <c r="G18" s="1">
        <v>0</v>
      </c>
      <c r="H18" s="1">
        <v>0</v>
      </c>
      <c r="I18" s="1">
        <v>12850</v>
      </c>
      <c r="J18" s="1"/>
      <c r="K18" s="1"/>
      <c r="L18" s="1">
        <v>16293</v>
      </c>
      <c r="M18" s="1">
        <v>0</v>
      </c>
      <c r="N18" s="1">
        <v>28500</v>
      </c>
      <c r="O18" s="1">
        <v>0</v>
      </c>
      <c r="P18" s="1">
        <v>0</v>
      </c>
      <c r="Q18" s="5">
        <f t="shared" si="2"/>
        <v>28500</v>
      </c>
      <c r="R18" s="1">
        <v>0</v>
      </c>
      <c r="S18" s="6">
        <f t="shared" si="3"/>
        <v>44793</v>
      </c>
    </row>
    <row r="19" spans="1:19" x14ac:dyDescent="0.3">
      <c r="A19" s="2">
        <v>14</v>
      </c>
      <c r="B19" s="2" t="s">
        <v>29</v>
      </c>
      <c r="C19" s="4">
        <v>5251</v>
      </c>
      <c r="D19" s="4">
        <v>0</v>
      </c>
      <c r="E19" s="1">
        <v>0</v>
      </c>
      <c r="F19" s="19">
        <v>52826</v>
      </c>
      <c r="G19" s="1">
        <v>0</v>
      </c>
      <c r="H19" s="1">
        <v>0</v>
      </c>
      <c r="I19" s="1">
        <v>0</v>
      </c>
      <c r="J19" s="1">
        <v>0</v>
      </c>
      <c r="K19" s="1"/>
      <c r="L19" s="1">
        <v>7252</v>
      </c>
      <c r="M19" s="1">
        <v>0</v>
      </c>
      <c r="N19" s="1">
        <v>0</v>
      </c>
      <c r="O19" s="1">
        <v>0</v>
      </c>
      <c r="P19" s="1">
        <v>0</v>
      </c>
      <c r="Q19" s="5">
        <f t="shared" si="2"/>
        <v>0</v>
      </c>
      <c r="R19" s="1">
        <v>0</v>
      </c>
      <c r="S19" s="6">
        <f t="shared" si="3"/>
        <v>7252</v>
      </c>
    </row>
    <row r="20" spans="1:19" x14ac:dyDescent="0.3">
      <c r="A20" s="2">
        <v>15</v>
      </c>
      <c r="B20" s="2" t="s">
        <v>31</v>
      </c>
      <c r="C20" s="4">
        <v>2460</v>
      </c>
      <c r="D20" s="4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/>
      <c r="K20" s="1"/>
      <c r="L20" s="1">
        <v>0</v>
      </c>
      <c r="M20" s="1">
        <v>0</v>
      </c>
      <c r="N20" s="1">
        <v>3670</v>
      </c>
      <c r="O20" s="1">
        <v>0</v>
      </c>
      <c r="P20" s="1">
        <v>0</v>
      </c>
      <c r="Q20" s="5">
        <f t="shared" si="2"/>
        <v>3670</v>
      </c>
      <c r="R20" s="1">
        <v>0</v>
      </c>
      <c r="S20" s="6">
        <f t="shared" si="3"/>
        <v>3670</v>
      </c>
    </row>
    <row r="21" spans="1:19" x14ac:dyDescent="0.3">
      <c r="A21" s="2">
        <v>16</v>
      </c>
      <c r="B21" s="2" t="s">
        <v>30</v>
      </c>
      <c r="C21" s="4">
        <v>501</v>
      </c>
      <c r="D21" s="4">
        <v>0</v>
      </c>
      <c r="E21" s="1">
        <v>500</v>
      </c>
      <c r="F21" s="1">
        <v>0</v>
      </c>
      <c r="G21" s="1">
        <v>0</v>
      </c>
      <c r="H21" s="1">
        <v>0</v>
      </c>
      <c r="I21" s="1">
        <v>0</v>
      </c>
      <c r="J21" s="1"/>
      <c r="K21" s="1"/>
      <c r="L21" s="1">
        <v>0</v>
      </c>
      <c r="M21" s="1">
        <v>0</v>
      </c>
      <c r="N21" s="1">
        <v>510</v>
      </c>
      <c r="O21" s="1">
        <v>0</v>
      </c>
      <c r="P21" s="1">
        <v>0</v>
      </c>
      <c r="Q21" s="5">
        <f t="shared" si="2"/>
        <v>510</v>
      </c>
      <c r="R21" s="1">
        <v>0</v>
      </c>
      <c r="S21" s="6">
        <f t="shared" si="3"/>
        <v>510</v>
      </c>
    </row>
    <row r="22" spans="1:19" x14ac:dyDescent="0.3">
      <c r="A22" s="2">
        <v>17</v>
      </c>
      <c r="B22" s="2" t="s">
        <v>32</v>
      </c>
      <c r="C22" s="1">
        <v>35</v>
      </c>
      <c r="D22" s="1"/>
      <c r="E22" s="1">
        <v>35</v>
      </c>
      <c r="F22" s="1">
        <v>0</v>
      </c>
      <c r="G22" s="1"/>
      <c r="H22" s="1"/>
      <c r="I22" s="1"/>
      <c r="J22" s="1"/>
      <c r="K22" s="1"/>
      <c r="L22" s="1"/>
      <c r="M22" s="1"/>
      <c r="N22" s="1">
        <v>50</v>
      </c>
      <c r="O22" s="1">
        <v>88</v>
      </c>
      <c r="P22" s="1"/>
      <c r="Q22" s="5">
        <f t="shared" si="2"/>
        <v>138</v>
      </c>
      <c r="R22" s="2"/>
      <c r="S22" s="6">
        <f t="shared" si="3"/>
        <v>138</v>
      </c>
    </row>
    <row r="24" spans="1:19" ht="15.75" x14ac:dyDescent="0.3">
      <c r="C24" s="8">
        <f t="shared" ref="C24:H24" si="4">SUM(C6:C22)</f>
        <v>6281857</v>
      </c>
      <c r="D24" s="8">
        <f t="shared" si="4"/>
        <v>583291</v>
      </c>
      <c r="E24" s="8">
        <f t="shared" si="4"/>
        <v>4513718</v>
      </c>
      <c r="F24" s="8">
        <f t="shared" si="4"/>
        <v>1943684</v>
      </c>
      <c r="G24" s="9">
        <f t="shared" si="4"/>
        <v>1530629</v>
      </c>
      <c r="H24" s="8">
        <f t="shared" si="4"/>
        <v>15254</v>
      </c>
      <c r="I24" s="8">
        <f>SUM(I6:J22)</f>
        <v>257894</v>
      </c>
      <c r="J24" s="8">
        <f>SUM(J6:J21)</f>
        <v>0</v>
      </c>
      <c r="K24" s="8"/>
      <c r="L24" s="8">
        <f>SUM(L6:M22)</f>
        <v>685643</v>
      </c>
      <c r="M24" s="8">
        <f>SUM(M6:M21)</f>
        <v>0</v>
      </c>
      <c r="N24" s="8">
        <f t="shared" ref="N24:S24" si="5">SUM(N6:N22)</f>
        <v>2868312</v>
      </c>
      <c r="O24" s="8">
        <f t="shared" si="5"/>
        <v>108</v>
      </c>
      <c r="P24" s="8">
        <f t="shared" si="5"/>
        <v>33526</v>
      </c>
      <c r="Q24" s="8">
        <f t="shared" si="5"/>
        <v>2901946</v>
      </c>
      <c r="R24" s="8">
        <f t="shared" si="5"/>
        <v>262</v>
      </c>
      <c r="S24" s="8">
        <f t="shared" si="5"/>
        <v>3587851</v>
      </c>
    </row>
  </sheetData>
  <sortState ref="A5:J21">
    <sortCondition ref="A5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14"/>
  <sheetViews>
    <sheetView workbookViewId="0">
      <selection activeCell="C5" sqref="C5"/>
    </sheetView>
  </sheetViews>
  <sheetFormatPr defaultRowHeight="15" x14ac:dyDescent="0.25"/>
  <cols>
    <col min="2" max="2" width="43.28515625" customWidth="1"/>
    <col min="3" max="3" width="14.5703125" bestFit="1" customWidth="1"/>
    <col min="4" max="4" width="17.140625" bestFit="1" customWidth="1"/>
  </cols>
  <sheetData>
    <row r="2" spans="2:3" x14ac:dyDescent="0.25">
      <c r="C2" t="s">
        <v>35</v>
      </c>
    </row>
    <row r="3" spans="2:3" ht="15.75" x14ac:dyDescent="0.3">
      <c r="B3" s="2" t="s">
        <v>37</v>
      </c>
      <c r="C3" s="4">
        <v>5180060</v>
      </c>
    </row>
    <row r="4" spans="2:3" ht="15.75" x14ac:dyDescent="0.3">
      <c r="B4" s="2" t="s">
        <v>24</v>
      </c>
      <c r="C4" s="4">
        <v>419273</v>
      </c>
    </row>
    <row r="5" spans="2:3" ht="15.75" x14ac:dyDescent="0.3">
      <c r="B5" s="2" t="s">
        <v>38</v>
      </c>
      <c r="C5" s="4">
        <v>224394</v>
      </c>
    </row>
    <row r="6" spans="2:3" ht="15.75" x14ac:dyDescent="0.3">
      <c r="B6" s="16" t="s">
        <v>39</v>
      </c>
      <c r="C6" s="4">
        <v>147547</v>
      </c>
    </row>
    <row r="7" spans="2:3" ht="15.75" x14ac:dyDescent="0.3">
      <c r="B7" s="16" t="s">
        <v>28</v>
      </c>
      <c r="C7" s="20">
        <v>86155</v>
      </c>
    </row>
    <row r="9" spans="2:3" x14ac:dyDescent="0.25">
      <c r="C9" t="s">
        <v>36</v>
      </c>
    </row>
    <row r="10" spans="2:3" ht="15.75" x14ac:dyDescent="0.3">
      <c r="B10" s="2" t="s">
        <v>37</v>
      </c>
      <c r="C10" s="4">
        <v>2497915</v>
      </c>
    </row>
    <row r="11" spans="2:3" ht="15.75" x14ac:dyDescent="0.3">
      <c r="B11" s="2" t="s">
        <v>24</v>
      </c>
      <c r="C11" s="6">
        <v>544700</v>
      </c>
    </row>
    <row r="12" spans="2:3" ht="15.75" x14ac:dyDescent="0.3">
      <c r="B12" s="2" t="s">
        <v>38</v>
      </c>
      <c r="C12" s="6">
        <v>76433</v>
      </c>
    </row>
    <row r="13" spans="2:3" ht="15.75" x14ac:dyDescent="0.3">
      <c r="B13" s="16" t="s">
        <v>39</v>
      </c>
      <c r="C13" s="6">
        <v>171259</v>
      </c>
    </row>
    <row r="14" spans="2:3" ht="15.75" x14ac:dyDescent="0.3">
      <c r="B14" s="16" t="s">
        <v>28</v>
      </c>
      <c r="C14" s="6">
        <v>83586</v>
      </c>
    </row>
  </sheetData>
  <pageMargins left="0.2" right="0.2" top="0.25" bottom="0.25" header="0" footer="0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Venera Koiava</dc:creator>
  <cp:lastModifiedBy>Zurab Aznaurashvili</cp:lastModifiedBy>
  <cp:lastPrinted>2017-10-26T08:52:49Z</cp:lastPrinted>
  <dcterms:created xsi:type="dcterms:W3CDTF">2015-03-31T11:57:12Z</dcterms:created>
  <dcterms:modified xsi:type="dcterms:W3CDTF">2017-10-26T11:02:25Z</dcterms:modified>
</cp:coreProperties>
</file>