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Sheet1" sheetId="2" r:id="rId1"/>
  </sheets>
  <definedNames>
    <definedName name="_xlnm._FilterDatabase" localSheetId="0" hidden="1">Sheet1!$A$3:$O$59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2" l="1"/>
  <c r="J59" i="2"/>
  <c r="I59" i="2"/>
  <c r="F59" i="2"/>
  <c r="D59" i="2"/>
  <c r="C59" i="2"/>
  <c r="K58" i="2"/>
  <c r="M58" i="2" s="1"/>
  <c r="K57" i="2"/>
  <c r="M57" i="2" s="1"/>
  <c r="K56" i="2"/>
  <c r="M56" i="2" s="1"/>
  <c r="K55" i="2"/>
  <c r="K54" i="2"/>
  <c r="M54" i="2" s="1"/>
  <c r="K44" i="2"/>
  <c r="M44" i="2" s="1"/>
  <c r="K45" i="2"/>
  <c r="M45" i="2" s="1"/>
  <c r="K53" i="2"/>
  <c r="M53" i="2" s="1"/>
  <c r="K52" i="2"/>
  <c r="M52" i="2" s="1"/>
  <c r="K51" i="2"/>
  <c r="M51" i="2" s="1"/>
  <c r="K50" i="2"/>
  <c r="M50" i="2" s="1"/>
  <c r="K49" i="2"/>
  <c r="M49" i="2" s="1"/>
  <c r="K48" i="2"/>
  <c r="M48" i="2" s="1"/>
  <c r="K47" i="2"/>
  <c r="M47" i="2" s="1"/>
  <c r="K46" i="2"/>
  <c r="M46" i="2" s="1"/>
  <c r="E46" i="2"/>
  <c r="K43" i="2"/>
  <c r="M43" i="2" s="1"/>
  <c r="K42" i="2"/>
  <c r="M42" i="2" s="1"/>
  <c r="K41" i="2"/>
  <c r="M41" i="2" s="1"/>
  <c r="K40" i="2"/>
  <c r="M40" i="2" s="1"/>
  <c r="K39" i="2"/>
  <c r="M39" i="2" s="1"/>
  <c r="K38" i="2"/>
  <c r="M38" i="2" s="1"/>
  <c r="K37" i="2"/>
  <c r="M37" i="2" s="1"/>
  <c r="K36" i="2"/>
  <c r="M36" i="2" s="1"/>
  <c r="K35" i="2"/>
  <c r="M35" i="2" s="1"/>
  <c r="K34" i="2"/>
  <c r="M34" i="2" s="1"/>
  <c r="K33" i="2"/>
  <c r="M33" i="2" s="1"/>
  <c r="K32" i="2"/>
  <c r="M32" i="2" s="1"/>
  <c r="K31" i="2"/>
  <c r="M31" i="2" s="1"/>
  <c r="H59" i="2"/>
  <c r="K30" i="2"/>
  <c r="M30" i="2" s="1"/>
  <c r="K29" i="2"/>
  <c r="M29" i="2" s="1"/>
  <c r="K28" i="2"/>
  <c r="M28" i="2" s="1"/>
  <c r="K27" i="2"/>
  <c r="M27" i="2" s="1"/>
  <c r="E27" i="2"/>
  <c r="K26" i="2"/>
  <c r="M26" i="2" s="1"/>
  <c r="K25" i="2"/>
  <c r="M25" i="2" s="1"/>
  <c r="K24" i="2"/>
  <c r="M24" i="2" s="1"/>
  <c r="K23" i="2"/>
  <c r="M23" i="2" s="1"/>
  <c r="K22" i="2"/>
  <c r="M22" i="2" s="1"/>
  <c r="K21" i="2"/>
  <c r="M21" i="2" s="1"/>
  <c r="K20" i="2"/>
  <c r="M20" i="2" s="1"/>
  <c r="K19" i="2"/>
  <c r="M19" i="2" s="1"/>
  <c r="K18" i="2"/>
  <c r="M18" i="2" s="1"/>
  <c r="K17" i="2"/>
  <c r="M17" i="2" s="1"/>
  <c r="K16" i="2"/>
  <c r="M16" i="2" s="1"/>
  <c r="K15" i="2"/>
  <c r="M15" i="2" s="1"/>
  <c r="K14" i="2"/>
  <c r="M14" i="2" s="1"/>
  <c r="K13" i="2"/>
  <c r="M13" i="2" s="1"/>
  <c r="K12" i="2"/>
  <c r="M12" i="2" s="1"/>
  <c r="K11" i="2"/>
  <c r="M11" i="2" s="1"/>
  <c r="K10" i="2"/>
  <c r="M10" i="2" s="1"/>
  <c r="K9" i="2"/>
  <c r="M9" i="2" s="1"/>
  <c r="K8" i="2"/>
  <c r="M8" i="2" s="1"/>
  <c r="E8" i="2"/>
  <c r="K7" i="2"/>
  <c r="M7" i="2" s="1"/>
  <c r="G7" i="2"/>
  <c r="G59" i="2" s="1"/>
  <c r="K6" i="2"/>
  <c r="M6" i="2" s="1"/>
  <c r="K5" i="2"/>
  <c r="M5" i="2" s="1"/>
  <c r="E5" i="2"/>
  <c r="K4" i="2"/>
  <c r="M4" i="2" s="1"/>
  <c r="E4" i="2"/>
  <c r="M59" i="2" l="1"/>
  <c r="E59" i="2"/>
  <c r="K59" i="2"/>
</calcChain>
</file>

<file path=xl/sharedStrings.xml><?xml version="1.0" encoding="utf-8"?>
<sst xmlns="http://schemas.openxmlformats.org/spreadsheetml/2006/main" count="70" uniqueCount="70">
  <si>
    <t>N</t>
  </si>
  <si>
    <t>პარტიის დასახელება</t>
  </si>
  <si>
    <t>ჯამური ხარჯი</t>
  </si>
  <si>
    <t>სხვა რეკლამის ხარჯი</t>
  </si>
  <si>
    <t>მივლინება ჯამი</t>
  </si>
  <si>
    <t>შრომის ანაზღაურება</t>
  </si>
  <si>
    <t>საბიუჯეტო შემოსავალი</t>
  </si>
  <si>
    <t>შემოწირულება</t>
  </si>
  <si>
    <t>არაფულადი</t>
  </si>
  <si>
    <t>შემოწირულება ჯამი</t>
  </si>
  <si>
    <t>სხვა შემოსავალი</t>
  </si>
  <si>
    <t>ჯამური შემოსავალი</t>
  </si>
  <si>
    <t>ქართული ოცნება-დემოკრატიული საქართველო</t>
  </si>
  <si>
    <t>ლელო საქართველოსთვის</t>
  </si>
  <si>
    <t>ერთიანი ნაციონალური მოძრაობა</t>
  </si>
  <si>
    <t>ევროპული საქართველო - მოძრაობა თავისუფლებისთვის</t>
  </si>
  <si>
    <t>საქართველოს პატრიოტთა ალიანსი</t>
  </si>
  <si>
    <t>გიორგი ვაშაძე - სტრატეგია აღმაშენებელი</t>
  </si>
  <si>
    <t>საქართველოს ლეიბორისტული პარტია</t>
  </si>
  <si>
    <t>მრეწველობა გადაარჩენს საქართველოს</t>
  </si>
  <si>
    <t>თავისუფალი დემოკრატები</t>
  </si>
  <si>
    <t>ერთიანი საქართველო-დემოკრატიული მოძრაობა</t>
  </si>
  <si>
    <t>თავისუფალი საქართველო</t>
  </si>
  <si>
    <t>მოძრაობა თავისუფალი საქართველოსთვის</t>
  </si>
  <si>
    <t xml:space="preserve">ეროვნულ-დემოკრატიული პარტია </t>
  </si>
  <si>
    <t>სოციალური სამართლიანობისთვის</t>
  </si>
  <si>
    <t xml:space="preserve">ქრისტიან-დემოკრატიული მოძრაობა </t>
  </si>
  <si>
    <t>ქართველ ტრადიციონალისტთა კავშირი</t>
  </si>
  <si>
    <t>საქართველოს ძალოვან ვეტერანთა და პატრიოტთა პოლიტიკური მოძრაობა</t>
  </si>
  <si>
    <t>თავისუფლება-ზვიად გამსახურდიას გზა</t>
  </si>
  <si>
    <t>ახალი ქრისტიან-დემოკრატები</t>
  </si>
  <si>
    <t>საქართველოს ქრისტიან-კონსერვატიული პარტია</t>
  </si>
  <si>
    <t>სოციალ დემოკრატები საქართველოს განვითარებისთვის</t>
  </si>
  <si>
    <t>მოძრაობა სახელმწიფო ხალხისთვის</t>
  </si>
  <si>
    <t>ალეკო ელისაშვილი მოქალაქე</t>
  </si>
  <si>
    <t>ეროვნულ დემოკრატიული მოძრაობა</t>
  </si>
  <si>
    <t>ჩვენი საქართველო სოლიდარობის ალიანსი</t>
  </si>
  <si>
    <t>ქართული ფესვები</t>
  </si>
  <si>
    <t>ქართული მარში - ეროვნული მოძრაობა</t>
  </si>
  <si>
    <t>შეცვალე საქართველო</t>
  </si>
  <si>
    <t>საქართველოს რესპუბლიკური პარტია</t>
  </si>
  <si>
    <t>რეფორმერი</t>
  </si>
  <si>
    <t>საქართველოს ევროპელი დემოკრატები</t>
  </si>
  <si>
    <t>საქართველოს კონსერვატიული პარტია</t>
  </si>
  <si>
    <t>გამარჯვებული საქართველო</t>
  </si>
  <si>
    <t>საქართველოს მწვანეთა პარტია</t>
  </si>
  <si>
    <t>სამართლიანობისთვის</t>
  </si>
  <si>
    <t>პროგრესი და თავისუფლება</t>
  </si>
  <si>
    <t>ქართული იდეა</t>
  </si>
  <si>
    <t>ჩვენი გაერთიანებული საქართველო</t>
  </si>
  <si>
    <t>ქართული არჩევანი</t>
  </si>
  <si>
    <t>კანონი და სამართალი</t>
  </si>
  <si>
    <t>არჩევანი სამშობლოსათვის</t>
  </si>
  <si>
    <t>საქართველოს განვითარების პარტია</t>
  </si>
  <si>
    <t>ევროატლანტიკური ვექტორი</t>
  </si>
  <si>
    <t>სახალხო პარტია</t>
  </si>
  <si>
    <t>ქართული დასი</t>
  </si>
  <si>
    <t>რეფორმატორები</t>
  </si>
  <si>
    <t>იბერიელთა ერთობა</t>
  </si>
  <si>
    <t>თამაზ მეჭიაური ერთიანი საქართველოსთვის</t>
  </si>
  <si>
    <t>თეთრები</t>
  </si>
  <si>
    <t>საქართველოს ხალხთა ერთობა სახე +</t>
  </si>
  <si>
    <t>ხალხის პარტია</t>
  </si>
  <si>
    <t>მშრომელთა სოციალისტური პარტია</t>
  </si>
  <si>
    <t>ეროვნული ფორუმი</t>
  </si>
  <si>
    <t>მამული</t>
  </si>
  <si>
    <t>გირჩი</t>
  </si>
  <si>
    <t>=</t>
  </si>
  <si>
    <t>* სატელევიზიო რეკლამის ხარჯი არ შეიცავს პოლიტიკური პარტიების საარჩევნო კამპანიის ფინანსური მხარდაჭერისათვის საქართველოს სახელმწიფო ბიუჯეტიდან დაფინანსებულ სატელევიზიო რეკლამის განთავსების ხარჯებს.</t>
  </si>
  <si>
    <t>სატელევიზიო რაკლამის ხარჯი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</si>
</sst>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Sylfaen"/>
      <family val="1"/>
    </font>
    <font>
      <sz val="10"/>
      <name val="Arial"/>
      <family val="2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sz val="8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164" fontId="4" fillId="0" borderId="1" xfId="1" applyFont="1" applyFill="1" applyBorder="1" applyAlignment="1">
      <alignment horizontal="center" vertical="center" wrapText="1"/>
    </xf>
    <xf numFmtId="164" fontId="4" fillId="0" borderId="2" xfId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1" xfId="1" applyNumberFormat="1" applyFont="1" applyBorder="1"/>
    <xf numFmtId="164" fontId="6" fillId="0" borderId="2" xfId="1" applyFont="1" applyBorder="1"/>
    <xf numFmtId="0" fontId="6" fillId="0" borderId="0" xfId="0" applyFont="1"/>
    <xf numFmtId="0" fontId="6" fillId="0" borderId="0" xfId="0" applyFont="1" applyAlignment="1"/>
    <xf numFmtId="2" fontId="6" fillId="0" borderId="0" xfId="0" applyNumberFormat="1" applyFont="1"/>
    <xf numFmtId="165" fontId="6" fillId="0" borderId="0" xfId="0" applyNumberFormat="1" applyFont="1"/>
    <xf numFmtId="166" fontId="7" fillId="0" borderId="1" xfId="1" applyNumberFormat="1" applyFont="1" applyBorder="1" applyAlignment="1"/>
    <xf numFmtId="166" fontId="6" fillId="0" borderId="1" xfId="1" applyNumberFormat="1" applyFont="1" applyBorder="1"/>
    <xf numFmtId="166" fontId="7" fillId="0" borderId="1" xfId="1" applyNumberFormat="1" applyFont="1" applyBorder="1"/>
    <xf numFmtId="166" fontId="2" fillId="2" borderId="1" xfId="1" applyNumberFormat="1" applyFont="1" applyFill="1" applyBorder="1" applyAlignment="1"/>
    <xf numFmtId="166" fontId="7" fillId="0" borderId="1" xfId="1" applyNumberFormat="1" applyFont="1" applyBorder="1" applyAlignment="1">
      <alignment horizontal="right"/>
    </xf>
    <xf numFmtId="166" fontId="6" fillId="0" borderId="1" xfId="1" applyNumberFormat="1" applyFont="1" applyBorder="1" applyAlignment="1">
      <alignment horizontal="right"/>
    </xf>
    <xf numFmtId="166" fontId="7" fillId="0" borderId="0" xfId="1" applyNumberFormat="1" applyFont="1"/>
    <xf numFmtId="0" fontId="8" fillId="0" borderId="0" xfId="0" applyFont="1"/>
    <xf numFmtId="166" fontId="7" fillId="0" borderId="1" xfId="1" applyNumberFormat="1" applyFont="1" applyFill="1" applyBorder="1" applyAlignment="1">
      <alignment horizontal="right"/>
    </xf>
    <xf numFmtId="166" fontId="6" fillId="0" borderId="1" xfId="1" applyNumberFormat="1" applyFont="1" applyFill="1" applyBorder="1"/>
    <xf numFmtId="166" fontId="7" fillId="0" borderId="1" xfId="1" applyNumberFormat="1" applyFont="1" applyFill="1" applyBorder="1"/>
    <xf numFmtId="166" fontId="6" fillId="0" borderId="1" xfId="1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5"/>
  <sheetViews>
    <sheetView tabSelected="1" zoomScale="70" zoomScaleNormal="70" workbookViewId="0">
      <pane ySplit="3" topLeftCell="A4" activePane="bottomLeft" state="frozen"/>
      <selection pane="bottomLeft" activeCell="E9" sqref="E9"/>
    </sheetView>
  </sheetViews>
  <sheetFormatPr defaultColWidth="9.109375" defaultRowHeight="13.8" x14ac:dyDescent="0.3"/>
  <cols>
    <col min="1" max="1" width="5.33203125" style="7" customWidth="1"/>
    <col min="2" max="2" width="50.109375" style="7" customWidth="1"/>
    <col min="3" max="3" width="20.5546875" style="8" customWidth="1"/>
    <col min="4" max="7" width="20.5546875" style="7" customWidth="1"/>
    <col min="8" max="8" width="20.5546875" style="9" customWidth="1"/>
    <col min="9" max="13" width="20.5546875" style="7" customWidth="1"/>
    <col min="14" max="14" width="16.6640625" style="7" customWidth="1"/>
    <col min="15" max="15" width="11.33203125" style="7" bestFit="1" customWidth="1"/>
    <col min="16" max="16384" width="9.109375" style="7"/>
  </cols>
  <sheetData>
    <row r="3" spans="1:15" s="4" customFormat="1" ht="55.5" customHeight="1" x14ac:dyDescent="0.25">
      <c r="A3" s="1" t="s">
        <v>0</v>
      </c>
      <c r="B3" s="2" t="s">
        <v>1</v>
      </c>
      <c r="C3" s="1" t="s">
        <v>2</v>
      </c>
      <c r="D3" s="1" t="s">
        <v>69</v>
      </c>
      <c r="E3" s="1" t="s">
        <v>3</v>
      </c>
      <c r="F3" s="1" t="s">
        <v>4</v>
      </c>
      <c r="G3" s="1" t="s">
        <v>5</v>
      </c>
      <c r="H3" s="3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</row>
    <row r="4" spans="1:15" x14ac:dyDescent="0.3">
      <c r="A4" s="5">
        <v>1</v>
      </c>
      <c r="B4" s="6" t="s">
        <v>12</v>
      </c>
      <c r="C4" s="11">
        <v>29817933</v>
      </c>
      <c r="D4" s="12">
        <v>4477117</v>
      </c>
      <c r="E4" s="12">
        <f>14387881-D4</f>
        <v>9910764</v>
      </c>
      <c r="F4" s="12">
        <v>0</v>
      </c>
      <c r="G4" s="12">
        <v>1497447</v>
      </c>
      <c r="H4" s="12">
        <v>4222545</v>
      </c>
      <c r="I4" s="12">
        <v>23818721</v>
      </c>
      <c r="J4" s="12">
        <v>62819.040000000001</v>
      </c>
      <c r="K4" s="12">
        <f>J4+I4</f>
        <v>23881540.039999999</v>
      </c>
      <c r="L4" s="12">
        <v>1000000</v>
      </c>
      <c r="M4" s="13">
        <f t="shared" ref="M4:M49" si="0">L4+K4+H4</f>
        <v>29104085.039999999</v>
      </c>
      <c r="N4" s="10"/>
      <c r="O4" s="10"/>
    </row>
    <row r="5" spans="1:15" x14ac:dyDescent="0.3">
      <c r="A5" s="5">
        <v>2</v>
      </c>
      <c r="B5" s="6" t="s">
        <v>13</v>
      </c>
      <c r="C5" s="14">
        <v>7995486.75</v>
      </c>
      <c r="D5" s="12">
        <v>2430878</v>
      </c>
      <c r="E5" s="12">
        <f>5177162-D5</f>
        <v>2746284</v>
      </c>
      <c r="F5" s="12">
        <v>0</v>
      </c>
      <c r="G5" s="12">
        <v>991256</v>
      </c>
      <c r="H5" s="12">
        <v>60483</v>
      </c>
      <c r="I5" s="12">
        <v>7936094.0099999998</v>
      </c>
      <c r="J5" s="12">
        <v>39500.339999999997</v>
      </c>
      <c r="K5" s="12">
        <f t="shared" ref="K5:K58" si="1">J5+I5</f>
        <v>7975594.3499999996</v>
      </c>
      <c r="L5" s="12">
        <v>0</v>
      </c>
      <c r="M5" s="13">
        <f t="shared" si="0"/>
        <v>8036077.3499999996</v>
      </c>
      <c r="N5" s="10"/>
      <c r="O5" s="10"/>
    </row>
    <row r="6" spans="1:15" x14ac:dyDescent="0.3">
      <c r="A6" s="5">
        <v>3</v>
      </c>
      <c r="B6" s="6" t="s">
        <v>14</v>
      </c>
      <c r="C6" s="11">
        <v>7392131.6100000003</v>
      </c>
      <c r="D6" s="12">
        <v>3056359</v>
      </c>
      <c r="E6" s="12">
        <v>1396998</v>
      </c>
      <c r="F6" s="12">
        <v>0</v>
      </c>
      <c r="G6" s="12">
        <v>1013444.89</v>
      </c>
      <c r="H6" s="12">
        <v>1840720</v>
      </c>
      <c r="I6" s="12">
        <v>5587554</v>
      </c>
      <c r="J6" s="12">
        <v>43808.21</v>
      </c>
      <c r="K6" s="12">
        <f t="shared" si="1"/>
        <v>5631362.21</v>
      </c>
      <c r="L6" s="12">
        <v>34422</v>
      </c>
      <c r="M6" s="13">
        <f t="shared" si="0"/>
        <v>7506504.21</v>
      </c>
      <c r="N6" s="10"/>
      <c r="O6" s="10"/>
    </row>
    <row r="7" spans="1:15" x14ac:dyDescent="0.3">
      <c r="A7" s="5">
        <v>4</v>
      </c>
      <c r="B7" s="6" t="s">
        <v>15</v>
      </c>
      <c r="C7" s="11">
        <v>5414043.2999999998</v>
      </c>
      <c r="D7" s="12">
        <v>826103.86</v>
      </c>
      <c r="E7" s="12">
        <v>2494556.14</v>
      </c>
      <c r="F7" s="12">
        <v>3176</v>
      </c>
      <c r="G7" s="12">
        <f>671255.97-640</f>
        <v>670615.97</v>
      </c>
      <c r="H7" s="12">
        <v>1516104</v>
      </c>
      <c r="I7" s="12">
        <v>3316226</v>
      </c>
      <c r="J7" s="12">
        <v>213174.71</v>
      </c>
      <c r="K7" s="12">
        <f t="shared" si="1"/>
        <v>3529400.71</v>
      </c>
      <c r="L7" s="12">
        <v>60163.409999999916</v>
      </c>
      <c r="M7" s="13">
        <f t="shared" si="0"/>
        <v>5105668.12</v>
      </c>
      <c r="N7" s="10"/>
      <c r="O7" s="10"/>
    </row>
    <row r="8" spans="1:15" x14ac:dyDescent="0.3">
      <c r="A8" s="5">
        <v>5</v>
      </c>
      <c r="B8" s="6" t="s">
        <v>16</v>
      </c>
      <c r="C8" s="11">
        <v>4177885</v>
      </c>
      <c r="D8" s="12">
        <v>690906</v>
      </c>
      <c r="E8" s="12">
        <f>1982052-D8</f>
        <v>1291146</v>
      </c>
      <c r="F8" s="12">
        <v>150</v>
      </c>
      <c r="G8" s="12">
        <v>1048348</v>
      </c>
      <c r="H8" s="12">
        <v>1959749.72</v>
      </c>
      <c r="I8" s="12">
        <v>2268305</v>
      </c>
      <c r="J8" s="12">
        <v>12500</v>
      </c>
      <c r="K8" s="12">
        <f t="shared" si="1"/>
        <v>2280805</v>
      </c>
      <c r="L8" s="12">
        <v>825</v>
      </c>
      <c r="M8" s="13">
        <f t="shared" si="0"/>
        <v>4241379.72</v>
      </c>
      <c r="N8" s="10"/>
      <c r="O8" s="10"/>
    </row>
    <row r="9" spans="1:15" x14ac:dyDescent="0.3">
      <c r="A9" s="5">
        <v>6</v>
      </c>
      <c r="B9" s="6" t="s">
        <v>17</v>
      </c>
      <c r="C9" s="14">
        <v>3406992.0303061218</v>
      </c>
      <c r="D9" s="12">
        <v>1107346</v>
      </c>
      <c r="E9" s="12">
        <v>1482109</v>
      </c>
      <c r="F9" s="12">
        <v>20966</v>
      </c>
      <c r="G9" s="12">
        <v>429740.14</v>
      </c>
      <c r="H9" s="12">
        <v>705957</v>
      </c>
      <c r="I9" s="12">
        <v>2704621</v>
      </c>
      <c r="J9" s="12">
        <v>10580.75</v>
      </c>
      <c r="K9" s="12">
        <f t="shared" si="1"/>
        <v>2715201.75</v>
      </c>
      <c r="L9" s="12">
        <v>0</v>
      </c>
      <c r="M9" s="13">
        <f t="shared" si="0"/>
        <v>3421158.75</v>
      </c>
      <c r="N9" s="10"/>
      <c r="O9" s="10"/>
    </row>
    <row r="10" spans="1:15" x14ac:dyDescent="0.3">
      <c r="A10" s="5">
        <v>7</v>
      </c>
      <c r="B10" s="6" t="s">
        <v>18</v>
      </c>
      <c r="C10" s="14">
        <v>1161780.51</v>
      </c>
      <c r="D10" s="12">
        <v>0</v>
      </c>
      <c r="E10" s="12">
        <v>186040</v>
      </c>
      <c r="F10" s="12">
        <v>47910</v>
      </c>
      <c r="G10" s="12">
        <v>394225</v>
      </c>
      <c r="H10" s="12">
        <v>952564.26</v>
      </c>
      <c r="I10" s="12">
        <v>209667</v>
      </c>
      <c r="J10" s="12">
        <v>0</v>
      </c>
      <c r="K10" s="12">
        <f t="shared" si="1"/>
        <v>209667</v>
      </c>
      <c r="L10" s="12">
        <v>0</v>
      </c>
      <c r="M10" s="13">
        <f t="shared" si="0"/>
        <v>1162231.26</v>
      </c>
      <c r="N10" s="10"/>
      <c r="O10" s="10"/>
    </row>
    <row r="11" spans="1:15" x14ac:dyDescent="0.3">
      <c r="A11" s="5">
        <v>8</v>
      </c>
      <c r="B11" s="6" t="s">
        <v>19</v>
      </c>
      <c r="C11" s="14">
        <v>1119756.08</v>
      </c>
      <c r="D11" s="12">
        <v>0</v>
      </c>
      <c r="E11" s="12">
        <v>0</v>
      </c>
      <c r="F11" s="12">
        <v>105092</v>
      </c>
      <c r="G11" s="12">
        <v>807931</v>
      </c>
      <c r="H11" s="12">
        <v>1094720</v>
      </c>
      <c r="I11" s="12">
        <v>0</v>
      </c>
      <c r="J11" s="12">
        <v>6000</v>
      </c>
      <c r="K11" s="12">
        <f t="shared" si="1"/>
        <v>6000</v>
      </c>
      <c r="L11" s="12">
        <v>25000</v>
      </c>
      <c r="M11" s="13">
        <f t="shared" si="0"/>
        <v>1125720</v>
      </c>
      <c r="N11" s="10"/>
      <c r="O11" s="10"/>
    </row>
    <row r="12" spans="1:15" x14ac:dyDescent="0.3">
      <c r="A12" s="5">
        <v>9</v>
      </c>
      <c r="B12" s="6" t="s">
        <v>20</v>
      </c>
      <c r="C12" s="14">
        <v>1052627.93</v>
      </c>
      <c r="D12" s="12">
        <v>0</v>
      </c>
      <c r="E12" s="12">
        <v>33063</v>
      </c>
      <c r="F12" s="12">
        <v>13675</v>
      </c>
      <c r="G12" s="12">
        <v>865404.73</v>
      </c>
      <c r="H12" s="12">
        <v>1002474.5</v>
      </c>
      <c r="I12" s="12">
        <v>66645</v>
      </c>
      <c r="J12" s="12">
        <v>12066.35</v>
      </c>
      <c r="K12" s="12">
        <f t="shared" si="1"/>
        <v>78711.350000000006</v>
      </c>
      <c r="L12" s="12">
        <v>0</v>
      </c>
      <c r="M12" s="13">
        <f t="shared" si="0"/>
        <v>1081185.8500000001</v>
      </c>
      <c r="N12" s="10"/>
      <c r="O12" s="10"/>
    </row>
    <row r="13" spans="1:15" x14ac:dyDescent="0.3">
      <c r="A13" s="5">
        <v>10</v>
      </c>
      <c r="B13" s="6" t="s">
        <v>21</v>
      </c>
      <c r="C13" s="14">
        <v>1031712</v>
      </c>
      <c r="D13" s="12">
        <v>0</v>
      </c>
      <c r="E13" s="12">
        <v>152707.9</v>
      </c>
      <c r="F13" s="12">
        <v>11100</v>
      </c>
      <c r="G13" s="12">
        <v>516150</v>
      </c>
      <c r="H13" s="12">
        <v>677547.5</v>
      </c>
      <c r="I13" s="12">
        <v>361640</v>
      </c>
      <c r="J13" s="12">
        <v>0</v>
      </c>
      <c r="K13" s="12">
        <f t="shared" si="1"/>
        <v>361640</v>
      </c>
      <c r="L13" s="12">
        <v>0</v>
      </c>
      <c r="M13" s="13">
        <f t="shared" si="0"/>
        <v>1039187.5</v>
      </c>
      <c r="N13" s="10"/>
      <c r="O13" s="10"/>
    </row>
    <row r="14" spans="1:15" x14ac:dyDescent="0.3">
      <c r="A14" s="5">
        <v>11</v>
      </c>
      <c r="B14" s="6" t="s">
        <v>22</v>
      </c>
      <c r="C14" s="14">
        <v>1007937</v>
      </c>
      <c r="D14" s="12">
        <v>0</v>
      </c>
      <c r="E14" s="12">
        <v>380078.01</v>
      </c>
      <c r="F14" s="12">
        <v>12490</v>
      </c>
      <c r="G14" s="12">
        <v>408355.8</v>
      </c>
      <c r="H14" s="12">
        <v>485295.11</v>
      </c>
      <c r="I14" s="12">
        <v>533035</v>
      </c>
      <c r="J14" s="12">
        <v>14800</v>
      </c>
      <c r="K14" s="12">
        <f t="shared" si="1"/>
        <v>547835</v>
      </c>
      <c r="L14" s="12">
        <v>396</v>
      </c>
      <c r="M14" s="13">
        <f t="shared" si="0"/>
        <v>1033526.11</v>
      </c>
      <c r="N14" s="10"/>
      <c r="O14" s="10"/>
    </row>
    <row r="15" spans="1:15" x14ac:dyDescent="0.3">
      <c r="A15" s="5">
        <v>12</v>
      </c>
      <c r="B15" s="6" t="s">
        <v>23</v>
      </c>
      <c r="C15" s="14">
        <v>913181.38</v>
      </c>
      <c r="D15" s="12">
        <v>0</v>
      </c>
      <c r="E15" s="12">
        <v>0</v>
      </c>
      <c r="F15" s="12">
        <v>0</v>
      </c>
      <c r="G15" s="12">
        <v>612442.65</v>
      </c>
      <c r="H15" s="12">
        <v>920136.63</v>
      </c>
      <c r="I15" s="12">
        <v>0</v>
      </c>
      <c r="J15" s="12">
        <v>59129</v>
      </c>
      <c r="K15" s="12">
        <f t="shared" si="1"/>
        <v>59129</v>
      </c>
      <c r="L15" s="12">
        <v>0</v>
      </c>
      <c r="M15" s="13">
        <f t="shared" si="0"/>
        <v>979265.63</v>
      </c>
      <c r="N15" s="10"/>
      <c r="O15" s="10"/>
    </row>
    <row r="16" spans="1:15" x14ac:dyDescent="0.3">
      <c r="A16" s="5">
        <v>13</v>
      </c>
      <c r="B16" s="6" t="s">
        <v>24</v>
      </c>
      <c r="C16" s="11">
        <v>850514.34</v>
      </c>
      <c r="D16" s="12">
        <v>0</v>
      </c>
      <c r="E16" s="12">
        <v>2685.94</v>
      </c>
      <c r="F16" s="12">
        <v>4905</v>
      </c>
      <c r="G16" s="12">
        <v>751703.49</v>
      </c>
      <c r="H16" s="12">
        <v>844368.45</v>
      </c>
      <c r="I16" s="12">
        <v>120</v>
      </c>
      <c r="J16" s="12">
        <v>26900</v>
      </c>
      <c r="K16" s="12">
        <f t="shared" si="1"/>
        <v>27020</v>
      </c>
      <c r="L16" s="12">
        <v>0</v>
      </c>
      <c r="M16" s="13">
        <f t="shared" si="0"/>
        <v>871388.45</v>
      </c>
      <c r="N16" s="10"/>
      <c r="O16" s="10"/>
    </row>
    <row r="17" spans="1:15" x14ac:dyDescent="0.3">
      <c r="A17" s="5">
        <v>14</v>
      </c>
      <c r="B17" s="6" t="s">
        <v>25</v>
      </c>
      <c r="C17" s="11">
        <v>776952</v>
      </c>
      <c r="D17" s="12">
        <v>0</v>
      </c>
      <c r="E17" s="12">
        <v>85821</v>
      </c>
      <c r="F17" s="12">
        <v>1300</v>
      </c>
      <c r="G17" s="12">
        <v>462675</v>
      </c>
      <c r="H17" s="12">
        <v>0</v>
      </c>
      <c r="I17" s="12">
        <v>776959.1</v>
      </c>
      <c r="J17" s="12">
        <v>0</v>
      </c>
      <c r="K17" s="12">
        <f t="shared" si="1"/>
        <v>776959.1</v>
      </c>
      <c r="L17" s="12">
        <v>0</v>
      </c>
      <c r="M17" s="13">
        <f t="shared" si="0"/>
        <v>776959.1</v>
      </c>
      <c r="N17" s="10"/>
      <c r="O17" s="10"/>
    </row>
    <row r="18" spans="1:15" x14ac:dyDescent="0.3">
      <c r="A18" s="5">
        <v>15</v>
      </c>
      <c r="B18" s="6" t="s">
        <v>26</v>
      </c>
      <c r="C18" s="14">
        <v>727766.71</v>
      </c>
      <c r="D18" s="12">
        <v>1250</v>
      </c>
      <c r="E18" s="12">
        <v>46639</v>
      </c>
      <c r="F18" s="12">
        <v>33010</v>
      </c>
      <c r="G18" s="12">
        <v>556302.59</v>
      </c>
      <c r="H18" s="12">
        <v>683147</v>
      </c>
      <c r="I18" s="12">
        <v>56593</v>
      </c>
      <c r="J18" s="12">
        <v>14500</v>
      </c>
      <c r="K18" s="12">
        <f t="shared" si="1"/>
        <v>71093</v>
      </c>
      <c r="L18" s="12">
        <v>0</v>
      </c>
      <c r="M18" s="13">
        <f t="shared" si="0"/>
        <v>754240</v>
      </c>
      <c r="N18" s="10"/>
      <c r="O18" s="10"/>
    </row>
    <row r="19" spans="1:15" x14ac:dyDescent="0.3">
      <c r="A19" s="5">
        <v>16</v>
      </c>
      <c r="B19" s="6" t="s">
        <v>27</v>
      </c>
      <c r="C19" s="14">
        <v>501784.76</v>
      </c>
      <c r="D19" s="12">
        <v>0</v>
      </c>
      <c r="E19" s="12">
        <v>2250</v>
      </c>
      <c r="F19" s="12">
        <v>85776.1</v>
      </c>
      <c r="G19" s="12">
        <v>371293.8</v>
      </c>
      <c r="H19" s="12">
        <v>470645.11</v>
      </c>
      <c r="I19" s="12">
        <v>14550</v>
      </c>
      <c r="J19" s="12">
        <v>0</v>
      </c>
      <c r="K19" s="12">
        <f t="shared" si="1"/>
        <v>14550</v>
      </c>
      <c r="L19" s="12">
        <v>16640</v>
      </c>
      <c r="M19" s="13">
        <f t="shared" si="0"/>
        <v>501835.11</v>
      </c>
      <c r="N19" s="10"/>
      <c r="O19" s="10"/>
    </row>
    <row r="20" spans="1:15" x14ac:dyDescent="0.3">
      <c r="A20" s="5">
        <v>17</v>
      </c>
      <c r="B20" s="6" t="s">
        <v>28</v>
      </c>
      <c r="C20" s="14">
        <v>500321.19</v>
      </c>
      <c r="D20" s="12">
        <v>0</v>
      </c>
      <c r="E20" s="12">
        <v>8968</v>
      </c>
      <c r="F20" s="12">
        <v>17100</v>
      </c>
      <c r="G20" s="12">
        <v>446637.22</v>
      </c>
      <c r="H20" s="12">
        <v>487245</v>
      </c>
      <c r="I20" s="12">
        <v>12750</v>
      </c>
      <c r="J20" s="12">
        <v>0</v>
      </c>
      <c r="K20" s="12">
        <f t="shared" si="1"/>
        <v>12750</v>
      </c>
      <c r="L20" s="12">
        <v>0</v>
      </c>
      <c r="M20" s="13">
        <f t="shared" si="0"/>
        <v>499995</v>
      </c>
      <c r="N20" s="10"/>
      <c r="O20" s="10"/>
    </row>
    <row r="21" spans="1:15" x14ac:dyDescent="0.3">
      <c r="A21" s="5">
        <v>18</v>
      </c>
      <c r="B21" s="6" t="s">
        <v>29</v>
      </c>
      <c r="C21" s="14">
        <v>482251</v>
      </c>
      <c r="D21" s="12">
        <v>0</v>
      </c>
      <c r="E21" s="12">
        <v>3400</v>
      </c>
      <c r="F21" s="12">
        <v>64877</v>
      </c>
      <c r="G21" s="12">
        <v>384673.75</v>
      </c>
      <c r="H21" s="12">
        <v>483045</v>
      </c>
      <c r="I21" s="12">
        <v>0</v>
      </c>
      <c r="J21" s="12">
        <v>0</v>
      </c>
      <c r="K21" s="12">
        <f t="shared" si="1"/>
        <v>0</v>
      </c>
      <c r="L21" s="12">
        <v>0</v>
      </c>
      <c r="M21" s="13">
        <f t="shared" si="0"/>
        <v>483045</v>
      </c>
      <c r="N21" s="10"/>
      <c r="O21" s="10"/>
    </row>
    <row r="22" spans="1:15" x14ac:dyDescent="0.3">
      <c r="A22" s="5">
        <v>19</v>
      </c>
      <c r="B22" s="6" t="s">
        <v>30</v>
      </c>
      <c r="C22" s="15">
        <v>475507.53</v>
      </c>
      <c r="D22" s="12">
        <v>0</v>
      </c>
      <c r="E22" s="12">
        <v>0</v>
      </c>
      <c r="F22" s="12">
        <v>15953</v>
      </c>
      <c r="G22" s="12">
        <v>451581</v>
      </c>
      <c r="H22" s="12">
        <v>474245</v>
      </c>
      <c r="I22" s="12">
        <v>0</v>
      </c>
      <c r="J22" s="12">
        <v>0</v>
      </c>
      <c r="K22" s="12">
        <f t="shared" si="1"/>
        <v>0</v>
      </c>
      <c r="L22" s="12">
        <v>0</v>
      </c>
      <c r="M22" s="13">
        <f t="shared" si="0"/>
        <v>474245</v>
      </c>
      <c r="N22" s="10"/>
      <c r="O22" s="10"/>
    </row>
    <row r="23" spans="1:15" x14ac:dyDescent="0.3">
      <c r="A23" s="5">
        <v>20</v>
      </c>
      <c r="B23" s="6" t="s">
        <v>31</v>
      </c>
      <c r="C23" s="15">
        <v>400507.95999999996</v>
      </c>
      <c r="D23" s="12">
        <v>0</v>
      </c>
      <c r="E23" s="12">
        <v>0</v>
      </c>
      <c r="F23" s="12">
        <v>0</v>
      </c>
      <c r="G23" s="12">
        <v>283289</v>
      </c>
      <c r="H23" s="12">
        <v>454018</v>
      </c>
      <c r="I23" s="12">
        <v>0</v>
      </c>
      <c r="J23" s="12">
        <v>10770</v>
      </c>
      <c r="K23" s="12">
        <f t="shared" si="1"/>
        <v>10770</v>
      </c>
      <c r="L23" s="12">
        <v>0</v>
      </c>
      <c r="M23" s="13">
        <f t="shared" si="0"/>
        <v>464788</v>
      </c>
      <c r="N23" s="10"/>
      <c r="O23" s="10"/>
    </row>
    <row r="24" spans="1:15" x14ac:dyDescent="0.3">
      <c r="A24" s="5">
        <v>21</v>
      </c>
      <c r="B24" s="6" t="s">
        <v>32</v>
      </c>
      <c r="C24" s="15">
        <v>296648.62</v>
      </c>
      <c r="D24" s="12">
        <v>40443</v>
      </c>
      <c r="E24" s="12">
        <v>213348.21</v>
      </c>
      <c r="F24" s="12">
        <v>0</v>
      </c>
      <c r="G24" s="12">
        <v>2000</v>
      </c>
      <c r="H24" s="12">
        <v>0</v>
      </c>
      <c r="I24" s="12">
        <v>296538.61</v>
      </c>
      <c r="J24" s="12">
        <v>0</v>
      </c>
      <c r="K24" s="12">
        <f t="shared" si="1"/>
        <v>296538.61</v>
      </c>
      <c r="L24" s="12">
        <v>0</v>
      </c>
      <c r="M24" s="13">
        <f t="shared" si="0"/>
        <v>296538.61</v>
      </c>
      <c r="N24" s="10"/>
      <c r="O24" s="10"/>
    </row>
    <row r="25" spans="1:15" x14ac:dyDescent="0.3">
      <c r="A25" s="5">
        <v>22</v>
      </c>
      <c r="B25" s="6" t="s">
        <v>33</v>
      </c>
      <c r="C25" s="15">
        <v>252453.19</v>
      </c>
      <c r="D25" s="12">
        <v>0</v>
      </c>
      <c r="E25" s="12">
        <v>500</v>
      </c>
      <c r="F25" s="12">
        <v>6300</v>
      </c>
      <c r="G25" s="12">
        <v>231824</v>
      </c>
      <c r="H25" s="12">
        <v>260332.13</v>
      </c>
      <c r="I25" s="12">
        <v>1000</v>
      </c>
      <c r="J25" s="12">
        <v>0</v>
      </c>
      <c r="K25" s="12">
        <f t="shared" si="1"/>
        <v>1000</v>
      </c>
      <c r="L25" s="12">
        <v>0</v>
      </c>
      <c r="M25" s="13">
        <f t="shared" si="0"/>
        <v>261332.13</v>
      </c>
      <c r="N25" s="10"/>
      <c r="O25" s="10"/>
    </row>
    <row r="26" spans="1:15" x14ac:dyDescent="0.3">
      <c r="A26" s="5">
        <v>23</v>
      </c>
      <c r="B26" s="6" t="s">
        <v>34</v>
      </c>
      <c r="C26" s="15">
        <v>250842.90999999997</v>
      </c>
      <c r="D26" s="12">
        <v>0</v>
      </c>
      <c r="E26" s="12">
        <v>229772.74</v>
      </c>
      <c r="F26" s="12">
        <v>0</v>
      </c>
      <c r="G26" s="12">
        <v>2007</v>
      </c>
      <c r="H26" s="12">
        <v>0</v>
      </c>
      <c r="I26" s="12">
        <v>247417</v>
      </c>
      <c r="J26" s="12">
        <v>14840</v>
      </c>
      <c r="K26" s="12">
        <f t="shared" si="1"/>
        <v>262257</v>
      </c>
      <c r="L26" s="12">
        <v>0</v>
      </c>
      <c r="M26" s="13">
        <f t="shared" si="0"/>
        <v>262257</v>
      </c>
      <c r="N26" s="10"/>
      <c r="O26" s="10"/>
    </row>
    <row r="27" spans="1:15" x14ac:dyDescent="0.3">
      <c r="A27" s="5">
        <v>24</v>
      </c>
      <c r="B27" s="6" t="s">
        <v>35</v>
      </c>
      <c r="C27" s="15">
        <v>232566</v>
      </c>
      <c r="D27" s="12">
        <v>8250</v>
      </c>
      <c r="E27" s="12">
        <f>58195-D27</f>
        <v>49945</v>
      </c>
      <c r="F27" s="12">
        <v>0</v>
      </c>
      <c r="G27" s="12">
        <v>70696</v>
      </c>
      <c r="H27" s="12">
        <v>0</v>
      </c>
      <c r="I27" s="12">
        <v>232566</v>
      </c>
      <c r="J27" s="12">
        <v>0</v>
      </c>
      <c r="K27" s="12">
        <f t="shared" si="1"/>
        <v>232566</v>
      </c>
      <c r="L27" s="12">
        <v>0</v>
      </c>
      <c r="M27" s="13">
        <f t="shared" si="0"/>
        <v>232566</v>
      </c>
      <c r="N27" s="10"/>
      <c r="O27" s="10"/>
    </row>
    <row r="28" spans="1:15" x14ac:dyDescent="0.3">
      <c r="A28" s="5">
        <v>25</v>
      </c>
      <c r="B28" s="6" t="s">
        <v>36</v>
      </c>
      <c r="C28" s="15">
        <v>129369.26</v>
      </c>
      <c r="D28" s="12">
        <v>0</v>
      </c>
      <c r="E28" s="12">
        <v>55741.2</v>
      </c>
      <c r="F28" s="12">
        <v>0</v>
      </c>
      <c r="G28" s="12">
        <v>500</v>
      </c>
      <c r="H28" s="12">
        <v>0</v>
      </c>
      <c r="I28" s="12">
        <v>130025</v>
      </c>
      <c r="J28" s="12">
        <v>308</v>
      </c>
      <c r="K28" s="12">
        <f t="shared" si="1"/>
        <v>130333</v>
      </c>
      <c r="L28" s="12">
        <v>0</v>
      </c>
      <c r="M28" s="13">
        <f t="shared" si="0"/>
        <v>130333</v>
      </c>
      <c r="N28" s="10"/>
      <c r="O28" s="10"/>
    </row>
    <row r="29" spans="1:15" x14ac:dyDescent="0.3">
      <c r="A29" s="5">
        <v>26</v>
      </c>
      <c r="B29" s="6" t="s">
        <v>37</v>
      </c>
      <c r="C29" s="15">
        <v>95856</v>
      </c>
      <c r="D29" s="12">
        <v>0</v>
      </c>
      <c r="E29" s="12">
        <v>26104</v>
      </c>
      <c r="F29" s="12">
        <v>0</v>
      </c>
      <c r="G29" s="12">
        <v>0</v>
      </c>
      <c r="H29" s="12">
        <v>0</v>
      </c>
      <c r="I29" s="12">
        <v>95884</v>
      </c>
      <c r="J29" s="12">
        <v>0</v>
      </c>
      <c r="K29" s="12">
        <f t="shared" si="1"/>
        <v>95884</v>
      </c>
      <c r="L29" s="12">
        <v>0</v>
      </c>
      <c r="M29" s="13">
        <f t="shared" si="0"/>
        <v>95884</v>
      </c>
      <c r="N29" s="10"/>
      <c r="O29" s="10"/>
    </row>
    <row r="30" spans="1:15" x14ac:dyDescent="0.3">
      <c r="A30" s="5">
        <v>27</v>
      </c>
      <c r="B30" s="6" t="s">
        <v>38</v>
      </c>
      <c r="C30" s="15">
        <v>91885</v>
      </c>
      <c r="D30" s="12">
        <v>0</v>
      </c>
      <c r="E30" s="12">
        <v>90994</v>
      </c>
      <c r="F30" s="12">
        <v>0</v>
      </c>
      <c r="G30" s="12">
        <v>0</v>
      </c>
      <c r="H30" s="12">
        <v>0</v>
      </c>
      <c r="I30" s="12">
        <v>91966</v>
      </c>
      <c r="J30" s="12">
        <v>3300</v>
      </c>
      <c r="K30" s="12">
        <f t="shared" si="1"/>
        <v>95266</v>
      </c>
      <c r="L30" s="12">
        <v>0</v>
      </c>
      <c r="M30" s="13">
        <f t="shared" si="0"/>
        <v>95266</v>
      </c>
      <c r="N30" s="10"/>
      <c r="O30" s="10"/>
    </row>
    <row r="31" spans="1:15" x14ac:dyDescent="0.3">
      <c r="A31" s="5">
        <v>28</v>
      </c>
      <c r="B31" s="6" t="s">
        <v>39</v>
      </c>
      <c r="C31" s="15">
        <v>76947.45</v>
      </c>
      <c r="D31" s="12">
        <v>0</v>
      </c>
      <c r="E31" s="12">
        <v>57750</v>
      </c>
      <c r="F31" s="12">
        <v>0</v>
      </c>
      <c r="G31" s="12">
        <v>10073</v>
      </c>
      <c r="H31" s="12">
        <v>0</v>
      </c>
      <c r="I31" s="12">
        <v>76947.45</v>
      </c>
      <c r="J31" s="12">
        <v>7001.68</v>
      </c>
      <c r="K31" s="12">
        <f t="shared" si="1"/>
        <v>83949.13</v>
      </c>
      <c r="L31" s="12">
        <v>0</v>
      </c>
      <c r="M31" s="13">
        <f t="shared" si="0"/>
        <v>83949.13</v>
      </c>
      <c r="N31" s="10"/>
      <c r="O31" s="10"/>
    </row>
    <row r="32" spans="1:15" x14ac:dyDescent="0.3">
      <c r="A32" s="5">
        <v>29</v>
      </c>
      <c r="B32" s="6" t="s">
        <v>40</v>
      </c>
      <c r="C32" s="15">
        <v>76569</v>
      </c>
      <c r="D32" s="12">
        <v>0</v>
      </c>
      <c r="E32" s="12">
        <v>0</v>
      </c>
      <c r="F32" s="12">
        <v>0</v>
      </c>
      <c r="G32" s="12">
        <v>72314</v>
      </c>
      <c r="H32" s="12">
        <v>15354.84</v>
      </c>
      <c r="I32" s="12">
        <v>0</v>
      </c>
      <c r="J32" s="12">
        <v>0</v>
      </c>
      <c r="K32" s="12">
        <f t="shared" si="1"/>
        <v>0</v>
      </c>
      <c r="L32" s="12">
        <v>61028</v>
      </c>
      <c r="M32" s="13">
        <f t="shared" si="0"/>
        <v>76382.84</v>
      </c>
      <c r="N32" s="10"/>
      <c r="O32" s="10"/>
    </row>
    <row r="33" spans="1:15" x14ac:dyDescent="0.3">
      <c r="A33" s="5">
        <v>30</v>
      </c>
      <c r="B33" s="6" t="s">
        <v>41</v>
      </c>
      <c r="C33" s="15">
        <v>63651</v>
      </c>
      <c r="D33" s="12">
        <v>0</v>
      </c>
      <c r="E33" s="12">
        <v>20274.64</v>
      </c>
      <c r="F33" s="12">
        <v>0</v>
      </c>
      <c r="G33" s="12">
        <v>0</v>
      </c>
      <c r="H33" s="12">
        <v>0</v>
      </c>
      <c r="I33" s="12">
        <v>63980</v>
      </c>
      <c r="J33" s="12">
        <v>106982.32</v>
      </c>
      <c r="K33" s="12">
        <f t="shared" si="1"/>
        <v>170962.32</v>
      </c>
      <c r="L33" s="12">
        <v>0</v>
      </c>
      <c r="M33" s="13">
        <f t="shared" si="0"/>
        <v>170962.32</v>
      </c>
      <c r="N33" s="10"/>
      <c r="O33" s="10"/>
    </row>
    <row r="34" spans="1:15" x14ac:dyDescent="0.3">
      <c r="A34" s="5">
        <v>31</v>
      </c>
      <c r="B34" s="6" t="s">
        <v>42</v>
      </c>
      <c r="C34" s="15">
        <v>58949.27</v>
      </c>
      <c r="D34" s="12">
        <v>0</v>
      </c>
      <c r="E34" s="12">
        <v>0</v>
      </c>
      <c r="F34" s="12">
        <v>35400</v>
      </c>
      <c r="G34" s="12">
        <v>23375</v>
      </c>
      <c r="H34" s="12">
        <v>34623.660000000003</v>
      </c>
      <c r="I34" s="12">
        <v>0</v>
      </c>
      <c r="J34" s="12">
        <v>0</v>
      </c>
      <c r="K34" s="12">
        <f t="shared" si="1"/>
        <v>0</v>
      </c>
      <c r="L34" s="12">
        <v>36000</v>
      </c>
      <c r="M34" s="13">
        <f t="shared" si="0"/>
        <v>70623.66</v>
      </c>
      <c r="N34" s="10"/>
      <c r="O34" s="10"/>
    </row>
    <row r="35" spans="1:15" x14ac:dyDescent="0.3">
      <c r="A35" s="5">
        <v>32</v>
      </c>
      <c r="B35" s="6" t="s">
        <v>43</v>
      </c>
      <c r="C35" s="15">
        <v>58230</v>
      </c>
      <c r="D35" s="12">
        <v>0</v>
      </c>
      <c r="E35" s="12">
        <v>12803</v>
      </c>
      <c r="F35" s="12">
        <v>24200</v>
      </c>
      <c r="G35" s="12">
        <v>300</v>
      </c>
      <c r="H35" s="12">
        <v>0</v>
      </c>
      <c r="I35" s="12">
        <v>34000</v>
      </c>
      <c r="J35" s="12">
        <v>1200</v>
      </c>
      <c r="K35" s="12">
        <f t="shared" si="1"/>
        <v>35200</v>
      </c>
      <c r="L35" s="12">
        <v>22000</v>
      </c>
      <c r="M35" s="13">
        <f t="shared" si="0"/>
        <v>57200</v>
      </c>
      <c r="N35" s="10"/>
      <c r="O35" s="10"/>
    </row>
    <row r="36" spans="1:15" x14ac:dyDescent="0.3">
      <c r="A36" s="5">
        <v>33</v>
      </c>
      <c r="B36" s="6" t="s">
        <v>44</v>
      </c>
      <c r="C36" s="15">
        <v>43664</v>
      </c>
      <c r="D36" s="12">
        <v>0</v>
      </c>
      <c r="E36" s="12">
        <v>41907</v>
      </c>
      <c r="F36" s="12">
        <v>0</v>
      </c>
      <c r="G36" s="12">
        <v>875</v>
      </c>
      <c r="H36" s="12">
        <v>0</v>
      </c>
      <c r="I36" s="12">
        <v>44950</v>
      </c>
      <c r="J36" s="12">
        <v>1500</v>
      </c>
      <c r="K36" s="12">
        <f t="shared" si="1"/>
        <v>46450</v>
      </c>
      <c r="L36" s="12">
        <v>0</v>
      </c>
      <c r="M36" s="13">
        <f t="shared" si="0"/>
        <v>46450</v>
      </c>
      <c r="N36" s="10"/>
      <c r="O36" s="10"/>
    </row>
    <row r="37" spans="1:15" x14ac:dyDescent="0.3">
      <c r="A37" s="5">
        <v>34</v>
      </c>
      <c r="B37" s="6" t="s">
        <v>45</v>
      </c>
      <c r="C37" s="15">
        <v>36909.879999999997</v>
      </c>
      <c r="D37" s="12">
        <v>0</v>
      </c>
      <c r="E37" s="12">
        <v>36881.430000000008</v>
      </c>
      <c r="F37" s="12">
        <v>0</v>
      </c>
      <c r="G37" s="12">
        <v>0</v>
      </c>
      <c r="H37" s="12">
        <v>0</v>
      </c>
      <c r="I37" s="12">
        <v>37060</v>
      </c>
      <c r="J37" s="12">
        <v>0</v>
      </c>
      <c r="K37" s="12">
        <f t="shared" si="1"/>
        <v>37060</v>
      </c>
      <c r="L37" s="12">
        <v>0</v>
      </c>
      <c r="M37" s="13">
        <f t="shared" si="0"/>
        <v>37060</v>
      </c>
      <c r="N37" s="10"/>
      <c r="O37" s="10"/>
    </row>
    <row r="38" spans="1:15" x14ac:dyDescent="0.3">
      <c r="A38" s="5">
        <v>35</v>
      </c>
      <c r="B38" s="6" t="s">
        <v>46</v>
      </c>
      <c r="C38" s="15">
        <v>34662</v>
      </c>
      <c r="D38" s="12">
        <v>0</v>
      </c>
      <c r="E38" s="12">
        <v>13277</v>
      </c>
      <c r="F38" s="12">
        <v>0</v>
      </c>
      <c r="G38" s="12">
        <v>4813</v>
      </c>
      <c r="H38" s="12">
        <v>0</v>
      </c>
      <c r="I38" s="12">
        <v>34620</v>
      </c>
      <c r="J38" s="12">
        <v>430</v>
      </c>
      <c r="K38" s="12">
        <f t="shared" si="1"/>
        <v>35050</v>
      </c>
      <c r="L38" s="12">
        <v>0</v>
      </c>
      <c r="M38" s="13">
        <f t="shared" si="0"/>
        <v>35050</v>
      </c>
      <c r="N38" s="10"/>
      <c r="O38" s="10"/>
    </row>
    <row r="39" spans="1:15" x14ac:dyDescent="0.3">
      <c r="A39" s="5">
        <v>36</v>
      </c>
      <c r="B39" s="6" t="s">
        <v>47</v>
      </c>
      <c r="C39" s="15">
        <v>29955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30000</v>
      </c>
      <c r="J39" s="12">
        <v>0</v>
      </c>
      <c r="K39" s="12">
        <f t="shared" si="1"/>
        <v>30000</v>
      </c>
      <c r="L39" s="12">
        <v>0</v>
      </c>
      <c r="M39" s="13">
        <f t="shared" si="0"/>
        <v>30000</v>
      </c>
      <c r="N39" s="10"/>
      <c r="O39" s="10"/>
    </row>
    <row r="40" spans="1:15" x14ac:dyDescent="0.3">
      <c r="A40" s="5">
        <v>37</v>
      </c>
      <c r="B40" s="6" t="s">
        <v>48</v>
      </c>
      <c r="C40" s="15">
        <v>21677</v>
      </c>
      <c r="D40" s="12">
        <v>0</v>
      </c>
      <c r="E40" s="12">
        <v>18067</v>
      </c>
      <c r="F40" s="12">
        <v>0</v>
      </c>
      <c r="G40" s="12">
        <v>2638</v>
      </c>
      <c r="H40" s="12">
        <v>0</v>
      </c>
      <c r="I40" s="12">
        <v>22144</v>
      </c>
      <c r="J40" s="12">
        <v>0</v>
      </c>
      <c r="K40" s="12">
        <f t="shared" si="1"/>
        <v>22144</v>
      </c>
      <c r="L40" s="12">
        <v>0</v>
      </c>
      <c r="M40" s="13">
        <f t="shared" si="0"/>
        <v>22144</v>
      </c>
      <c r="N40" s="10"/>
      <c r="O40" s="10"/>
    </row>
    <row r="41" spans="1:15" x14ac:dyDescent="0.3">
      <c r="A41" s="5">
        <v>38</v>
      </c>
      <c r="B41" s="6" t="s">
        <v>49</v>
      </c>
      <c r="C41" s="15">
        <v>19668</v>
      </c>
      <c r="D41" s="12">
        <v>2566</v>
      </c>
      <c r="E41" s="12">
        <v>0</v>
      </c>
      <c r="F41" s="12">
        <v>0</v>
      </c>
      <c r="G41" s="12">
        <v>2700</v>
      </c>
      <c r="H41" s="12">
        <v>0</v>
      </c>
      <c r="I41" s="12">
        <v>19688</v>
      </c>
      <c r="J41" s="12">
        <v>2000</v>
      </c>
      <c r="K41" s="12">
        <f t="shared" si="1"/>
        <v>21688</v>
      </c>
      <c r="L41" s="12">
        <v>0</v>
      </c>
      <c r="M41" s="13">
        <f t="shared" si="0"/>
        <v>21688</v>
      </c>
      <c r="N41" s="10"/>
      <c r="O41" s="10"/>
    </row>
    <row r="42" spans="1:15" x14ac:dyDescent="0.3">
      <c r="A42" s="5">
        <v>39</v>
      </c>
      <c r="B42" s="6" t="s">
        <v>50</v>
      </c>
      <c r="C42" s="15">
        <v>18476.240000000002</v>
      </c>
      <c r="D42" s="12">
        <v>0</v>
      </c>
      <c r="E42" s="12">
        <v>5066</v>
      </c>
      <c r="F42" s="12">
        <v>6195</v>
      </c>
      <c r="G42" s="12">
        <v>0</v>
      </c>
      <c r="H42" s="12">
        <v>0</v>
      </c>
      <c r="I42" s="12">
        <v>18495</v>
      </c>
      <c r="J42" s="12">
        <v>5200</v>
      </c>
      <c r="K42" s="12">
        <f t="shared" si="1"/>
        <v>23695</v>
      </c>
      <c r="L42" s="12">
        <v>0</v>
      </c>
      <c r="M42" s="13">
        <f t="shared" si="0"/>
        <v>23695</v>
      </c>
      <c r="N42" s="10"/>
      <c r="O42" s="10"/>
    </row>
    <row r="43" spans="1:15" x14ac:dyDescent="0.3">
      <c r="A43" s="5">
        <v>40</v>
      </c>
      <c r="B43" s="6" t="s">
        <v>51</v>
      </c>
      <c r="C43" s="15">
        <v>18036.55</v>
      </c>
      <c r="D43" s="12">
        <v>0</v>
      </c>
      <c r="E43" s="12">
        <v>0</v>
      </c>
      <c r="F43" s="12">
        <v>0</v>
      </c>
      <c r="G43" s="12">
        <v>8090.05</v>
      </c>
      <c r="H43" s="12">
        <v>7860.79</v>
      </c>
      <c r="I43" s="12">
        <v>10183</v>
      </c>
      <c r="J43" s="12">
        <v>0</v>
      </c>
      <c r="K43" s="12">
        <f t="shared" si="1"/>
        <v>10183</v>
      </c>
      <c r="L43" s="12">
        <v>0</v>
      </c>
      <c r="M43" s="13">
        <f t="shared" si="0"/>
        <v>18043.79</v>
      </c>
      <c r="N43" s="10"/>
      <c r="O43" s="10"/>
    </row>
    <row r="44" spans="1:15" x14ac:dyDescent="0.3">
      <c r="A44" s="5">
        <v>41</v>
      </c>
      <c r="B44" s="6" t="s">
        <v>61</v>
      </c>
      <c r="C44" s="19">
        <v>12060</v>
      </c>
      <c r="D44" s="20">
        <v>0</v>
      </c>
      <c r="E44" s="20">
        <v>7656</v>
      </c>
      <c r="F44" s="20">
        <v>0</v>
      </c>
      <c r="G44" s="20">
        <v>625</v>
      </c>
      <c r="H44" s="20">
        <v>0</v>
      </c>
      <c r="I44" s="20">
        <v>12060</v>
      </c>
      <c r="J44" s="20">
        <v>600</v>
      </c>
      <c r="K44" s="20">
        <f>J44+I44</f>
        <v>12660</v>
      </c>
      <c r="L44" s="20">
        <v>0</v>
      </c>
      <c r="M44" s="21">
        <f>L44+K44+H44</f>
        <v>12660</v>
      </c>
      <c r="N44" s="10"/>
      <c r="O44" s="10"/>
    </row>
    <row r="45" spans="1:15" x14ac:dyDescent="0.3">
      <c r="A45" s="5">
        <v>42</v>
      </c>
      <c r="B45" s="6" t="s">
        <v>60</v>
      </c>
      <c r="C45" s="19">
        <v>11455</v>
      </c>
      <c r="D45" s="20">
        <v>1000</v>
      </c>
      <c r="E45" s="20">
        <v>9380</v>
      </c>
      <c r="F45" s="20">
        <v>0</v>
      </c>
      <c r="G45" s="20">
        <v>0</v>
      </c>
      <c r="H45" s="20">
        <v>0</v>
      </c>
      <c r="I45" s="20">
        <v>0</v>
      </c>
      <c r="J45" s="20">
        <v>11418</v>
      </c>
      <c r="K45" s="20">
        <f>J45+I45</f>
        <v>11418</v>
      </c>
      <c r="L45" s="20">
        <v>0</v>
      </c>
      <c r="M45" s="21">
        <f>L45+K45+H45</f>
        <v>11418</v>
      </c>
      <c r="N45" s="10"/>
      <c r="O45" s="10"/>
    </row>
    <row r="46" spans="1:15" x14ac:dyDescent="0.3">
      <c r="A46" s="5">
        <v>43</v>
      </c>
      <c r="B46" s="6" t="s">
        <v>52</v>
      </c>
      <c r="C46" s="15">
        <v>6860</v>
      </c>
      <c r="D46" s="12">
        <v>1000</v>
      </c>
      <c r="E46" s="12">
        <f>2518-D46</f>
        <v>1518</v>
      </c>
      <c r="F46" s="12">
        <v>150</v>
      </c>
      <c r="G46" s="12">
        <v>700</v>
      </c>
      <c r="H46" s="12">
        <v>0</v>
      </c>
      <c r="I46" s="12">
        <v>6860</v>
      </c>
      <c r="J46" s="12">
        <v>0</v>
      </c>
      <c r="K46" s="12">
        <f t="shared" si="1"/>
        <v>6860</v>
      </c>
      <c r="L46" s="12">
        <v>0</v>
      </c>
      <c r="M46" s="13">
        <f t="shared" si="0"/>
        <v>6860</v>
      </c>
      <c r="N46" s="10"/>
      <c r="O46" s="10"/>
    </row>
    <row r="47" spans="1:15" x14ac:dyDescent="0.3">
      <c r="A47" s="5">
        <v>44</v>
      </c>
      <c r="B47" s="6" t="s">
        <v>53</v>
      </c>
      <c r="C47" s="15">
        <v>6505.7</v>
      </c>
      <c r="D47" s="12">
        <v>0</v>
      </c>
      <c r="E47" s="12">
        <v>6018</v>
      </c>
      <c r="F47" s="12">
        <v>0</v>
      </c>
      <c r="G47" s="12">
        <v>470</v>
      </c>
      <c r="H47" s="12">
        <v>0</v>
      </c>
      <c r="I47" s="12">
        <v>6505</v>
      </c>
      <c r="J47" s="12">
        <v>10959</v>
      </c>
      <c r="K47" s="12">
        <f t="shared" si="1"/>
        <v>17464</v>
      </c>
      <c r="L47" s="12">
        <v>0</v>
      </c>
      <c r="M47" s="13">
        <f t="shared" si="0"/>
        <v>17464</v>
      </c>
      <c r="N47" s="10"/>
      <c r="O47" s="10"/>
    </row>
    <row r="48" spans="1:15" x14ac:dyDescent="0.3">
      <c r="A48" s="5">
        <v>45</v>
      </c>
      <c r="B48" s="6" t="s">
        <v>54</v>
      </c>
      <c r="C48" s="15">
        <v>4495.6000000000004</v>
      </c>
      <c r="D48" s="12">
        <v>0</v>
      </c>
      <c r="E48" s="12">
        <v>3510.6</v>
      </c>
      <c r="F48" s="12">
        <v>0</v>
      </c>
      <c r="G48" s="12">
        <v>0</v>
      </c>
      <c r="H48" s="12">
        <v>0</v>
      </c>
      <c r="I48" s="12">
        <v>4530</v>
      </c>
      <c r="J48" s="12">
        <v>0</v>
      </c>
      <c r="K48" s="12">
        <f t="shared" si="1"/>
        <v>4530</v>
      </c>
      <c r="L48" s="12">
        <v>0</v>
      </c>
      <c r="M48" s="13">
        <f t="shared" si="0"/>
        <v>4530</v>
      </c>
      <c r="N48" s="10"/>
      <c r="O48" s="10"/>
    </row>
    <row r="49" spans="1:15" x14ac:dyDescent="0.3">
      <c r="A49" s="5">
        <v>46</v>
      </c>
      <c r="B49" s="6" t="s">
        <v>55</v>
      </c>
      <c r="C49" s="15">
        <v>4351</v>
      </c>
      <c r="D49" s="12">
        <v>0</v>
      </c>
      <c r="E49" s="12">
        <v>4350</v>
      </c>
      <c r="F49" s="12">
        <v>0</v>
      </c>
      <c r="G49" s="12">
        <v>0</v>
      </c>
      <c r="H49" s="12">
        <v>0</v>
      </c>
      <c r="I49" s="12">
        <v>4400</v>
      </c>
      <c r="J49" s="16">
        <v>0</v>
      </c>
      <c r="K49" s="12">
        <f t="shared" si="1"/>
        <v>4400</v>
      </c>
      <c r="L49" s="12">
        <v>0</v>
      </c>
      <c r="M49" s="13">
        <f t="shared" si="0"/>
        <v>4400</v>
      </c>
      <c r="N49" s="10"/>
      <c r="O49" s="10"/>
    </row>
    <row r="50" spans="1:15" x14ac:dyDescent="0.3">
      <c r="A50" s="5">
        <v>47</v>
      </c>
      <c r="B50" s="6" t="s">
        <v>56</v>
      </c>
      <c r="C50" s="15">
        <v>3310</v>
      </c>
      <c r="D50" s="12">
        <v>0</v>
      </c>
      <c r="E50" s="12">
        <v>1360</v>
      </c>
      <c r="F50" s="12">
        <v>0</v>
      </c>
      <c r="G50" s="12">
        <v>0</v>
      </c>
      <c r="H50" s="12">
        <v>0</v>
      </c>
      <c r="I50" s="12">
        <v>3310</v>
      </c>
      <c r="J50" s="12">
        <v>0</v>
      </c>
      <c r="K50" s="12">
        <f t="shared" si="1"/>
        <v>3310</v>
      </c>
      <c r="L50" s="12">
        <v>0</v>
      </c>
      <c r="M50" s="13">
        <f>L50+K50</f>
        <v>3310</v>
      </c>
      <c r="N50" s="10"/>
      <c r="O50" s="10"/>
    </row>
    <row r="51" spans="1:15" x14ac:dyDescent="0.3">
      <c r="A51" s="5">
        <v>48</v>
      </c>
      <c r="B51" s="6" t="s">
        <v>57</v>
      </c>
      <c r="C51" s="19">
        <v>2428</v>
      </c>
      <c r="D51" s="20">
        <v>2400</v>
      </c>
      <c r="E51" s="20">
        <v>0</v>
      </c>
      <c r="F51" s="20">
        <v>0</v>
      </c>
      <c r="G51" s="20">
        <v>0</v>
      </c>
      <c r="H51" s="20">
        <v>0</v>
      </c>
      <c r="I51" s="20">
        <v>2500</v>
      </c>
      <c r="J51" s="20">
        <v>0</v>
      </c>
      <c r="K51" s="20">
        <f t="shared" si="1"/>
        <v>2500</v>
      </c>
      <c r="L51" s="20">
        <v>0</v>
      </c>
      <c r="M51" s="21">
        <f t="shared" ref="M51:M54" si="2">L51+K51+H51</f>
        <v>2500</v>
      </c>
      <c r="N51" s="10"/>
      <c r="O51" s="10"/>
    </row>
    <row r="52" spans="1:15" x14ac:dyDescent="0.3">
      <c r="A52" s="5">
        <v>49</v>
      </c>
      <c r="B52" s="6" t="s">
        <v>58</v>
      </c>
      <c r="C52" s="19">
        <v>1900</v>
      </c>
      <c r="D52" s="20">
        <v>0</v>
      </c>
      <c r="E52" s="20">
        <v>0</v>
      </c>
      <c r="F52" s="20">
        <v>0</v>
      </c>
      <c r="G52" s="20">
        <v>1878</v>
      </c>
      <c r="H52" s="20">
        <v>0</v>
      </c>
      <c r="I52" s="22">
        <v>1900</v>
      </c>
      <c r="J52" s="20">
        <v>0</v>
      </c>
      <c r="K52" s="20">
        <f t="shared" si="1"/>
        <v>1900</v>
      </c>
      <c r="L52" s="20">
        <v>0</v>
      </c>
      <c r="M52" s="21">
        <f t="shared" si="2"/>
        <v>1900</v>
      </c>
      <c r="N52" s="10"/>
      <c r="O52" s="10"/>
    </row>
    <row r="53" spans="1:15" x14ac:dyDescent="0.3">
      <c r="A53" s="5">
        <v>50</v>
      </c>
      <c r="B53" s="6" t="s">
        <v>59</v>
      </c>
      <c r="C53" s="19">
        <v>1481</v>
      </c>
      <c r="D53" s="20">
        <v>0</v>
      </c>
      <c r="E53" s="20">
        <v>1480</v>
      </c>
      <c r="F53" s="20">
        <v>0</v>
      </c>
      <c r="G53" s="20">
        <v>0</v>
      </c>
      <c r="H53" s="20">
        <v>0</v>
      </c>
      <c r="I53" s="20">
        <v>1495</v>
      </c>
      <c r="J53" s="20">
        <v>0</v>
      </c>
      <c r="K53" s="20">
        <f t="shared" si="1"/>
        <v>1495</v>
      </c>
      <c r="L53" s="20">
        <v>0</v>
      </c>
      <c r="M53" s="21">
        <f t="shared" si="2"/>
        <v>1495</v>
      </c>
      <c r="N53" s="10"/>
      <c r="O53" s="10"/>
    </row>
    <row r="54" spans="1:15" x14ac:dyDescent="0.3">
      <c r="A54" s="5">
        <v>51</v>
      </c>
      <c r="B54" s="6" t="s">
        <v>62</v>
      </c>
      <c r="C54" s="19">
        <v>745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1090</v>
      </c>
      <c r="J54" s="20">
        <v>0</v>
      </c>
      <c r="K54" s="20">
        <f t="shared" si="1"/>
        <v>1090</v>
      </c>
      <c r="L54" s="20">
        <v>0</v>
      </c>
      <c r="M54" s="21">
        <f t="shared" si="2"/>
        <v>1090</v>
      </c>
      <c r="N54" s="10"/>
      <c r="O54" s="10"/>
    </row>
    <row r="55" spans="1:15" x14ac:dyDescent="0.3">
      <c r="A55" s="5">
        <v>52</v>
      </c>
      <c r="B55" s="6" t="s">
        <v>63</v>
      </c>
      <c r="C55" s="19">
        <v>624</v>
      </c>
      <c r="D55" s="20">
        <v>0</v>
      </c>
      <c r="E55" s="20">
        <v>611</v>
      </c>
      <c r="F55" s="20">
        <v>0</v>
      </c>
      <c r="G55" s="20">
        <v>0</v>
      </c>
      <c r="H55" s="20">
        <v>0</v>
      </c>
      <c r="I55" s="20">
        <v>661</v>
      </c>
      <c r="J55" s="20">
        <v>0</v>
      </c>
      <c r="K55" s="20">
        <f t="shared" si="1"/>
        <v>661</v>
      </c>
      <c r="L55" s="20">
        <v>0</v>
      </c>
      <c r="M55" s="21">
        <v>661</v>
      </c>
      <c r="N55" s="10"/>
      <c r="O55" s="10"/>
    </row>
    <row r="56" spans="1:15" x14ac:dyDescent="0.3">
      <c r="A56" s="5">
        <v>53</v>
      </c>
      <c r="B56" s="6" t="s">
        <v>64</v>
      </c>
      <c r="C56" s="19">
        <v>362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362</v>
      </c>
      <c r="J56" s="20">
        <v>0</v>
      </c>
      <c r="K56" s="20">
        <f t="shared" si="1"/>
        <v>362</v>
      </c>
      <c r="L56" s="20">
        <v>0</v>
      </c>
      <c r="M56" s="21">
        <f>L56+K56+H56</f>
        <v>362</v>
      </c>
      <c r="N56" s="10"/>
      <c r="O56" s="10"/>
    </row>
    <row r="57" spans="1:15" x14ac:dyDescent="0.3">
      <c r="A57" s="5">
        <v>54</v>
      </c>
      <c r="B57" s="6" t="s">
        <v>65</v>
      </c>
      <c r="C57" s="15">
        <v>190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190</v>
      </c>
      <c r="J57" s="12">
        <v>0</v>
      </c>
      <c r="K57" s="12">
        <f t="shared" si="1"/>
        <v>190</v>
      </c>
      <c r="L57" s="12">
        <v>0</v>
      </c>
      <c r="M57" s="13">
        <f>L57+K57+H57</f>
        <v>190</v>
      </c>
      <c r="N57" s="10"/>
      <c r="O57" s="10"/>
    </row>
    <row r="58" spans="1:15" x14ac:dyDescent="0.3">
      <c r="A58" s="5">
        <v>55</v>
      </c>
      <c r="B58" s="6" t="s">
        <v>66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f t="shared" si="1"/>
        <v>0</v>
      </c>
      <c r="L58" s="12">
        <v>0</v>
      </c>
      <c r="M58" s="13">
        <f>L58+K58+H58</f>
        <v>0</v>
      </c>
      <c r="N58" s="10"/>
      <c r="O58" s="10"/>
    </row>
    <row r="59" spans="1:15" x14ac:dyDescent="0.3">
      <c r="C59" s="17">
        <f t="shared" ref="C59:L59" si="3">SUM(C4:C58)</f>
        <v>71170855.7503061</v>
      </c>
      <c r="D59" s="17">
        <f>SUM(D4:D58)</f>
        <v>12645618.859999999</v>
      </c>
      <c r="E59" s="17">
        <f t="shared" si="3"/>
        <v>21131824.810000002</v>
      </c>
      <c r="F59" s="17">
        <f t="shared" si="3"/>
        <v>509725.1</v>
      </c>
      <c r="G59" s="17">
        <f t="shared" si="3"/>
        <v>13399395.080000004</v>
      </c>
      <c r="H59" s="17">
        <f t="shared" si="3"/>
        <v>19653181.699999999</v>
      </c>
      <c r="I59" s="17">
        <f t="shared" si="3"/>
        <v>49196807.170000002</v>
      </c>
      <c r="J59" s="17">
        <f t="shared" si="3"/>
        <v>692287.39999999991</v>
      </c>
      <c r="K59" s="17">
        <f t="shared" si="3"/>
        <v>49889094.570000008</v>
      </c>
      <c r="L59" s="17">
        <f t="shared" si="3"/>
        <v>1256474.4099999999</v>
      </c>
      <c r="M59" s="17">
        <f>SUM(M4:M58)</f>
        <v>70798750.679999992</v>
      </c>
    </row>
    <row r="61" spans="1:15" x14ac:dyDescent="0.3">
      <c r="B61" s="18" t="s">
        <v>68</v>
      </c>
    </row>
    <row r="65" spans="4:4" x14ac:dyDescent="0.3">
      <c r="D65" s="7" t="s">
        <v>67</v>
      </c>
    </row>
  </sheetData>
  <autoFilter ref="A3:O59"/>
  <pageMargins left="0.7" right="0.7" top="0.75" bottom="0.75" header="0.3" footer="0.3"/>
  <ignoredErrors>
    <ignoredError sqref="M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2021-05-24T17:54:19Z</dcterms:modified>
</cp:coreProperties>
</file>